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Chem Eng\ResearchProjects\CChuck\Project_Admin\Papers fellowship\The published ones\Ketone biofuels\Joe's ketone fuel paper\"/>
    </mc:Choice>
  </mc:AlternateContent>
  <bookViews>
    <workbookView xWindow="0" yWindow="0" windowWidth="28800" windowHeight="12450"/>
  </bookViews>
  <sheets>
    <sheet name="Flash and Freeze" sheetId="2" r:id="rId1"/>
    <sheet name="viscosities for paper" sheetId="3" r:id="rId2"/>
    <sheet name="viscosities for paper (-a)" sheetId="4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2" l="1"/>
  <c r="L7" i="2"/>
  <c r="L8" i="2"/>
  <c r="L9" i="2"/>
  <c r="L3" i="2"/>
  <c r="L5" i="2"/>
  <c r="L4" i="2"/>
  <c r="R29" i="2"/>
  <c r="R28" i="2"/>
  <c r="C54" i="2"/>
  <c r="B52" i="2"/>
  <c r="B51" i="2"/>
  <c r="L46" i="2"/>
  <c r="E47" i="2"/>
</calcChain>
</file>

<file path=xl/sharedStrings.xml><?xml version="1.0" encoding="utf-8"?>
<sst xmlns="http://schemas.openxmlformats.org/spreadsheetml/2006/main" count="199" uniqueCount="67">
  <si>
    <t>undecane</t>
  </si>
  <si>
    <t>Viscosity (-20)</t>
  </si>
  <si>
    <t>Viscosity (40)</t>
  </si>
  <si>
    <t>Energy Density</t>
  </si>
  <si>
    <t>Flash Point</t>
  </si>
  <si>
    <t>water content (KF)</t>
  </si>
  <si>
    <t>IAP120</t>
  </si>
  <si>
    <t>IAP140</t>
  </si>
  <si>
    <t>IAP160</t>
  </si>
  <si>
    <t>IBP120</t>
  </si>
  <si>
    <t>IBP140</t>
  </si>
  <si>
    <t>IBP160</t>
  </si>
  <si>
    <t>Limonene</t>
  </si>
  <si>
    <t>1-decene</t>
  </si>
  <si>
    <t>dodecane</t>
  </si>
  <si>
    <t>dodeceane</t>
  </si>
  <si>
    <t>decane</t>
  </si>
  <si>
    <t xml:space="preserve">jetA-1 </t>
  </si>
  <si>
    <t xml:space="preserve">benzoic acid calibrant </t>
  </si>
  <si>
    <t>1.007g</t>
  </si>
  <si>
    <t>IAP200</t>
  </si>
  <si>
    <t>vicosity calibration</t>
  </si>
  <si>
    <t>time</t>
  </si>
  <si>
    <t>constant</t>
  </si>
  <si>
    <t>temp</t>
  </si>
  <si>
    <t>water @ 20 °C</t>
  </si>
  <si>
    <t>vicosity</t>
  </si>
  <si>
    <t>Viscosity (20)</t>
  </si>
  <si>
    <t xml:space="preserve">std dev </t>
  </si>
  <si>
    <t>Melting point temp</t>
  </si>
  <si>
    <t>jet a-1</t>
  </si>
  <si>
    <t>`</t>
  </si>
  <si>
    <t xml:space="preserve"> -71 means below 70'</t>
  </si>
  <si>
    <t>boiling curves</t>
  </si>
  <si>
    <t>density</t>
  </si>
  <si>
    <t>jet a1</t>
  </si>
  <si>
    <t>Jet A-1</t>
  </si>
  <si>
    <t>energy density</t>
  </si>
  <si>
    <t>IAP</t>
  </si>
  <si>
    <t>IBP</t>
  </si>
  <si>
    <t>limonene</t>
  </si>
  <si>
    <t>Others</t>
  </si>
  <si>
    <t>Jet A-1 Standard</t>
  </si>
  <si>
    <r>
      <t>IAP</t>
    </r>
    <r>
      <rPr>
        <vertAlign val="subscript"/>
        <sz val="11"/>
        <color theme="1"/>
        <rFont val="Calibri"/>
        <family val="2"/>
        <scheme val="minor"/>
      </rPr>
      <t>120</t>
    </r>
  </si>
  <si>
    <r>
      <t>IAP</t>
    </r>
    <r>
      <rPr>
        <vertAlign val="subscript"/>
        <sz val="11"/>
        <color theme="1"/>
        <rFont val="Calibri"/>
        <family val="2"/>
        <scheme val="minor"/>
      </rPr>
      <t>140</t>
    </r>
  </si>
  <si>
    <r>
      <t>IAP</t>
    </r>
    <r>
      <rPr>
        <vertAlign val="subscript"/>
        <sz val="11"/>
        <color theme="1"/>
        <rFont val="Calibri"/>
        <family val="2"/>
        <scheme val="minor"/>
      </rPr>
      <t>160</t>
    </r>
  </si>
  <si>
    <r>
      <t>IAP</t>
    </r>
    <r>
      <rPr>
        <vertAlign val="subscript"/>
        <sz val="11"/>
        <color rgb="FF000000"/>
        <rFont val="Calibri"/>
        <family val="2"/>
        <scheme val="minor"/>
      </rPr>
      <t>200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</si>
  <si>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120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</si>
  <si>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140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</si>
  <si>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160</t>
    </r>
  </si>
  <si>
    <t xml:space="preserve">flash point </t>
  </si>
  <si>
    <t>melting point</t>
  </si>
  <si>
    <t>Jet A-1  max</t>
  </si>
  <si>
    <r>
      <t>IAP</t>
    </r>
    <r>
      <rPr>
        <vertAlign val="subscript"/>
        <sz val="11"/>
        <color theme="1"/>
        <rFont val="Calibri"/>
        <family val="2"/>
        <scheme val="minor"/>
      </rPr>
      <t>120 -a</t>
    </r>
  </si>
  <si>
    <r>
      <t>IAP</t>
    </r>
    <r>
      <rPr>
        <vertAlign val="subscript"/>
        <sz val="11"/>
        <color theme="1"/>
        <rFont val="Calibri"/>
        <family val="2"/>
        <scheme val="minor"/>
      </rPr>
      <t>140-a</t>
    </r>
  </si>
  <si>
    <r>
      <t>IAP</t>
    </r>
    <r>
      <rPr>
        <vertAlign val="subscript"/>
        <sz val="11"/>
        <color theme="1"/>
        <rFont val="Calibri"/>
        <family val="2"/>
        <scheme val="minor"/>
      </rPr>
      <t>160-a</t>
    </r>
  </si>
  <si>
    <r>
      <t>IAP</t>
    </r>
    <r>
      <rPr>
        <vertAlign val="subscript"/>
        <sz val="11"/>
        <color rgb="FF000000"/>
        <rFont val="Calibri"/>
        <family val="2"/>
        <scheme val="minor"/>
      </rPr>
      <t>200-a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</si>
  <si>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120-a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</si>
  <si>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140-a</t>
    </r>
  </si>
  <si>
    <r>
      <t>IBP</t>
    </r>
    <r>
      <rPr>
        <vertAlign val="subscript"/>
        <sz val="11"/>
        <color rgb="FF000000"/>
        <rFont val="Calibri"/>
        <family val="2"/>
        <scheme val="minor"/>
      </rPr>
      <t>160-a</t>
    </r>
  </si>
  <si>
    <t>flash point</t>
  </si>
  <si>
    <t>IAP120-a</t>
  </si>
  <si>
    <t>IAP140-a</t>
  </si>
  <si>
    <t>IAP160-a</t>
  </si>
  <si>
    <t>IBP120-a</t>
  </si>
  <si>
    <t>IBP140-a</t>
  </si>
  <si>
    <t>IBP160-a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</si>
</sst>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9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Alignment="1">
      <alignment horizontal="center"/>
    </xf>
    <xf numFmtId="0" fontId="7" fillId="0" borderId="1" xfId="0" applyFont="1" applyBorder="1"/>
    <xf numFmtId="164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2" xfId="0" applyFill="1" applyBorder="1"/>
    <xf numFmtId="10" fontId="0" fillId="0" borderId="0" xfId="3" applyNumberFormat="1" applyFont="1"/>
    <xf numFmtId="10" fontId="0" fillId="0" borderId="0" xfId="0" applyNumberFormat="1" applyBorder="1"/>
    <xf numFmtId="0" fontId="0" fillId="0" borderId="0" xfId="0" applyAlignment="1">
      <alignment horizontal="right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/>
    <xf numFmtId="0" fontId="5" fillId="0" borderId="0" xfId="0" applyFont="1" applyBorder="1"/>
    <xf numFmtId="0" fontId="0" fillId="0" borderId="2" xfId="0" applyBorder="1" applyAlignment="1">
      <alignment horizontal="right"/>
    </xf>
    <xf numFmtId="164" fontId="0" fillId="0" borderId="1" xfId="0" applyNumberFormat="1" applyBorder="1" applyAlignment="1"/>
    <xf numFmtId="0" fontId="0" fillId="3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0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viscosity</a:t>
            </a:r>
            <a:r>
              <a:rPr lang="en-US" baseline="0"/>
              <a:t> </a:t>
            </a:r>
            <a:r>
              <a:rPr lang="en-US"/>
              <a:t>constant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'Flash and Freeze'!$J$45</c:f>
              <c:strCache>
                <c:ptCount val="1"/>
                <c:pt idx="0">
                  <c:v>constant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'Flash and Freeze'!$I$46:$I$48</c:f>
              <c:numCache>
                <c:formatCode>General</c:formatCode>
                <c:ptCount val="3"/>
                <c:pt idx="0">
                  <c:v>-20</c:v>
                </c:pt>
                <c:pt idx="1">
                  <c:v>40</c:v>
                </c:pt>
                <c:pt idx="2">
                  <c:v>100</c:v>
                </c:pt>
              </c:numCache>
            </c:numRef>
          </c:xVal>
          <c:yVal>
            <c:numRef>
              <c:f>'Flash and Freeze'!$J$46:$J$48</c:f>
              <c:numCache>
                <c:formatCode>General</c:formatCode>
                <c:ptCount val="3"/>
                <c:pt idx="0">
                  <c:v>3.1919999999999997E-2</c:v>
                </c:pt>
                <c:pt idx="1">
                  <c:v>3.177E-2</c:v>
                </c:pt>
                <c:pt idx="2">
                  <c:v>3.1620000000000002E-2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E2-4119-A0B5-AAB81955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8843464"/>
        <c:axId val="538845032"/>
      </c:scatterChart>
      <c:valAx>
        <c:axId val="53884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8845032"/>
        <c:crosses val="autoZero"/>
        <c:crossBetween val="midCat"/>
      </c:valAx>
      <c:valAx>
        <c:axId val="538845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8843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paper'!$B$35:$D$35</c:f>
              <c:numCache>
                <c:formatCode>General</c:formatCode>
                <c:ptCount val="3"/>
                <c:pt idx="0">
                  <c:v>2.427</c:v>
                </c:pt>
                <c:pt idx="1">
                  <c:v>1.0660000000000001</c:v>
                </c:pt>
                <c:pt idx="2">
                  <c:v>0.64077260000000003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53-4F72-AE5C-915843E07FD2}"/>
            </c:ext>
          </c:extLst>
        </c:ser>
        <c:ser>
          <c:idx val="1"/>
          <c:order val="1"/>
          <c:tx>
            <c:strRef>
              <c:f>'viscosities for paper'!$A$36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paper'!$B$36:$D$36</c:f>
              <c:numCache>
                <c:formatCode>0.000</c:formatCode>
                <c:ptCount val="3"/>
                <c:pt idx="0" formatCode="General">
                  <c:v>2.5049999999999999</c:v>
                </c:pt>
                <c:pt idx="1">
                  <c:v>1.1105499999999999</c:v>
                </c:pt>
                <c:pt idx="2" formatCode="General">
                  <c:v>0.66687416949999989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53-4F72-AE5C-915843E07FD2}"/>
            </c:ext>
          </c:extLst>
        </c:ser>
        <c:ser>
          <c:idx val="2"/>
          <c:order val="2"/>
          <c:tx>
            <c:strRef>
              <c:f>'viscosities for paper'!$A$37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paper'!$B$37:$D$37</c:f>
              <c:numCache>
                <c:formatCode>General</c:formatCode>
                <c:ptCount val="3"/>
                <c:pt idx="0">
                  <c:v>2.927</c:v>
                </c:pt>
                <c:pt idx="1">
                  <c:v>1.2689999999999999</c:v>
                </c:pt>
                <c:pt idx="2">
                  <c:v>0.77419278899999988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53-4F72-AE5C-915843E07FD2}"/>
            </c:ext>
          </c:extLst>
        </c:ser>
        <c:ser>
          <c:idx val="3"/>
          <c:order val="3"/>
          <c:tx>
            <c:strRef>
              <c:f>'viscosities for paper'!$A$38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paper'!$B$38:$D$38</c:f>
              <c:numCache>
                <c:formatCode>General</c:formatCode>
                <c:ptCount val="3"/>
                <c:pt idx="0">
                  <c:v>4.0149999999999997</c:v>
                </c:pt>
                <c:pt idx="1">
                  <c:v>1.5720000000000001</c:v>
                </c:pt>
                <c:pt idx="2">
                  <c:v>0.996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53-4F72-AE5C-915843E07FD2}"/>
            </c:ext>
          </c:extLst>
        </c:ser>
        <c:ser>
          <c:idx val="4"/>
          <c:order val="4"/>
          <c:tx>
            <c:strRef>
              <c:f>'viscosities for paper'!$A$39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paper'!$B$39:$D$39</c:f>
              <c:numCache>
                <c:formatCode>General</c:formatCode>
                <c:ptCount val="3"/>
                <c:pt idx="1">
                  <c:v>1.9359999999999999</c:v>
                </c:pt>
                <c:pt idx="2">
                  <c:v>1.1753456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53-4F72-AE5C-915843E07FD2}"/>
            </c:ext>
          </c:extLst>
        </c:ser>
        <c:ser>
          <c:idx val="5"/>
          <c:order val="5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53-4F72-AE5C-915843E0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7672"/>
        <c:axId val="500808064"/>
      </c:scatterChart>
      <c:valAx>
        <c:axId val="500807672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8064"/>
        <c:crosses val="autoZero"/>
        <c:crossBetween val="midCat"/>
      </c:valAx>
      <c:valAx>
        <c:axId val="500808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7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paper'!$F$35:$H$35</c:f>
              <c:numCache>
                <c:formatCode>General</c:formatCode>
                <c:ptCount val="3"/>
                <c:pt idx="0">
                  <c:v>3.101</c:v>
                </c:pt>
                <c:pt idx="1">
                  <c:v>1.3009999999999999</c:v>
                </c:pt>
                <c:pt idx="2">
                  <c:v>0.81499999999999995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6D-4240-921C-DC1C9BE56BA2}"/>
            </c:ext>
          </c:extLst>
        </c:ser>
        <c:ser>
          <c:idx val="1"/>
          <c:order val="1"/>
          <c:tx>
            <c:strRef>
              <c:f>'viscosities for paper'!$A$36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paper'!$F$36:$H$36</c:f>
              <c:numCache>
                <c:formatCode>General</c:formatCode>
                <c:ptCount val="3"/>
                <c:pt idx="0">
                  <c:v>3.0150000000000001</c:v>
                </c:pt>
                <c:pt idx="1">
                  <c:v>1.427</c:v>
                </c:pt>
                <c:pt idx="2">
                  <c:v>0.82199999999999995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6D-4240-921C-DC1C9BE56BA2}"/>
            </c:ext>
          </c:extLst>
        </c:ser>
        <c:ser>
          <c:idx val="2"/>
          <c:order val="2"/>
          <c:tx>
            <c:strRef>
              <c:f>'viscosities for paper'!$A$37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paper'!$F$37:$H$37</c:f>
              <c:numCache>
                <c:formatCode>General</c:formatCode>
                <c:ptCount val="3"/>
                <c:pt idx="0">
                  <c:v>3.2360000000000002</c:v>
                </c:pt>
                <c:pt idx="1">
                  <c:v>1.4470000000000001</c:v>
                </c:pt>
                <c:pt idx="2">
                  <c:v>0.871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6D-4240-921C-DC1C9BE56BA2}"/>
            </c:ext>
          </c:extLst>
        </c:ser>
        <c:ser>
          <c:idx val="3"/>
          <c:order val="3"/>
          <c:tx>
            <c:strRef>
              <c:f>'viscosities for paper'!$A$38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paper'!$F$38:$H$38</c:f>
              <c:numCache>
                <c:formatCode>General</c:formatCode>
                <c:ptCount val="3"/>
                <c:pt idx="0">
                  <c:v>3.9140000000000001</c:v>
                </c:pt>
                <c:pt idx="1">
                  <c:v>1.579</c:v>
                </c:pt>
                <c:pt idx="2">
                  <c:v>0.873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6D-4240-921C-DC1C9BE56BA2}"/>
            </c:ext>
          </c:extLst>
        </c:ser>
        <c:ser>
          <c:idx val="4"/>
          <c:order val="4"/>
          <c:tx>
            <c:strRef>
              <c:f>'viscosities for paper'!$A$39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paper'!$F$39:$H$39</c:f>
              <c:numCache>
                <c:formatCode>General</c:formatCode>
                <c:ptCount val="3"/>
                <c:pt idx="0">
                  <c:v>4.7169999999999996</c:v>
                </c:pt>
                <c:pt idx="1">
                  <c:v>1.698</c:v>
                </c:pt>
                <c:pt idx="2">
                  <c:v>0.88400000000000001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6D-4240-921C-DC1C9BE56BA2}"/>
            </c:ext>
          </c:extLst>
        </c:ser>
        <c:ser>
          <c:idx val="5"/>
          <c:order val="5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6D-4240-921C-DC1C9BE5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10808"/>
        <c:axId val="553704888"/>
      </c:scatterChart>
      <c:valAx>
        <c:axId val="500810808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53704888"/>
        <c:crosses val="autoZero"/>
        <c:crossBetween val="midCat"/>
      </c:valAx>
      <c:valAx>
        <c:axId val="553704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10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paper'!$J$35:$L$35</c:f>
              <c:numCache>
                <c:formatCode>General</c:formatCode>
                <c:ptCount val="3"/>
                <c:pt idx="0">
                  <c:v>3.5019999999999998</c:v>
                </c:pt>
                <c:pt idx="1">
                  <c:v>1.458</c:v>
                </c:pt>
                <c:pt idx="2">
                  <c:v>0.91700000000000004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60-4421-B91D-8F13104C61B4}"/>
            </c:ext>
          </c:extLst>
        </c:ser>
        <c:ser>
          <c:idx val="1"/>
          <c:order val="1"/>
          <c:tx>
            <c:strRef>
              <c:f>'viscosities for paper'!$A$36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paper'!$J$36:$L$36</c:f>
              <c:numCache>
                <c:formatCode>General</c:formatCode>
                <c:ptCount val="3"/>
                <c:pt idx="0">
                  <c:v>3.488</c:v>
                </c:pt>
                <c:pt idx="1">
                  <c:v>1.502</c:v>
                </c:pt>
                <c:pt idx="2">
                  <c:v>0.90400000000000003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60-4421-B91D-8F13104C61B4}"/>
            </c:ext>
          </c:extLst>
        </c:ser>
        <c:ser>
          <c:idx val="2"/>
          <c:order val="2"/>
          <c:tx>
            <c:strRef>
              <c:f>'viscosities for paper'!$A$37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paper'!$J$37:$L$37</c:f>
              <c:numCache>
                <c:formatCode>General</c:formatCode>
                <c:ptCount val="3"/>
                <c:pt idx="0">
                  <c:v>3.7320000000000002</c:v>
                </c:pt>
                <c:pt idx="1">
                  <c:v>1.617</c:v>
                </c:pt>
                <c:pt idx="2">
                  <c:v>0.92200000000000004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60-4421-B91D-8F13104C61B4}"/>
            </c:ext>
          </c:extLst>
        </c:ser>
        <c:ser>
          <c:idx val="3"/>
          <c:order val="3"/>
          <c:tx>
            <c:strRef>
              <c:f>'viscosities for paper'!$A$38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paper'!$J$38:$L$38</c:f>
              <c:numCache>
                <c:formatCode>General</c:formatCode>
                <c:ptCount val="3"/>
                <c:pt idx="0">
                  <c:v>3.9550000000000001</c:v>
                </c:pt>
                <c:pt idx="1">
                  <c:v>1.611</c:v>
                </c:pt>
                <c:pt idx="2">
                  <c:v>0.95099999999999996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60-4421-B91D-8F13104C61B4}"/>
            </c:ext>
          </c:extLst>
        </c:ser>
        <c:ser>
          <c:idx val="4"/>
          <c:order val="4"/>
          <c:tx>
            <c:strRef>
              <c:f>'viscosities for paper'!$A$39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paper'!$J$39:$L$39</c:f>
              <c:numCache>
                <c:formatCode>General</c:formatCode>
                <c:ptCount val="3"/>
                <c:pt idx="0">
                  <c:v>4.2149999999999999</c:v>
                </c:pt>
                <c:pt idx="1">
                  <c:v>1.627</c:v>
                </c:pt>
                <c:pt idx="2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060-4421-B91D-8F13104C61B4}"/>
            </c:ext>
          </c:extLst>
        </c:ser>
        <c:ser>
          <c:idx val="5"/>
          <c:order val="5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60-4421-B91D-8F13104C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705672"/>
        <c:axId val="553702536"/>
      </c:scatterChart>
      <c:valAx>
        <c:axId val="553705672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53702536"/>
        <c:crosses val="autoZero"/>
        <c:crossBetween val="midCat"/>
      </c:valAx>
      <c:valAx>
        <c:axId val="5537025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53705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IAP</a:t>
            </a:r>
            <a:r>
              <a:rPr lang="en-US" sz="1000" baseline="0"/>
              <a:t> </a:t>
            </a:r>
            <a:r>
              <a:rPr lang="en-US" sz="1000"/>
              <a:t>50%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paper'!$A$20</c:f>
              <c:strCache>
                <c:ptCount val="1"/>
                <c:pt idx="0">
                  <c:v>IAP120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paper'!$F$20:$H$20</c:f>
              <c:numCache>
                <c:formatCode>General</c:formatCode>
                <c:ptCount val="3"/>
                <c:pt idx="0">
                  <c:v>6.1559999999999997</c:v>
                </c:pt>
                <c:pt idx="1">
                  <c:v>2.1440000000000001</c:v>
                </c:pt>
                <c:pt idx="2">
                  <c:v>1.2929999999999999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D-47E1-A3DE-CBE25A59E35C}"/>
            </c:ext>
          </c:extLst>
        </c:ser>
        <c:ser>
          <c:idx val="1"/>
          <c:order val="1"/>
          <c:tx>
            <c:strRef>
              <c:f>'viscosities for paper'!$A$21</c:f>
              <c:strCache>
                <c:ptCount val="1"/>
                <c:pt idx="0">
                  <c:v>IAP140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paper'!$F$21:$H$21</c:f>
              <c:numCache>
                <c:formatCode>General</c:formatCode>
                <c:ptCount val="3"/>
                <c:pt idx="0" formatCode="0.000">
                  <c:v>9.06</c:v>
                </c:pt>
                <c:pt idx="1">
                  <c:v>2.4590000000000001</c:v>
                </c:pt>
                <c:pt idx="2">
                  <c:v>1.4810000000000001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D-47E1-A3DE-CBE25A59E35C}"/>
            </c:ext>
          </c:extLst>
        </c:ser>
        <c:ser>
          <c:idx val="2"/>
          <c:order val="2"/>
          <c:tx>
            <c:strRef>
              <c:f>'viscosities for paper'!$A$22</c:f>
              <c:strCache>
                <c:ptCount val="1"/>
                <c:pt idx="0">
                  <c:v>IAP160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paper'!$F$22:$H$22</c:f>
              <c:numCache>
                <c:formatCode>General</c:formatCode>
                <c:ptCount val="3"/>
                <c:pt idx="0">
                  <c:v>8.1319999999999997</c:v>
                </c:pt>
                <c:pt idx="1">
                  <c:v>2.4039999999999999</c:v>
                </c:pt>
                <c:pt idx="2">
                  <c:v>1.4410000000000001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0D-47E1-A3DE-CBE25A59E35C}"/>
            </c:ext>
          </c:extLst>
        </c:ser>
        <c:ser>
          <c:idx val="3"/>
          <c:order val="3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paper'!$F$23:$H$23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0D-47E1-A3DE-CBE25A59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704104"/>
        <c:axId val="553703320"/>
      </c:scatterChart>
      <c:valAx>
        <c:axId val="553704104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3703320"/>
        <c:crosses val="autoZero"/>
        <c:crossBetween val="midCat"/>
        <c:majorUnit val="10"/>
      </c:valAx>
      <c:valAx>
        <c:axId val="553703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3704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IAP 20%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paper'!$A$20</c:f>
              <c:strCache>
                <c:ptCount val="1"/>
                <c:pt idx="0">
                  <c:v>IAP120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paper'!$J$20:$L$20</c:f>
              <c:numCache>
                <c:formatCode>General</c:formatCode>
                <c:ptCount val="3"/>
                <c:pt idx="0">
                  <c:v>4.8819999999999997</c:v>
                </c:pt>
                <c:pt idx="1">
                  <c:v>1.802</c:v>
                </c:pt>
                <c:pt idx="2">
                  <c:v>1.117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9-47E1-B921-9E9029A4CD60}"/>
            </c:ext>
          </c:extLst>
        </c:ser>
        <c:ser>
          <c:idx val="1"/>
          <c:order val="1"/>
          <c:tx>
            <c:strRef>
              <c:f>'viscosities for paper'!$A$21</c:f>
              <c:strCache>
                <c:ptCount val="1"/>
                <c:pt idx="0">
                  <c:v>IAP140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paper'!$J$21:$L$21</c:f>
              <c:numCache>
                <c:formatCode>General</c:formatCode>
                <c:ptCount val="3"/>
                <c:pt idx="0">
                  <c:v>5.6449999999999996</c:v>
                </c:pt>
                <c:pt idx="1">
                  <c:v>2.012</c:v>
                </c:pt>
                <c:pt idx="2">
                  <c:v>1.2010000000000001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9-47E1-B921-9E9029A4CD60}"/>
            </c:ext>
          </c:extLst>
        </c:ser>
        <c:ser>
          <c:idx val="2"/>
          <c:order val="2"/>
          <c:tx>
            <c:strRef>
              <c:f>'viscosities for paper'!$A$22</c:f>
              <c:strCache>
                <c:ptCount val="1"/>
                <c:pt idx="0">
                  <c:v>IAP160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paper'!$J$22:$L$22</c:f>
              <c:numCache>
                <c:formatCode>General</c:formatCode>
                <c:ptCount val="3"/>
                <c:pt idx="0">
                  <c:v>5.2759999999999998</c:v>
                </c:pt>
                <c:pt idx="1">
                  <c:v>1.7989999999999999</c:v>
                </c:pt>
                <c:pt idx="2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269-47E1-B921-9E9029A4CD60}"/>
            </c:ext>
          </c:extLst>
        </c:ser>
        <c:ser>
          <c:idx val="3"/>
          <c:order val="3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paper'!$J$23:$L$23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69-47E1-B921-9E9029A4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705280"/>
        <c:axId val="553702144"/>
      </c:scatterChart>
      <c:valAx>
        <c:axId val="553705280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3702144"/>
        <c:crosses val="autoZero"/>
        <c:crossBetween val="midCat"/>
        <c:majorUnit val="10"/>
      </c:valAx>
      <c:valAx>
        <c:axId val="553702144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37052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 100%</a:t>
            </a:r>
          </a:p>
        </c:rich>
      </c:tx>
      <c:layout>
        <c:manualLayout>
          <c:xMode val="edge"/>
          <c:yMode val="edge"/>
          <c:x val="4.0188377658443722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paper'!$A$28</c:f>
              <c:strCache>
                <c:ptCount val="1"/>
                <c:pt idx="0">
                  <c:v>IBP120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paper'!$B$28:$D$28</c:f>
              <c:numCache>
                <c:formatCode>0.000</c:formatCode>
                <c:ptCount val="3"/>
                <c:pt idx="0" formatCode="General">
                  <c:v>12.561999999999999</c:v>
                </c:pt>
                <c:pt idx="1">
                  <c:v>2.92</c:v>
                </c:pt>
                <c:pt idx="2" formatCode="General">
                  <c:v>1.8482000000000001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1D-4BA5-95A6-36C3222543FE}"/>
            </c:ext>
          </c:extLst>
        </c:ser>
        <c:ser>
          <c:idx val="1"/>
          <c:order val="1"/>
          <c:tx>
            <c:strRef>
              <c:f>'viscosities for paper'!$A$29</c:f>
              <c:strCache>
                <c:ptCount val="1"/>
                <c:pt idx="0">
                  <c:v>IBP140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paper'!$B$29:$D$29</c:f>
              <c:numCache>
                <c:formatCode>General</c:formatCode>
                <c:ptCount val="3"/>
                <c:pt idx="0">
                  <c:v>16.838999999999999</c:v>
                </c:pt>
                <c:pt idx="1">
                  <c:v>3.427</c:v>
                </c:pt>
                <c:pt idx="2">
                  <c:v>2.1309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1D-4BA5-95A6-36C3222543FE}"/>
            </c:ext>
          </c:extLst>
        </c:ser>
        <c:ser>
          <c:idx val="2"/>
          <c:order val="2"/>
          <c:tx>
            <c:strRef>
              <c:f>'viscosities for paper'!$A$30</c:f>
              <c:strCache>
                <c:ptCount val="1"/>
                <c:pt idx="0">
                  <c:v>IBP160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paper'!$B$30:$D$30</c:f>
              <c:numCache>
                <c:formatCode>General</c:formatCode>
                <c:ptCount val="3"/>
                <c:pt idx="0">
                  <c:v>16.382000000000001</c:v>
                </c:pt>
                <c:pt idx="1">
                  <c:v>3.524</c:v>
                </c:pt>
                <c:pt idx="2">
                  <c:v>2.1433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1D-4BA5-95A6-36C3222543FE}"/>
            </c:ext>
          </c:extLst>
        </c:ser>
        <c:ser>
          <c:idx val="3"/>
          <c:order val="3"/>
          <c:tx>
            <c:strRef>
              <c:f>'viscosities for paper'!$A$31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paper'!$B$31:$D$31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1D-4BA5-95A6-36C32225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520904"/>
        <c:axId val="281522080"/>
      </c:scatterChart>
      <c:valAx>
        <c:axId val="281520904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1522080"/>
        <c:crosses val="autoZero"/>
        <c:crossBetween val="midCat"/>
        <c:majorUnit val="10"/>
      </c:valAx>
      <c:valAx>
        <c:axId val="281522080"/>
        <c:scaling>
          <c:orientation val="minMax"/>
          <c:max val="3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15209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 50%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paper'!$A$28</c:f>
              <c:strCache>
                <c:ptCount val="1"/>
                <c:pt idx="0">
                  <c:v>IBP120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paper'!$F$28:$H$28</c:f>
              <c:numCache>
                <c:formatCode>General</c:formatCode>
                <c:ptCount val="3"/>
                <c:pt idx="0">
                  <c:v>7.931</c:v>
                </c:pt>
                <c:pt idx="1">
                  <c:v>2.2549999999999999</c:v>
                </c:pt>
                <c:pt idx="2">
                  <c:v>1.095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0-47ED-844E-7EDB0A85EBD4}"/>
            </c:ext>
          </c:extLst>
        </c:ser>
        <c:ser>
          <c:idx val="1"/>
          <c:order val="1"/>
          <c:tx>
            <c:strRef>
              <c:f>'viscosities for paper'!$A$29</c:f>
              <c:strCache>
                <c:ptCount val="1"/>
                <c:pt idx="0">
                  <c:v>IBP140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paper'!$F$29:$H$29</c:f>
              <c:numCache>
                <c:formatCode>General</c:formatCode>
                <c:ptCount val="3"/>
                <c:pt idx="0">
                  <c:v>9.0969999999999995</c:v>
                </c:pt>
                <c:pt idx="1">
                  <c:v>2.3180000000000001</c:v>
                </c:pt>
                <c:pt idx="2">
                  <c:v>1.1180000000000001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20-47ED-844E-7EDB0A85EBD4}"/>
            </c:ext>
          </c:extLst>
        </c:ser>
        <c:ser>
          <c:idx val="2"/>
          <c:order val="2"/>
          <c:tx>
            <c:strRef>
              <c:f>'viscosities for paper'!$A$30</c:f>
              <c:strCache>
                <c:ptCount val="1"/>
                <c:pt idx="0">
                  <c:v>IBP160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paper'!$F$30:$H$30</c:f>
              <c:numCache>
                <c:formatCode>General</c:formatCode>
                <c:ptCount val="3"/>
                <c:pt idx="0">
                  <c:v>9.2140000000000004</c:v>
                </c:pt>
                <c:pt idx="1">
                  <c:v>2.3050000000000002</c:v>
                </c:pt>
                <c:pt idx="2">
                  <c:v>1.1819999999999999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20-47ED-844E-7EDB0A85EBD4}"/>
            </c:ext>
          </c:extLst>
        </c:ser>
        <c:ser>
          <c:idx val="3"/>
          <c:order val="3"/>
          <c:tx>
            <c:strRef>
              <c:f>'viscosities for paper'!$A$31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paper'!$F$31:$H$31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20-47ED-844E-7EDB0A85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520512"/>
        <c:axId val="281519728"/>
      </c:scatterChart>
      <c:valAx>
        <c:axId val="281520512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1519728"/>
        <c:crosses val="autoZero"/>
        <c:crossBetween val="midCat"/>
        <c:majorUnit val="10"/>
      </c:valAx>
      <c:valAx>
        <c:axId val="281519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1520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 20%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paper'!$A$28</c:f>
              <c:strCache>
                <c:ptCount val="1"/>
                <c:pt idx="0">
                  <c:v>IBP120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paper'!$J$28:$L$28</c:f>
              <c:numCache>
                <c:formatCode>General</c:formatCode>
                <c:ptCount val="3"/>
                <c:pt idx="0">
                  <c:v>4.6870000000000003</c:v>
                </c:pt>
                <c:pt idx="1">
                  <c:v>1.8089999999999999</c:v>
                </c:pt>
                <c:pt idx="2">
                  <c:v>1.0009999999999999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CC-495D-A33A-C3FABF9B3823}"/>
            </c:ext>
          </c:extLst>
        </c:ser>
        <c:ser>
          <c:idx val="1"/>
          <c:order val="1"/>
          <c:tx>
            <c:strRef>
              <c:f>'viscosities for paper'!$A$29</c:f>
              <c:strCache>
                <c:ptCount val="1"/>
                <c:pt idx="0">
                  <c:v>IBP140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paper'!$J$29:$L$29</c:f>
              <c:numCache>
                <c:formatCode>General</c:formatCode>
                <c:ptCount val="3"/>
                <c:pt idx="0">
                  <c:v>5.1589999999999998</c:v>
                </c:pt>
                <c:pt idx="1">
                  <c:v>1.804</c:v>
                </c:pt>
                <c:pt idx="2">
                  <c:v>0.97099999999999997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CC-495D-A33A-C3FABF9B3823}"/>
            </c:ext>
          </c:extLst>
        </c:ser>
        <c:ser>
          <c:idx val="2"/>
          <c:order val="2"/>
          <c:tx>
            <c:strRef>
              <c:f>'viscosities for paper'!$A$30</c:f>
              <c:strCache>
                <c:ptCount val="1"/>
                <c:pt idx="0">
                  <c:v>IBP160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paper'!$J$30:$L$30</c:f>
              <c:numCache>
                <c:formatCode>0.000</c:formatCode>
                <c:ptCount val="3"/>
                <c:pt idx="0">
                  <c:v>6</c:v>
                </c:pt>
                <c:pt idx="1">
                  <c:v>1.83</c:v>
                </c:pt>
                <c:pt idx="2" formatCode="General">
                  <c:v>0.98599999999999999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CC-495D-A33A-C3FABF9B3823}"/>
            </c:ext>
          </c:extLst>
        </c:ser>
        <c:ser>
          <c:idx val="3"/>
          <c:order val="3"/>
          <c:tx>
            <c:strRef>
              <c:f>'viscosities for paper'!$A$31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paper'!$J$31:$L$31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CC-495D-A33A-C3FABF9B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521296"/>
        <c:axId val="281521688"/>
      </c:scatterChart>
      <c:valAx>
        <c:axId val="281521296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1521688"/>
        <c:crosses val="autoZero"/>
        <c:crossBetween val="midCat"/>
        <c:majorUnit val="10"/>
      </c:valAx>
      <c:valAx>
        <c:axId val="281521688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15212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IAP-a 100% 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(-a)'!$A$20</c:f>
              <c:strCache>
                <c:ptCount val="1"/>
                <c:pt idx="0">
                  <c:v>IAP120-a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(-a)'!$B$20:$D$20</c:f>
              <c:numCache>
                <c:formatCode>General</c:formatCode>
                <c:ptCount val="3"/>
                <c:pt idx="0">
                  <c:v>10.53</c:v>
                </c:pt>
                <c:pt idx="1">
                  <c:v>4.5199999999999996</c:v>
                </c:pt>
                <c:pt idx="2">
                  <c:v>2.0499999999999998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80-4CDB-A03D-B840D59511B8}"/>
            </c:ext>
          </c:extLst>
        </c:ser>
        <c:ser>
          <c:idx val="1"/>
          <c:order val="1"/>
          <c:tx>
            <c:strRef>
              <c:f>'viscosities for paper (-a)'!$A$21</c:f>
              <c:strCache>
                <c:ptCount val="1"/>
                <c:pt idx="0">
                  <c:v>IAP140-a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(-a)'!$B$21:$D$21</c:f>
              <c:numCache>
                <c:formatCode>General</c:formatCode>
                <c:ptCount val="3"/>
                <c:pt idx="0">
                  <c:v>19.14</c:v>
                </c:pt>
                <c:pt idx="1">
                  <c:v>6.44</c:v>
                </c:pt>
                <c:pt idx="2">
                  <c:v>2.4500000000000002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80-4CDB-A03D-B840D59511B8}"/>
            </c:ext>
          </c:extLst>
        </c:ser>
        <c:ser>
          <c:idx val="2"/>
          <c:order val="2"/>
          <c:tx>
            <c:strRef>
              <c:f>'viscosities for paper (-a)'!$A$22</c:f>
              <c:strCache>
                <c:ptCount val="1"/>
                <c:pt idx="0">
                  <c:v>IAP160-a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(-a)'!$B$22:$D$22</c:f>
              <c:numCache>
                <c:formatCode>General</c:formatCode>
                <c:ptCount val="3"/>
                <c:pt idx="0">
                  <c:v>6.1</c:v>
                </c:pt>
                <c:pt idx="1">
                  <c:v>3.92</c:v>
                </c:pt>
                <c:pt idx="2">
                  <c:v>2.29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80-4CDB-A03D-B840D59511B8}"/>
            </c:ext>
          </c:extLst>
        </c:ser>
        <c:ser>
          <c:idx val="3"/>
          <c:order val="3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F80-4CDB-A03D-B840D5951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905944"/>
        <c:axId val="545403832"/>
      </c:scatterChart>
      <c:valAx>
        <c:axId val="571905944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5403832"/>
        <c:crosses val="autoZero"/>
        <c:crossBetween val="midCat"/>
        <c:majorUnit val="10"/>
      </c:valAx>
      <c:valAx>
        <c:axId val="545403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719059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(-a)'!$B$35:$D$35</c:f>
              <c:numCache>
                <c:formatCode>General</c:formatCode>
                <c:ptCount val="3"/>
                <c:pt idx="0">
                  <c:v>2.427</c:v>
                </c:pt>
                <c:pt idx="1">
                  <c:v>1.0660000000000001</c:v>
                </c:pt>
                <c:pt idx="2">
                  <c:v>0.64077260000000003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B7-4953-B169-9001209137F9}"/>
            </c:ext>
          </c:extLst>
        </c:ser>
        <c:ser>
          <c:idx val="1"/>
          <c:order val="1"/>
          <c:tx>
            <c:strRef>
              <c:f>'viscosities for paper (-a)'!$A$36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(-a)'!$B$36:$D$36</c:f>
              <c:numCache>
                <c:formatCode>0.000</c:formatCode>
                <c:ptCount val="3"/>
                <c:pt idx="0" formatCode="General">
                  <c:v>2.5049999999999999</c:v>
                </c:pt>
                <c:pt idx="1">
                  <c:v>1.1105499999999999</c:v>
                </c:pt>
                <c:pt idx="2" formatCode="General">
                  <c:v>0.66687416949999989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B7-4953-B169-9001209137F9}"/>
            </c:ext>
          </c:extLst>
        </c:ser>
        <c:ser>
          <c:idx val="2"/>
          <c:order val="2"/>
          <c:tx>
            <c:strRef>
              <c:f>'viscosities for paper (-a)'!$A$37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(-a)'!$B$37:$D$37</c:f>
              <c:numCache>
                <c:formatCode>General</c:formatCode>
                <c:ptCount val="3"/>
                <c:pt idx="0">
                  <c:v>2.927</c:v>
                </c:pt>
                <c:pt idx="1">
                  <c:v>1.2689999999999999</c:v>
                </c:pt>
                <c:pt idx="2">
                  <c:v>0.77419278899999988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B7-4953-B169-9001209137F9}"/>
            </c:ext>
          </c:extLst>
        </c:ser>
        <c:ser>
          <c:idx val="3"/>
          <c:order val="3"/>
          <c:tx>
            <c:strRef>
              <c:f>'viscosities for paper (-a)'!$A$38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(-a)'!$B$38:$D$38</c:f>
              <c:numCache>
                <c:formatCode>General</c:formatCode>
                <c:ptCount val="3"/>
                <c:pt idx="0">
                  <c:v>4.0149999999999997</c:v>
                </c:pt>
                <c:pt idx="1">
                  <c:v>1.5720000000000001</c:v>
                </c:pt>
                <c:pt idx="2">
                  <c:v>0.996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B7-4953-B169-9001209137F9}"/>
            </c:ext>
          </c:extLst>
        </c:ser>
        <c:ser>
          <c:idx val="4"/>
          <c:order val="4"/>
          <c:tx>
            <c:strRef>
              <c:f>'viscosities for paper (-a)'!$A$39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(-a)'!$B$39:$D$39</c:f>
              <c:numCache>
                <c:formatCode>General</c:formatCode>
                <c:ptCount val="3"/>
                <c:pt idx="1">
                  <c:v>1.9359999999999999</c:v>
                </c:pt>
                <c:pt idx="2">
                  <c:v>1.1753456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B7-4953-B169-9001209137F9}"/>
            </c:ext>
          </c:extLst>
        </c:ser>
        <c:ser>
          <c:idx val="5"/>
          <c:order val="5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B7-4953-B169-900120913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5448"/>
        <c:axId val="500803488"/>
      </c:scatterChart>
      <c:valAx>
        <c:axId val="500805448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3488"/>
        <c:crosses val="autoZero"/>
        <c:crossBetween val="midCat"/>
      </c:valAx>
      <c:valAx>
        <c:axId val="5008034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428173531397702E-2"/>
          <c:y val="7.3235726247614694E-2"/>
          <c:w val="0.81435984747939805"/>
          <c:h val="0.78431194814989902"/>
        </c:manualLayout>
      </c:layout>
      <c:barChart>
        <c:barDir val="col"/>
        <c:grouping val="clustered"/>
        <c:varyColors val="0"/>
        <c:ser>
          <c:idx val="0"/>
          <c:order val="0"/>
          <c:tx>
            <c:v>Unblended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Pt>
            <c:idx val="12"/>
            <c:invertIfNegative val="0"/>
            <c:bubble3D val="0"/>
            <c:spPr>
              <a:pattFill prst="sphere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5BF-4485-95E6-0F9E42B85FAD}"/>
              </c:ext>
            </c:extLst>
          </c:dPt>
          <c:cat>
            <c:strRef>
              <c:f>'Flash and Freeze'!$A$23:$A$35</c:f>
              <c:strCache>
                <c:ptCount val="13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Limonene</c:v>
                </c:pt>
                <c:pt idx="8">
                  <c:v>1-decene</c:v>
                </c:pt>
                <c:pt idx="9">
                  <c:v>dodeceane</c:v>
                </c:pt>
                <c:pt idx="10">
                  <c:v>undecane</c:v>
                </c:pt>
                <c:pt idx="11">
                  <c:v>decane</c:v>
                </c:pt>
                <c:pt idx="12">
                  <c:v>Jet A-1</c:v>
                </c:pt>
              </c:strCache>
            </c:strRef>
          </c:cat>
          <c:val>
            <c:numRef>
              <c:f>'Flash and Freeze'!$K$23:$K$35</c:f>
              <c:numCache>
                <c:formatCode>General</c:formatCode>
                <c:ptCount val="13"/>
                <c:pt idx="0">
                  <c:v>2</c:v>
                </c:pt>
                <c:pt idx="1">
                  <c:v>49</c:v>
                </c:pt>
                <c:pt idx="2">
                  <c:v>45</c:v>
                </c:pt>
                <c:pt idx="3">
                  <c:v>49</c:v>
                </c:pt>
                <c:pt idx="4">
                  <c:v>33</c:v>
                </c:pt>
                <c:pt idx="5">
                  <c:v>35</c:v>
                </c:pt>
                <c:pt idx="6">
                  <c:v>35</c:v>
                </c:pt>
                <c:pt idx="7">
                  <c:v>48</c:v>
                </c:pt>
                <c:pt idx="8">
                  <c:v>44</c:v>
                </c:pt>
                <c:pt idx="9">
                  <c:v>71</c:v>
                </c:pt>
                <c:pt idx="10">
                  <c:v>63</c:v>
                </c:pt>
                <c:pt idx="11">
                  <c:v>47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F-4485-95E6-0F9E42B85FAD}"/>
            </c:ext>
          </c:extLst>
        </c:ser>
        <c:ser>
          <c:idx val="1"/>
          <c:order val="1"/>
          <c:tx>
            <c:v>50% Alternative Fuel</c:v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2"/>
            <c:invertIfNegative val="0"/>
            <c:bubble3D val="0"/>
            <c:spPr>
              <a:pattFill prst="sphere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95BF-4485-95E6-0F9E42B85FAD}"/>
              </c:ext>
            </c:extLst>
          </c:dPt>
          <c:cat>
            <c:strRef>
              <c:f>'Flash and Freeze'!$A$23:$A$35</c:f>
              <c:strCache>
                <c:ptCount val="13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Limonene</c:v>
                </c:pt>
                <c:pt idx="8">
                  <c:v>1-decene</c:v>
                </c:pt>
                <c:pt idx="9">
                  <c:v>dodeceane</c:v>
                </c:pt>
                <c:pt idx="10">
                  <c:v>undecane</c:v>
                </c:pt>
                <c:pt idx="11">
                  <c:v>decane</c:v>
                </c:pt>
                <c:pt idx="12">
                  <c:v>Jet A-1</c:v>
                </c:pt>
              </c:strCache>
            </c:strRef>
          </c:cat>
          <c:val>
            <c:numRef>
              <c:f>'Flash and Freeze'!$J$23:$J$35</c:f>
              <c:numCache>
                <c:formatCode>General</c:formatCode>
                <c:ptCount val="13"/>
                <c:pt idx="0">
                  <c:v>2</c:v>
                </c:pt>
                <c:pt idx="1">
                  <c:v>44</c:v>
                </c:pt>
                <c:pt idx="2">
                  <c:v>44</c:v>
                </c:pt>
                <c:pt idx="3">
                  <c:v>46</c:v>
                </c:pt>
                <c:pt idx="4">
                  <c:v>33</c:v>
                </c:pt>
                <c:pt idx="5">
                  <c:v>36</c:v>
                </c:pt>
                <c:pt idx="6">
                  <c:v>35</c:v>
                </c:pt>
                <c:pt idx="7">
                  <c:v>44</c:v>
                </c:pt>
                <c:pt idx="8">
                  <c:v>44</c:v>
                </c:pt>
                <c:pt idx="9">
                  <c:v>45</c:v>
                </c:pt>
                <c:pt idx="10">
                  <c:v>44</c:v>
                </c:pt>
                <c:pt idx="11">
                  <c:v>44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BF-4485-95E6-0F9E42B85FAD}"/>
            </c:ext>
          </c:extLst>
        </c:ser>
        <c:ser>
          <c:idx val="2"/>
          <c:order val="2"/>
          <c:tx>
            <c:v>20% Alternative Fuel</c:v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12"/>
            <c:invertIfNegative val="0"/>
            <c:bubble3D val="0"/>
            <c:spPr>
              <a:pattFill prst="sphere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95BF-4485-95E6-0F9E42B85FAD}"/>
              </c:ext>
            </c:extLst>
          </c:dPt>
          <c:cat>
            <c:strRef>
              <c:f>'Flash and Freeze'!$A$23:$A$35</c:f>
              <c:strCache>
                <c:ptCount val="13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Limonene</c:v>
                </c:pt>
                <c:pt idx="8">
                  <c:v>1-decene</c:v>
                </c:pt>
                <c:pt idx="9">
                  <c:v>dodeceane</c:v>
                </c:pt>
                <c:pt idx="10">
                  <c:v>undecane</c:v>
                </c:pt>
                <c:pt idx="11">
                  <c:v>decane</c:v>
                </c:pt>
                <c:pt idx="12">
                  <c:v>Jet A-1</c:v>
                </c:pt>
              </c:strCache>
            </c:strRef>
          </c:cat>
          <c:val>
            <c:numRef>
              <c:f>'Flash and Freeze'!$I$23:$I$35</c:f>
              <c:numCache>
                <c:formatCode>General</c:formatCode>
                <c:ptCount val="13"/>
                <c:pt idx="0">
                  <c:v>2</c:v>
                </c:pt>
                <c:pt idx="1">
                  <c:v>44</c:v>
                </c:pt>
                <c:pt idx="2">
                  <c:v>43</c:v>
                </c:pt>
                <c:pt idx="3">
                  <c:v>43</c:v>
                </c:pt>
                <c:pt idx="4">
                  <c:v>35</c:v>
                </c:pt>
                <c:pt idx="5">
                  <c:v>39</c:v>
                </c:pt>
                <c:pt idx="6">
                  <c:v>38</c:v>
                </c:pt>
                <c:pt idx="7">
                  <c:v>43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43</c:v>
                </c:pt>
                <c:pt idx="1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BF-4485-95E6-0F9E42B8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845816"/>
        <c:axId val="545859608"/>
      </c:barChart>
      <c:barChart>
        <c:barDir val="col"/>
        <c:grouping val="clustered"/>
        <c:varyColors val="0"/>
        <c:ser>
          <c:idx val="3"/>
          <c:order val="3"/>
          <c:tx>
            <c:v>Jet A-1</c:v>
          </c:tx>
          <c:spPr>
            <a:noFill/>
          </c:spPr>
          <c:invertIfNegative val="0"/>
          <c:trendline>
            <c:name>Jet A-1 specification minimum</c:name>
            <c:spPr>
              <a:ln w="50800" cap="sq" cmpd="sng">
                <a:solidFill>
                  <a:schemeClr val="tx1">
                    <a:alpha val="62000"/>
                  </a:schemeClr>
                </a:solidFill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'Flash and Freeze'!$A$22:$A$34</c:f>
              <c:strCache>
                <c:ptCount val="13"/>
                <c:pt idx="1">
                  <c:v>IAP120</c:v>
                </c:pt>
                <c:pt idx="2">
                  <c:v>IAP140</c:v>
                </c:pt>
                <c:pt idx="3">
                  <c:v>IAP160</c:v>
                </c:pt>
                <c:pt idx="4">
                  <c:v>IAP200</c:v>
                </c:pt>
                <c:pt idx="5">
                  <c:v>IBP120</c:v>
                </c:pt>
                <c:pt idx="6">
                  <c:v>IBP140</c:v>
                </c:pt>
                <c:pt idx="7">
                  <c:v>IBP160</c:v>
                </c:pt>
                <c:pt idx="8">
                  <c:v>Limonene</c:v>
                </c:pt>
                <c:pt idx="9">
                  <c:v>1-decene</c:v>
                </c:pt>
                <c:pt idx="10">
                  <c:v>dodeceane</c:v>
                </c:pt>
                <c:pt idx="11">
                  <c:v>undecane</c:v>
                </c:pt>
                <c:pt idx="12">
                  <c:v>decane</c:v>
                </c:pt>
              </c:strCache>
            </c:strRef>
          </c:cat>
          <c:val>
            <c:numRef>
              <c:f>'Flash and Freeze'!$L$23:$L$35</c:f>
              <c:numCache>
                <c:formatCode>General</c:formatCode>
                <c:ptCount val="13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BF-4485-95E6-0F9E42B85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858040"/>
        <c:axId val="545859216"/>
      </c:barChart>
      <c:catAx>
        <c:axId val="538845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5859608"/>
        <c:crosses val="autoZero"/>
        <c:auto val="1"/>
        <c:lblAlgn val="ctr"/>
        <c:lblOffset val="100"/>
        <c:noMultiLvlLbl val="0"/>
      </c:catAx>
      <c:valAx>
        <c:axId val="545859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8845816"/>
        <c:crosses val="autoZero"/>
        <c:crossBetween val="between"/>
      </c:valAx>
      <c:valAx>
        <c:axId val="545859216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nextTo"/>
        <c:crossAx val="545858040"/>
        <c:crosses val="max"/>
        <c:crossBetween val="between"/>
      </c:valAx>
      <c:catAx>
        <c:axId val="545858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58592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90195868029087201"/>
          <c:y val="0.43411134391879902"/>
          <c:w val="9.2593848947640903E-2"/>
          <c:h val="0.2811688865005619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(-a)'!$F$35:$H$35</c:f>
              <c:numCache>
                <c:formatCode>General</c:formatCode>
                <c:ptCount val="3"/>
                <c:pt idx="0">
                  <c:v>3.101</c:v>
                </c:pt>
                <c:pt idx="1">
                  <c:v>1.3009999999999999</c:v>
                </c:pt>
                <c:pt idx="2">
                  <c:v>0.81499999999999995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47-4A8A-8D23-9151F7529A34}"/>
            </c:ext>
          </c:extLst>
        </c:ser>
        <c:ser>
          <c:idx val="1"/>
          <c:order val="1"/>
          <c:tx>
            <c:strRef>
              <c:f>'viscosities for paper (-a)'!$A$36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(-a)'!$F$36:$H$36</c:f>
              <c:numCache>
                <c:formatCode>General</c:formatCode>
                <c:ptCount val="3"/>
                <c:pt idx="0">
                  <c:v>3.0150000000000001</c:v>
                </c:pt>
                <c:pt idx="1">
                  <c:v>1.427</c:v>
                </c:pt>
                <c:pt idx="2">
                  <c:v>0.82199999999999995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47-4A8A-8D23-9151F7529A34}"/>
            </c:ext>
          </c:extLst>
        </c:ser>
        <c:ser>
          <c:idx val="2"/>
          <c:order val="2"/>
          <c:tx>
            <c:strRef>
              <c:f>'viscosities for paper (-a)'!$A$37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(-a)'!$F$37:$H$37</c:f>
              <c:numCache>
                <c:formatCode>General</c:formatCode>
                <c:ptCount val="3"/>
                <c:pt idx="0">
                  <c:v>3.2360000000000002</c:v>
                </c:pt>
                <c:pt idx="1">
                  <c:v>1.4470000000000001</c:v>
                </c:pt>
                <c:pt idx="2">
                  <c:v>0.871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47-4A8A-8D23-9151F7529A34}"/>
            </c:ext>
          </c:extLst>
        </c:ser>
        <c:ser>
          <c:idx val="3"/>
          <c:order val="3"/>
          <c:tx>
            <c:strRef>
              <c:f>'viscosities for paper (-a)'!$A$38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(-a)'!$F$38:$H$38</c:f>
              <c:numCache>
                <c:formatCode>General</c:formatCode>
                <c:ptCount val="3"/>
                <c:pt idx="0">
                  <c:v>3.9140000000000001</c:v>
                </c:pt>
                <c:pt idx="1">
                  <c:v>1.579</c:v>
                </c:pt>
                <c:pt idx="2">
                  <c:v>0.873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7-4A8A-8D23-9151F7529A34}"/>
            </c:ext>
          </c:extLst>
        </c:ser>
        <c:ser>
          <c:idx val="4"/>
          <c:order val="4"/>
          <c:tx>
            <c:strRef>
              <c:f>'viscosities for paper (-a)'!$A$39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(-a)'!$F$39:$H$39</c:f>
              <c:numCache>
                <c:formatCode>General</c:formatCode>
                <c:ptCount val="3"/>
                <c:pt idx="0">
                  <c:v>4.7169999999999996</c:v>
                </c:pt>
                <c:pt idx="1">
                  <c:v>1.698</c:v>
                </c:pt>
                <c:pt idx="2">
                  <c:v>0.88400000000000001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47-4A8A-8D23-9151F7529A34}"/>
            </c:ext>
          </c:extLst>
        </c:ser>
        <c:ser>
          <c:idx val="5"/>
          <c:order val="5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47-4A8A-8D23-9151F752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2704"/>
        <c:axId val="500802312"/>
      </c:scatterChart>
      <c:valAx>
        <c:axId val="500802704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2312"/>
        <c:crosses val="autoZero"/>
        <c:crossBetween val="midCat"/>
      </c:valAx>
      <c:valAx>
        <c:axId val="5008023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2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64385670074822698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(-a)'!$A$35</c:f>
              <c:strCache>
                <c:ptCount val="1"/>
                <c:pt idx="0">
                  <c:v>limonene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(-a)'!$J$35:$L$35</c:f>
              <c:numCache>
                <c:formatCode>General</c:formatCode>
                <c:ptCount val="3"/>
                <c:pt idx="0">
                  <c:v>3.5019999999999998</c:v>
                </c:pt>
                <c:pt idx="1">
                  <c:v>1.458</c:v>
                </c:pt>
                <c:pt idx="2">
                  <c:v>0.91700000000000004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96-463D-9371-2097760768B7}"/>
            </c:ext>
          </c:extLst>
        </c:ser>
        <c:ser>
          <c:idx val="1"/>
          <c:order val="1"/>
          <c:tx>
            <c:strRef>
              <c:f>'viscosities for paper (-a)'!$A$36</c:f>
              <c:strCache>
                <c:ptCount val="1"/>
                <c:pt idx="0">
                  <c:v>1-decene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(-a)'!$J$36:$L$36</c:f>
              <c:numCache>
                <c:formatCode>General</c:formatCode>
                <c:ptCount val="3"/>
                <c:pt idx="0">
                  <c:v>3.488</c:v>
                </c:pt>
                <c:pt idx="1">
                  <c:v>1.502</c:v>
                </c:pt>
                <c:pt idx="2">
                  <c:v>0.90400000000000003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6-463D-9371-2097760768B7}"/>
            </c:ext>
          </c:extLst>
        </c:ser>
        <c:ser>
          <c:idx val="2"/>
          <c:order val="2"/>
          <c:tx>
            <c:strRef>
              <c:f>'viscosities for paper (-a)'!$A$37</c:f>
              <c:strCache>
                <c:ptCount val="1"/>
                <c:pt idx="0">
                  <c:v>decane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(-a)'!$J$37:$L$37</c:f>
              <c:numCache>
                <c:formatCode>General</c:formatCode>
                <c:ptCount val="3"/>
                <c:pt idx="0">
                  <c:v>3.7320000000000002</c:v>
                </c:pt>
                <c:pt idx="1">
                  <c:v>1.617</c:v>
                </c:pt>
                <c:pt idx="2">
                  <c:v>0.92200000000000004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96-463D-9371-2097760768B7}"/>
            </c:ext>
          </c:extLst>
        </c:ser>
        <c:ser>
          <c:idx val="3"/>
          <c:order val="3"/>
          <c:tx>
            <c:strRef>
              <c:f>'viscosities for paper (-a)'!$A$38</c:f>
              <c:strCache>
                <c:ptCount val="1"/>
                <c:pt idx="0">
                  <c:v>undecane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(-a)'!$J$38:$L$38</c:f>
              <c:numCache>
                <c:formatCode>General</c:formatCode>
                <c:ptCount val="3"/>
                <c:pt idx="0">
                  <c:v>3.9550000000000001</c:v>
                </c:pt>
                <c:pt idx="1">
                  <c:v>1.611</c:v>
                </c:pt>
                <c:pt idx="2">
                  <c:v>0.95099999999999996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96-463D-9371-2097760768B7}"/>
            </c:ext>
          </c:extLst>
        </c:ser>
        <c:ser>
          <c:idx val="4"/>
          <c:order val="4"/>
          <c:tx>
            <c:strRef>
              <c:f>'viscosities for paper (-a)'!$A$39</c:f>
              <c:strCache>
                <c:ptCount val="1"/>
                <c:pt idx="0">
                  <c:v>dodecane</c:v>
                </c:pt>
              </c:strCache>
            </c:strRef>
          </c:tx>
          <c:spPr>
            <a:ln w="28575">
              <a:noFill/>
            </a:ln>
          </c:spP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(-a)'!$J$39:$L$39</c:f>
              <c:numCache>
                <c:formatCode>General</c:formatCode>
                <c:ptCount val="3"/>
                <c:pt idx="0">
                  <c:v>4.2149999999999999</c:v>
                </c:pt>
                <c:pt idx="1">
                  <c:v>1.627</c:v>
                </c:pt>
                <c:pt idx="2">
                  <c:v>0.99199999999999999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96-463D-9371-2097760768B7}"/>
            </c:ext>
          </c:extLst>
        </c:ser>
        <c:ser>
          <c:idx val="5"/>
          <c:order val="5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>
                  <a:alpha val="40000"/>
                </a:schemeClr>
              </a:solidFill>
              <a:ln>
                <a:solidFill>
                  <a:schemeClr val="tx1">
                    <a:alpha val="40000"/>
                  </a:schemeClr>
                </a:solidFill>
              </a:ln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96-463D-9371-209776076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4272"/>
        <c:axId val="500804664"/>
      </c:scatterChart>
      <c:valAx>
        <c:axId val="500804272"/>
        <c:scaling>
          <c:orientation val="minMax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 sz="700"/>
                </a:pPr>
                <a:r>
                  <a:rPr lang="en-GB" sz="700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4664"/>
        <c:crosses val="autoZero"/>
        <c:crossBetween val="midCat"/>
      </c:valAx>
      <c:valAx>
        <c:axId val="5008046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/>
                </a:pPr>
                <a:r>
                  <a:rPr lang="en-GB" sz="700"/>
                  <a:t>Kinematic </a:t>
                </a:r>
              </a:p>
              <a:p>
                <a:pPr>
                  <a:defRPr sz="700"/>
                </a:pPr>
                <a:r>
                  <a:rPr lang="en-GB" sz="700"/>
                  <a:t>Viscosity (mm</a:t>
                </a:r>
                <a:r>
                  <a:rPr lang="en-GB" sz="700" baseline="30000"/>
                  <a:t>2</a:t>
                </a:r>
                <a:r>
                  <a:rPr lang="en-GB" sz="700"/>
                  <a:t>s</a:t>
                </a:r>
                <a:r>
                  <a:rPr lang="en-GB" sz="700" baseline="30000"/>
                  <a:t>-1</a:t>
                </a:r>
                <a:r>
                  <a:rPr lang="en-GB" sz="700"/>
                  <a:t>)</a:t>
                </a:r>
              </a:p>
            </c:rich>
          </c:tx>
          <c:layout>
            <c:manualLayout>
              <c:xMode val="edge"/>
              <c:yMode val="edge"/>
              <c:x val="0.25837662083284402"/>
              <c:y val="0.212027528816961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00804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41784200051897"/>
          <c:y val="9.6395770828147306E-3"/>
          <c:w val="0.25658215799948098"/>
          <c:h val="0.94207292308095403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IAP</a:t>
            </a:r>
            <a:r>
              <a:rPr lang="en-GB" sz="1000" b="1" i="0" u="none" strike="noStrike" baseline="0">
                <a:effectLst/>
              </a:rPr>
              <a:t>-a</a:t>
            </a:r>
            <a:r>
              <a:rPr lang="en-US" sz="1000" baseline="0"/>
              <a:t> </a:t>
            </a:r>
            <a:r>
              <a:rPr lang="en-US" sz="1000"/>
              <a:t>50%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(-a)'!$A$20</c:f>
              <c:strCache>
                <c:ptCount val="1"/>
                <c:pt idx="0">
                  <c:v>IAP120-a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(-a)'!$F$20:$H$20</c:f>
              <c:numCache>
                <c:formatCode>General</c:formatCode>
                <c:ptCount val="3"/>
                <c:pt idx="0">
                  <c:v>6.34</c:v>
                </c:pt>
                <c:pt idx="1">
                  <c:v>2.57</c:v>
                </c:pt>
                <c:pt idx="2">
                  <c:v>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B4-4176-A7DF-630C2DA99014}"/>
            </c:ext>
          </c:extLst>
        </c:ser>
        <c:ser>
          <c:idx val="1"/>
          <c:order val="1"/>
          <c:tx>
            <c:strRef>
              <c:f>'viscosities for paper (-a)'!$A$21</c:f>
              <c:strCache>
                <c:ptCount val="1"/>
                <c:pt idx="0">
                  <c:v>IAP140-a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(-a)'!$F$21:$H$21</c:f>
              <c:numCache>
                <c:formatCode>General</c:formatCode>
                <c:ptCount val="3"/>
                <c:pt idx="0">
                  <c:v>8.9</c:v>
                </c:pt>
                <c:pt idx="1">
                  <c:v>2.84</c:v>
                </c:pt>
                <c:pt idx="2">
                  <c:v>1.37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4-4176-A7DF-630C2DA99014}"/>
            </c:ext>
          </c:extLst>
        </c:ser>
        <c:ser>
          <c:idx val="2"/>
          <c:order val="2"/>
          <c:tx>
            <c:strRef>
              <c:f>'viscosities for paper (-a)'!$A$22</c:f>
              <c:strCache>
                <c:ptCount val="1"/>
                <c:pt idx="0">
                  <c:v>IAP160-a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(-a)'!$F$22:$H$22</c:f>
              <c:numCache>
                <c:formatCode>General</c:formatCode>
                <c:ptCount val="3"/>
                <c:pt idx="0">
                  <c:v>4.6500000000000004</c:v>
                </c:pt>
                <c:pt idx="1">
                  <c:v>2.44</c:v>
                </c:pt>
                <c:pt idx="2">
                  <c:v>1.24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B4-4176-A7DF-630C2DA99014}"/>
            </c:ext>
          </c:extLst>
        </c:ser>
        <c:ser>
          <c:idx val="3"/>
          <c:order val="3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(-a)'!$F$23:$H$23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B4-4176-A7DF-630C2DA99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843152"/>
        <c:axId val="541525688"/>
      </c:scatterChart>
      <c:valAx>
        <c:axId val="509843152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525688"/>
        <c:crosses val="autoZero"/>
        <c:crossBetween val="midCat"/>
        <c:majorUnit val="10"/>
      </c:valAx>
      <c:valAx>
        <c:axId val="5415256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9843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IAP</a:t>
            </a:r>
            <a:r>
              <a:rPr lang="en-GB" sz="1000" b="1" i="0" u="none" strike="noStrike" baseline="0">
                <a:effectLst/>
              </a:rPr>
              <a:t>-a</a:t>
            </a:r>
            <a:r>
              <a:rPr lang="en-US" sz="1000"/>
              <a:t> 20%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(-a)'!$A$20</c:f>
              <c:strCache>
                <c:ptCount val="1"/>
                <c:pt idx="0">
                  <c:v>IAP120-a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(-a)'!$J$20:$L$20</c:f>
              <c:numCache>
                <c:formatCode>General</c:formatCode>
                <c:ptCount val="3"/>
                <c:pt idx="0">
                  <c:v>4.76</c:v>
                </c:pt>
                <c:pt idx="1">
                  <c:v>2.0299999999999998</c:v>
                </c:pt>
                <c:pt idx="2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5C-4DF4-BA12-43AB2D694FB7}"/>
            </c:ext>
          </c:extLst>
        </c:ser>
        <c:ser>
          <c:idx val="1"/>
          <c:order val="1"/>
          <c:tx>
            <c:strRef>
              <c:f>'viscosities for paper (-a)'!$A$21</c:f>
              <c:strCache>
                <c:ptCount val="1"/>
                <c:pt idx="0">
                  <c:v>IAP140-a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(-a)'!$J$21:$L$21</c:f>
              <c:numCache>
                <c:formatCode>General</c:formatCode>
                <c:ptCount val="3"/>
                <c:pt idx="0">
                  <c:v>4.8899999999999997</c:v>
                </c:pt>
                <c:pt idx="1">
                  <c:v>2.39</c:v>
                </c:pt>
                <c:pt idx="2">
                  <c:v>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5C-4DF4-BA12-43AB2D694FB7}"/>
            </c:ext>
          </c:extLst>
        </c:ser>
        <c:ser>
          <c:idx val="2"/>
          <c:order val="2"/>
          <c:tx>
            <c:strRef>
              <c:f>'viscosities for paper (-a)'!$A$22</c:f>
              <c:strCache>
                <c:ptCount val="1"/>
                <c:pt idx="0">
                  <c:v>IAP160-a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(-a)'!$J$22:$L$22</c:f>
              <c:numCache>
                <c:formatCode>General</c:formatCode>
                <c:ptCount val="3"/>
                <c:pt idx="0">
                  <c:v>4.55</c:v>
                </c:pt>
                <c:pt idx="1">
                  <c:v>2.19</c:v>
                </c:pt>
                <c:pt idx="2">
                  <c:v>1.1499999999999999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5C-4DF4-BA12-43AB2D694FB7}"/>
            </c:ext>
          </c:extLst>
        </c:ser>
        <c:ser>
          <c:idx val="3"/>
          <c:order val="3"/>
          <c:tx>
            <c:strRef>
              <c:f>'viscosities for paper (-a)'!$A$23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(-a)'!$J$23:$L$23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5C-4DF4-BA12-43AB2D69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523336"/>
        <c:axId val="541525296"/>
      </c:scatterChart>
      <c:valAx>
        <c:axId val="541523336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525296"/>
        <c:crosses val="autoZero"/>
        <c:crossBetween val="midCat"/>
        <c:majorUnit val="10"/>
      </c:valAx>
      <c:valAx>
        <c:axId val="541525296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1523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</a:t>
            </a:r>
            <a:r>
              <a:rPr lang="en-GB" sz="1000" b="1" i="0" u="none" strike="noStrike" baseline="0">
                <a:effectLst/>
              </a:rPr>
              <a:t>-a</a:t>
            </a:r>
            <a:r>
              <a:rPr lang="en-US" sz="1000"/>
              <a:t> 100%</a:t>
            </a:r>
          </a:p>
        </c:rich>
      </c:tx>
      <c:layout>
        <c:manualLayout>
          <c:xMode val="edge"/>
          <c:yMode val="edge"/>
          <c:x val="4.0188377658443722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(-a)'!$A$28</c:f>
              <c:strCache>
                <c:ptCount val="1"/>
                <c:pt idx="0">
                  <c:v>IBP120-a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(-a)'!$B$28:$D$28</c:f>
              <c:numCache>
                <c:formatCode>General</c:formatCode>
                <c:ptCount val="3"/>
                <c:pt idx="0">
                  <c:v>6.56</c:v>
                </c:pt>
                <c:pt idx="1">
                  <c:v>3.1</c:v>
                </c:pt>
                <c:pt idx="2">
                  <c:v>2.27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F1-40E4-9C19-FB5F2F25989D}"/>
            </c:ext>
          </c:extLst>
        </c:ser>
        <c:ser>
          <c:idx val="1"/>
          <c:order val="1"/>
          <c:tx>
            <c:strRef>
              <c:f>'viscosities for paper (-a)'!$A$29</c:f>
              <c:strCache>
                <c:ptCount val="1"/>
                <c:pt idx="0">
                  <c:v>IBP140-a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(-a)'!$B$29:$D$29</c:f>
              <c:numCache>
                <c:formatCode>General</c:formatCode>
                <c:ptCount val="3"/>
                <c:pt idx="0">
                  <c:v>9.32</c:v>
                </c:pt>
                <c:pt idx="1">
                  <c:v>4.4400000000000004</c:v>
                </c:pt>
                <c:pt idx="2">
                  <c:v>2.54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F1-40E4-9C19-FB5F2F25989D}"/>
            </c:ext>
          </c:extLst>
        </c:ser>
        <c:ser>
          <c:idx val="2"/>
          <c:order val="2"/>
          <c:tx>
            <c:strRef>
              <c:f>'viscosities for paper (-a)'!$A$30</c:f>
              <c:strCache>
                <c:ptCount val="1"/>
                <c:pt idx="0">
                  <c:v>IBP160-a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(-a)'!$B$30:$D$30</c:f>
              <c:numCache>
                <c:formatCode>General</c:formatCode>
                <c:ptCount val="3"/>
                <c:pt idx="0">
                  <c:v>22.99</c:v>
                </c:pt>
                <c:pt idx="1">
                  <c:v>6.75</c:v>
                </c:pt>
                <c:pt idx="2">
                  <c:v>3.18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F1-40E4-9C19-FB5F2F25989D}"/>
            </c:ext>
          </c:extLst>
        </c:ser>
        <c:ser>
          <c:idx val="3"/>
          <c:order val="3"/>
          <c:tx>
            <c:strRef>
              <c:f>'viscosities for paper (-a)'!$A$31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(-a)'!$B$31:$D$31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F1-40E4-9C19-FB5F2F25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526472"/>
        <c:axId val="541523728"/>
      </c:scatterChart>
      <c:valAx>
        <c:axId val="541526472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1523728"/>
        <c:crosses val="autoZero"/>
        <c:crossBetween val="midCat"/>
        <c:majorUnit val="10"/>
      </c:valAx>
      <c:valAx>
        <c:axId val="541523728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1526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</a:t>
            </a:r>
            <a:r>
              <a:rPr lang="en-GB" sz="1000" b="1" i="0" u="none" strike="noStrike" baseline="0">
                <a:effectLst/>
              </a:rPr>
              <a:t>-a</a:t>
            </a:r>
            <a:r>
              <a:rPr lang="en-US" sz="1000"/>
              <a:t> 50%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(-a)'!$A$28</c:f>
              <c:strCache>
                <c:ptCount val="1"/>
                <c:pt idx="0">
                  <c:v>IBP120-a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(-a)'!$F$28:$H$28</c:f>
              <c:numCache>
                <c:formatCode>General</c:formatCode>
                <c:ptCount val="3"/>
                <c:pt idx="0">
                  <c:v>4.97</c:v>
                </c:pt>
                <c:pt idx="1">
                  <c:v>2.2400000000000002</c:v>
                </c:pt>
                <c:pt idx="2">
                  <c:v>1.31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6D-4F8C-B677-E17DE6D3968B}"/>
            </c:ext>
          </c:extLst>
        </c:ser>
        <c:ser>
          <c:idx val="1"/>
          <c:order val="1"/>
          <c:tx>
            <c:strRef>
              <c:f>'viscosities for paper (-a)'!$A$29</c:f>
              <c:strCache>
                <c:ptCount val="1"/>
                <c:pt idx="0">
                  <c:v>IBP140-a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(-a)'!$F$29:$H$29</c:f>
              <c:numCache>
                <c:formatCode>General</c:formatCode>
                <c:ptCount val="3"/>
                <c:pt idx="0">
                  <c:v>6.73</c:v>
                </c:pt>
                <c:pt idx="1">
                  <c:v>2.6</c:v>
                </c:pt>
                <c:pt idx="2">
                  <c:v>1.49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6D-4F8C-B677-E17DE6D3968B}"/>
            </c:ext>
          </c:extLst>
        </c:ser>
        <c:ser>
          <c:idx val="2"/>
          <c:order val="2"/>
          <c:tx>
            <c:strRef>
              <c:f>'viscosities for paper (-a)'!$A$30</c:f>
              <c:strCache>
                <c:ptCount val="1"/>
                <c:pt idx="0">
                  <c:v>IBP160-a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(-a)'!$F$30:$H$30</c:f>
              <c:numCache>
                <c:formatCode>General</c:formatCode>
                <c:ptCount val="3"/>
                <c:pt idx="0">
                  <c:v>9.5500000000000007</c:v>
                </c:pt>
                <c:pt idx="1">
                  <c:v>2.91</c:v>
                </c:pt>
                <c:pt idx="2">
                  <c:v>1.54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6D-4F8C-B677-E17DE6D3968B}"/>
            </c:ext>
          </c:extLst>
        </c:ser>
        <c:ser>
          <c:idx val="3"/>
          <c:order val="3"/>
          <c:tx>
            <c:strRef>
              <c:f>'viscosities for paper (-a)'!$A$31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(-a)'!$F$19:$H$19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(-a)'!$F$31:$H$31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96D-4F8C-B677-E17DE6D39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524120"/>
        <c:axId val="500805056"/>
      </c:scatterChart>
      <c:valAx>
        <c:axId val="541524120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805056"/>
        <c:crosses val="autoZero"/>
        <c:crossBetween val="midCat"/>
        <c:majorUnit val="10"/>
      </c:valAx>
      <c:valAx>
        <c:axId val="500805056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41524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IBP</a:t>
            </a:r>
            <a:r>
              <a:rPr lang="en-GB" sz="1000" b="1" i="0" u="none" strike="noStrike" baseline="0">
                <a:effectLst/>
              </a:rPr>
              <a:t>-a</a:t>
            </a:r>
            <a:r>
              <a:rPr lang="en-US" sz="1000"/>
              <a:t> 20%</a:t>
            </a:r>
          </a:p>
        </c:rich>
      </c:tx>
      <c:layout>
        <c:manualLayout>
          <c:xMode val="edge"/>
          <c:yMode val="edge"/>
          <c:x val="2.7191301903000966E-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 (-a)'!$A$28</c:f>
              <c:strCache>
                <c:ptCount val="1"/>
                <c:pt idx="0">
                  <c:v>IBP120-a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(-a)'!$J$28:$L$28</c:f>
              <c:numCache>
                <c:formatCode>General</c:formatCode>
                <c:ptCount val="3"/>
                <c:pt idx="0">
                  <c:v>4.6399999999999997</c:v>
                </c:pt>
                <c:pt idx="1">
                  <c:v>1.94</c:v>
                </c:pt>
                <c:pt idx="2">
                  <c:v>1.1399999999999999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2C-49CF-B3EE-42B0A864587F}"/>
            </c:ext>
          </c:extLst>
        </c:ser>
        <c:ser>
          <c:idx val="1"/>
          <c:order val="1"/>
          <c:tx>
            <c:strRef>
              <c:f>'viscosities for paper (-a)'!$A$29</c:f>
              <c:strCache>
                <c:ptCount val="1"/>
                <c:pt idx="0">
                  <c:v>IBP140-a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(-a)'!$J$29:$L$29</c:f>
              <c:numCache>
                <c:formatCode>General</c:formatCode>
                <c:ptCount val="3"/>
                <c:pt idx="0">
                  <c:v>4.71</c:v>
                </c:pt>
                <c:pt idx="1">
                  <c:v>2.0099999999999998</c:v>
                </c:pt>
                <c:pt idx="2">
                  <c:v>1.17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2C-49CF-B3EE-42B0A864587F}"/>
            </c:ext>
          </c:extLst>
        </c:ser>
        <c:ser>
          <c:idx val="2"/>
          <c:order val="2"/>
          <c:tx>
            <c:strRef>
              <c:f>'viscosities for paper (-a)'!$A$30</c:f>
              <c:strCache>
                <c:ptCount val="1"/>
                <c:pt idx="0">
                  <c:v>IBP160-a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(-a)'!$J$30:$L$30</c:f>
              <c:numCache>
                <c:formatCode>General</c:formatCode>
                <c:ptCount val="3"/>
                <c:pt idx="0">
                  <c:v>5.01</c:v>
                </c:pt>
                <c:pt idx="1">
                  <c:v>2.11</c:v>
                </c:pt>
                <c:pt idx="2">
                  <c:v>1.18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2C-49CF-B3EE-42B0A864587F}"/>
            </c:ext>
          </c:extLst>
        </c:ser>
        <c:ser>
          <c:idx val="3"/>
          <c:order val="3"/>
          <c:tx>
            <c:strRef>
              <c:f>'viscosities for paper (-a)'!$A$31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 (-a)'!$J$19:$L$19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 (-a)'!$J$31:$L$31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2C-49CF-B3EE-42B0A864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2812704"/>
        <c:axId val="362818192"/>
      </c:scatterChart>
      <c:valAx>
        <c:axId val="362812704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2818192"/>
        <c:crosses val="autoZero"/>
        <c:crossBetween val="midCat"/>
        <c:majorUnit val="10"/>
      </c:valAx>
      <c:valAx>
        <c:axId val="362818192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28127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7405632035826"/>
          <c:y val="0.23021811160716438"/>
          <c:w val="0.7906545821305796"/>
          <c:h val="0.5240285295834064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Freeze'!$S$37:$AE$37</c15:sqref>
                  </c15:fullRef>
                </c:ext>
              </c:extLst>
              <c:f>'Flash and Freeze'!$S$37:$Z$37</c:f>
              <c:numCache>
                <c:formatCode>General</c:formatCode>
                <c:ptCount val="8"/>
                <c:pt idx="0">
                  <c:v>37.401000000000003</c:v>
                </c:pt>
                <c:pt idx="1">
                  <c:v>39.277999999999999</c:v>
                </c:pt>
                <c:pt idx="2">
                  <c:v>30.442</c:v>
                </c:pt>
                <c:pt idx="3">
                  <c:v>39.307000000000002</c:v>
                </c:pt>
                <c:pt idx="4">
                  <c:v>36.212000000000003</c:v>
                </c:pt>
                <c:pt idx="5">
                  <c:v>35.546999999999997</c:v>
                </c:pt>
                <c:pt idx="6">
                  <c:v>36.112000000000002</c:v>
                </c:pt>
                <c:pt idx="7">
                  <c:v>45.689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'Flash and Freeze'!$AE$37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C88-4D4B-AC6E-EEC329837D22}"/>
            </c:ext>
          </c:extLst>
        </c:ser>
        <c:ser>
          <c:idx val="2"/>
          <c:order val="1"/>
          <c:tx>
            <c:v>50% blend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Freeze'!$S$36:$AE$36</c15:sqref>
                  </c15:fullRef>
                </c:ext>
              </c:extLst>
              <c:f>'Flash and Freeze'!$S$36:$Z$36</c:f>
              <c:numCache>
                <c:formatCode>General</c:formatCode>
                <c:ptCount val="8"/>
                <c:pt idx="0">
                  <c:v>41.264000000000003</c:v>
                </c:pt>
                <c:pt idx="1">
                  <c:v>42.448999999999998</c:v>
                </c:pt>
                <c:pt idx="2">
                  <c:v>35.216000000000001</c:v>
                </c:pt>
                <c:pt idx="3">
                  <c:v>42.512999999999998</c:v>
                </c:pt>
                <c:pt idx="4">
                  <c:v>40.524999999999999</c:v>
                </c:pt>
                <c:pt idx="5">
                  <c:v>40.994999999999997</c:v>
                </c:pt>
                <c:pt idx="6">
                  <c:v>40.860999999999997</c:v>
                </c:pt>
                <c:pt idx="7">
                  <c:v>45.689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'Flash and Freeze'!$AE$36</c15:sqref>
                  <c15:spPr xmlns:c15="http://schemas.microsoft.com/office/drawing/2012/chart">
                    <a:solidFill>
                      <a:srgbClr val="92D050"/>
                    </a:solidFill>
                    <a:ln>
                      <a:noFill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CC88-4D4B-AC6E-EEC329837D22}"/>
            </c:ext>
          </c:extLst>
        </c:ser>
        <c:ser>
          <c:idx val="1"/>
          <c:order val="2"/>
          <c:tx>
            <c:v>20% blend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Freeze'!$S$35:$AE$35</c15:sqref>
                  </c15:fullRef>
                </c:ext>
              </c:extLst>
              <c:f>'Flash and Freeze'!$S$35:$Z$35</c:f>
              <c:numCache>
                <c:formatCode>General</c:formatCode>
                <c:ptCount val="8"/>
                <c:pt idx="0">
                  <c:v>44.991</c:v>
                </c:pt>
                <c:pt idx="1">
                  <c:v>44.311999999999998</c:v>
                </c:pt>
                <c:pt idx="2">
                  <c:v>37.276000000000003</c:v>
                </c:pt>
                <c:pt idx="3">
                  <c:v>44.255000000000003</c:v>
                </c:pt>
                <c:pt idx="4">
                  <c:v>43.96</c:v>
                </c:pt>
                <c:pt idx="5">
                  <c:v>43.645000000000003</c:v>
                </c:pt>
                <c:pt idx="6">
                  <c:v>43.914999999999999</c:v>
                </c:pt>
                <c:pt idx="7">
                  <c:v>45.689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'Flash and Freeze'!$AE$35</c15:sqref>
                  <c15:spPr xmlns:c15="http://schemas.microsoft.com/office/drawing/2012/chart">
                    <a:solidFill>
                      <a:srgbClr val="FF0000"/>
                    </a:solidFill>
                    <a:ln>
                      <a:noFill/>
                    </a:ln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CC88-4D4B-AC6E-EEC329837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82448"/>
        <c:axId val="509581272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cat>
            <c:strLit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Freeze'!$S$38:$AE$38</c15:sqref>
                  </c15:fullRef>
                </c:ext>
              </c:extLst>
              <c:f>'Flash and Freeze'!$S$38:$Z$38</c:f>
              <c:numCache>
                <c:formatCode>General</c:formatCode>
                <c:ptCount val="8"/>
                <c:pt idx="0">
                  <c:v>42.8</c:v>
                </c:pt>
                <c:pt idx="1">
                  <c:v>42.8</c:v>
                </c:pt>
                <c:pt idx="2">
                  <c:v>42.8</c:v>
                </c:pt>
                <c:pt idx="3">
                  <c:v>42.8</c:v>
                </c:pt>
                <c:pt idx="4">
                  <c:v>42.8</c:v>
                </c:pt>
                <c:pt idx="5">
                  <c:v>42.8</c:v>
                </c:pt>
                <c:pt idx="6">
                  <c:v>42.8</c:v>
                </c:pt>
                <c:pt idx="7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88-4D4B-AC6E-EEC329837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37472"/>
        <c:axId val="509580096"/>
      </c:barChart>
      <c:catAx>
        <c:axId val="50958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09581272"/>
        <c:crosses val="autoZero"/>
        <c:auto val="1"/>
        <c:lblAlgn val="ctr"/>
        <c:lblOffset val="100"/>
        <c:noMultiLvlLbl val="0"/>
      </c:catAx>
      <c:valAx>
        <c:axId val="509581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Energy density (MJ / kg)</a:t>
                </a:r>
              </a:p>
            </c:rich>
          </c:tx>
          <c:layout>
            <c:manualLayout>
              <c:xMode val="edge"/>
              <c:yMode val="edge"/>
              <c:x val="0"/>
              <c:y val="0.260844087257504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09582448"/>
        <c:crosses val="autoZero"/>
        <c:crossBetween val="between"/>
      </c:valAx>
      <c:valAx>
        <c:axId val="509580096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571837472"/>
        <c:crosses val="max"/>
        <c:crossBetween val="between"/>
      </c:valAx>
      <c:catAx>
        <c:axId val="571837472"/>
        <c:scaling>
          <c:orientation val="minMax"/>
        </c:scaling>
        <c:delete val="1"/>
        <c:axPos val="b"/>
        <c:majorTickMark val="out"/>
        <c:minorTickMark val="none"/>
        <c:tickLblPos val="nextTo"/>
        <c:crossAx val="5095800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832221471123299"/>
          <c:y val="7.4450862591455913E-3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7405632035826"/>
          <c:y val="0.23021811160716438"/>
          <c:w val="0.7906545821305796"/>
          <c:h val="0.5240285295834064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Freeze'!$S$45:$AE$45</c15:sqref>
                  </c15:fullRef>
                </c:ext>
              </c:extLst>
              <c:f>'Flash and Freeze'!$S$45:$Z$45</c:f>
              <c:numCache>
                <c:formatCode>General</c:formatCode>
                <c:ptCount val="8"/>
                <c:pt idx="0">
                  <c:v>2</c:v>
                </c:pt>
                <c:pt idx="1">
                  <c:v>49</c:v>
                </c:pt>
                <c:pt idx="2">
                  <c:v>45</c:v>
                </c:pt>
                <c:pt idx="4">
                  <c:v>33</c:v>
                </c:pt>
                <c:pt idx="5">
                  <c:v>35</c:v>
                </c:pt>
                <c:pt idx="6">
                  <c:v>35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7-4F1A-8D99-EC5A15857AC2}"/>
            </c:ext>
          </c:extLst>
        </c:ser>
        <c:ser>
          <c:idx val="2"/>
          <c:order val="1"/>
          <c:tx>
            <c:v>50% blend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Freeze'!$S$44:$AE$44</c15:sqref>
                  </c15:fullRef>
                </c:ext>
              </c:extLst>
              <c:f>'Flash and Freeze'!$S$44:$Z$44</c:f>
              <c:numCache>
                <c:formatCode>General</c:formatCode>
                <c:ptCount val="8"/>
                <c:pt idx="0">
                  <c:v>2</c:v>
                </c:pt>
                <c:pt idx="1">
                  <c:v>44</c:v>
                </c:pt>
                <c:pt idx="2">
                  <c:v>44</c:v>
                </c:pt>
                <c:pt idx="4">
                  <c:v>33</c:v>
                </c:pt>
                <c:pt idx="5">
                  <c:v>36</c:v>
                </c:pt>
                <c:pt idx="6">
                  <c:v>35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7-4F1A-8D99-EC5A15857AC2}"/>
            </c:ext>
          </c:extLst>
        </c:ser>
        <c:ser>
          <c:idx val="1"/>
          <c:order val="2"/>
          <c:tx>
            <c:v>20% blend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Freeze'!$S$33:$Z$33,'Flash and Freeze'!$AF$33)</c:f>
              <c:strCache>
                <c:ptCount val="8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IAP200</c:v>
                </c:pt>
                <c:pt idx="4">
                  <c:v>IBP120</c:v>
                </c:pt>
                <c:pt idx="5">
                  <c:v>IBP140</c:v>
                </c:pt>
                <c:pt idx="6">
                  <c:v>IBP160</c:v>
                </c:pt>
                <c:pt idx="7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Freeze'!$S$43:$AE$43</c15:sqref>
                  </c15:fullRef>
                </c:ext>
              </c:extLst>
              <c:f>'Flash and Freeze'!$S$43:$Z$43</c:f>
              <c:numCache>
                <c:formatCode>General</c:formatCode>
                <c:ptCount val="8"/>
                <c:pt idx="0">
                  <c:v>2</c:v>
                </c:pt>
                <c:pt idx="1">
                  <c:v>44</c:v>
                </c:pt>
                <c:pt idx="2">
                  <c:v>43</c:v>
                </c:pt>
                <c:pt idx="4">
                  <c:v>35</c:v>
                </c:pt>
                <c:pt idx="5">
                  <c:v>39</c:v>
                </c:pt>
                <c:pt idx="6">
                  <c:v>38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7-4F1A-8D99-EC5A1585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37080"/>
        <c:axId val="571834336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cat>
            <c:strLit>
              <c:ptCount val="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Freeze'!$S$46:$AE$46</c15:sqref>
                  </c15:fullRef>
                </c:ext>
              </c:extLst>
              <c:f>'Flash and Freeze'!$S$46:$Z$46</c:f>
              <c:numCache>
                <c:formatCode>General</c:formatCode>
                <c:ptCount val="8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F7-4F1A-8D99-EC5A15857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35120"/>
        <c:axId val="571835512"/>
      </c:barChart>
      <c:catAx>
        <c:axId val="571837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71834336"/>
        <c:crosses val="autoZero"/>
        <c:auto val="1"/>
        <c:lblAlgn val="ctr"/>
        <c:lblOffset val="100"/>
        <c:noMultiLvlLbl val="0"/>
      </c:catAx>
      <c:valAx>
        <c:axId val="57183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Flash</a:t>
                </a:r>
                <a:r>
                  <a:rPr lang="en-US" sz="900" b="0" baseline="0"/>
                  <a:t> point </a:t>
                </a:r>
                <a:r>
                  <a:rPr lang="en-US" sz="900" b="0"/>
                  <a:t>(°C)</a:t>
                </a:r>
              </a:p>
            </c:rich>
          </c:tx>
          <c:layout>
            <c:manualLayout>
              <c:xMode val="edge"/>
              <c:yMode val="edge"/>
              <c:x val="0"/>
              <c:y val="0.301019492223119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71837080"/>
        <c:crosses val="autoZero"/>
        <c:crossBetween val="between"/>
      </c:valAx>
      <c:valAx>
        <c:axId val="571835512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571835120"/>
        <c:crosses val="max"/>
        <c:crossBetween val="between"/>
      </c:valAx>
      <c:catAx>
        <c:axId val="57183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5718355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832221471123299"/>
          <c:y val="7.4450862591455913E-3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a)</a:t>
            </a:r>
          </a:p>
        </c:rich>
      </c:tx>
      <c:layout>
        <c:manualLayout>
          <c:xMode val="edge"/>
          <c:yMode val="edge"/>
          <c:x val="2.6830052791665226E-2"/>
          <c:y val="2.97363068599552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427402719994404"/>
          <c:y val="0.2004816345134719"/>
          <c:w val="0.7906545821305796"/>
          <c:h val="0.59341336900649511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Freeze'!$S$53:$AE$53</c15:sqref>
                  </c15:fullRef>
                </c:ext>
              </c:extLst>
              <c:f>('Flash and Freeze'!$S$53:$U$53,'Flash and Freeze'!$W$53:$Z$53)</c:f>
              <c:numCache>
                <c:formatCode>General</c:formatCode>
                <c:ptCount val="7"/>
                <c:pt idx="0">
                  <c:v>-71</c:v>
                </c:pt>
                <c:pt idx="1">
                  <c:v>-68</c:v>
                </c:pt>
                <c:pt idx="2">
                  <c:v>-71</c:v>
                </c:pt>
                <c:pt idx="3">
                  <c:v>-71</c:v>
                </c:pt>
                <c:pt idx="4">
                  <c:v>-71</c:v>
                </c:pt>
                <c:pt idx="5">
                  <c:v>-71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0-4E66-9D39-03398358C8CC}"/>
            </c:ext>
          </c:extLst>
        </c:ser>
        <c:ser>
          <c:idx val="2"/>
          <c:order val="1"/>
          <c:tx>
            <c:v>50% blend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Freeze'!$S$52:$AE$52</c15:sqref>
                  </c15:fullRef>
                </c:ext>
              </c:extLst>
              <c:f>('Flash and Freeze'!$S$52:$U$52,'Flash and Freeze'!$W$52:$Z$52)</c:f>
              <c:numCache>
                <c:formatCode>General</c:formatCode>
                <c:ptCount val="7"/>
                <c:pt idx="0">
                  <c:v>-58</c:v>
                </c:pt>
                <c:pt idx="1">
                  <c:v>-56</c:v>
                </c:pt>
                <c:pt idx="2">
                  <c:v>-58</c:v>
                </c:pt>
                <c:pt idx="3">
                  <c:v>-56</c:v>
                </c:pt>
                <c:pt idx="4">
                  <c:v>-56</c:v>
                </c:pt>
                <c:pt idx="5">
                  <c:v>-56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0-4E66-9D39-03398358C8CC}"/>
            </c:ext>
          </c:extLst>
        </c:ser>
        <c:ser>
          <c:idx val="1"/>
          <c:order val="2"/>
          <c:tx>
            <c:v>20% blend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Freeze'!$S$51:$AE$51</c15:sqref>
                  </c15:fullRef>
                </c:ext>
              </c:extLst>
              <c:f>('Flash and Freeze'!$S$51:$U$51,'Flash and Freeze'!$W$51:$Z$51)</c:f>
              <c:numCache>
                <c:formatCode>General</c:formatCode>
                <c:ptCount val="7"/>
                <c:pt idx="0">
                  <c:v>-56</c:v>
                </c:pt>
                <c:pt idx="1">
                  <c:v>-56</c:v>
                </c:pt>
                <c:pt idx="2">
                  <c:v>-56</c:v>
                </c:pt>
                <c:pt idx="3">
                  <c:v>-56</c:v>
                </c:pt>
                <c:pt idx="4">
                  <c:v>-56</c:v>
                </c:pt>
                <c:pt idx="5">
                  <c:v>-56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0-4E66-9D39-03398358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836296"/>
        <c:axId val="571836688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Freeze'!$S$54:$AE$54</c15:sqref>
                  </c15:fullRef>
                </c:ext>
              </c:extLst>
              <c:f>('Flash and Freeze'!$S$54:$U$54,'Flash and Freeze'!$W$54:$Z$54)</c:f>
              <c:numCache>
                <c:formatCode>General</c:formatCode>
                <c:ptCount val="7"/>
                <c:pt idx="0">
                  <c:v>-47</c:v>
                </c:pt>
                <c:pt idx="1">
                  <c:v>-47</c:v>
                </c:pt>
                <c:pt idx="2">
                  <c:v>-47</c:v>
                </c:pt>
                <c:pt idx="3">
                  <c:v>-47</c:v>
                </c:pt>
                <c:pt idx="4">
                  <c:v>-47</c:v>
                </c:pt>
                <c:pt idx="5">
                  <c:v>-47</c:v>
                </c:pt>
                <c:pt idx="6">
                  <c:v>-47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30-4E66-9D39-03398358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810416"/>
        <c:axId val="500808848"/>
      </c:barChart>
      <c:catAx>
        <c:axId val="571836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571836688"/>
        <c:crosses val="autoZero"/>
        <c:auto val="1"/>
        <c:lblAlgn val="ctr"/>
        <c:lblOffset val="100"/>
        <c:noMultiLvlLbl val="0"/>
      </c:catAx>
      <c:valAx>
        <c:axId val="571836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Freeze</a:t>
                </a:r>
                <a:r>
                  <a:rPr lang="en-US" sz="900" b="0" baseline="0"/>
                  <a:t> point </a:t>
                </a:r>
                <a:r>
                  <a:rPr lang="en-US" sz="900" b="0"/>
                  <a:t>(°C)</a:t>
                </a:r>
              </a:p>
            </c:rich>
          </c:tx>
          <c:layout>
            <c:manualLayout>
              <c:xMode val="edge"/>
              <c:yMode val="edge"/>
              <c:x val="4.4400936964654053E-3"/>
              <c:y val="0.31093172200533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71836296"/>
        <c:crosses val="autoZero"/>
        <c:crossBetween val="between"/>
      </c:valAx>
      <c:valAx>
        <c:axId val="50080884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500810416"/>
        <c:crosses val="max"/>
        <c:crossBetween val="between"/>
      </c:valAx>
      <c:catAx>
        <c:axId val="500810416"/>
        <c:scaling>
          <c:orientation val="minMax"/>
        </c:scaling>
        <c:delete val="1"/>
        <c:axPos val="b"/>
        <c:majorTickMark val="out"/>
        <c:minorTickMark val="none"/>
        <c:tickLblPos val="nextTo"/>
        <c:crossAx val="5008088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1276229766108451"/>
          <c:y val="0.79050108408740749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b)</a:t>
            </a:r>
          </a:p>
        </c:rich>
      </c:tx>
      <c:layout>
        <c:manualLayout>
          <c:xMode val="edge"/>
          <c:yMode val="edge"/>
          <c:x val="2.6830052791665226E-2"/>
          <c:y val="2.973630685995526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427402719994404"/>
          <c:y val="0.2004816345134719"/>
          <c:w val="0.7906545821305796"/>
          <c:h val="0.59341336900649511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Freeze'!$S$57:$AA$57</c15:sqref>
                  </c15:fullRef>
                </c:ext>
              </c:extLst>
              <c:f>('Flash and Freeze'!$S$57:$U$57,'Flash and Freeze'!$W$57:$Z$57)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Freeze'!$S$61:$AE$61</c15:sqref>
                  </c15:fullRef>
                </c:ext>
              </c:extLst>
              <c:f>('Flash and Freeze'!$S$61:$U$61,'Flash and Freeze'!$W$61:$Z$61)</c:f>
              <c:numCache>
                <c:formatCode>General</c:formatCode>
                <c:ptCount val="7"/>
                <c:pt idx="0">
                  <c:v>-78</c:v>
                </c:pt>
                <c:pt idx="1">
                  <c:v>-74</c:v>
                </c:pt>
                <c:pt idx="2">
                  <c:v>-76</c:v>
                </c:pt>
                <c:pt idx="3">
                  <c:v>-70</c:v>
                </c:pt>
                <c:pt idx="4">
                  <c:v>-72</c:v>
                </c:pt>
                <c:pt idx="5">
                  <c:v>-78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9-4031-8E7E-A79B1E2A5D5F}"/>
            </c:ext>
          </c:extLst>
        </c:ser>
        <c:ser>
          <c:idx val="2"/>
          <c:order val="1"/>
          <c:tx>
            <c:v>50% blend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Freeze'!$S$57:$AA$57</c15:sqref>
                  </c15:fullRef>
                </c:ext>
              </c:extLst>
              <c:f>('Flash and Freeze'!$S$57:$U$57,'Flash and Freeze'!$W$57:$Z$57)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Freeze'!$S$60:$AE$60</c15:sqref>
                  </c15:fullRef>
                </c:ext>
              </c:extLst>
              <c:f>('Flash and Freeze'!$S$60:$U$60,'Flash and Freeze'!$W$60:$Z$60)</c:f>
              <c:numCache>
                <c:formatCode>General</c:formatCode>
                <c:ptCount val="7"/>
                <c:pt idx="0">
                  <c:v>-54</c:v>
                </c:pt>
                <c:pt idx="1">
                  <c:v>-56</c:v>
                </c:pt>
                <c:pt idx="2">
                  <c:v>-56</c:v>
                </c:pt>
                <c:pt idx="3">
                  <c:v>-56</c:v>
                </c:pt>
                <c:pt idx="4">
                  <c:v>-56</c:v>
                </c:pt>
                <c:pt idx="5">
                  <c:v>-58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9-4031-8E7E-A79B1E2A5D5F}"/>
            </c:ext>
          </c:extLst>
        </c:ser>
        <c:ser>
          <c:idx val="1"/>
          <c:order val="2"/>
          <c:tx>
            <c:v>20% blend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Freeze'!$S$57:$AA$57</c15:sqref>
                  </c15:fullRef>
                </c:ext>
              </c:extLst>
              <c:f>('Flash and Freeze'!$S$57:$U$57,'Flash and Freeze'!$W$57:$Z$57)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Freeze'!$S$59:$AE$59</c15:sqref>
                  </c15:fullRef>
                </c:ext>
              </c:extLst>
              <c:f>('Flash and Freeze'!$S$59:$U$59,'Flash and Freeze'!$W$59:$Z$59)</c:f>
              <c:numCache>
                <c:formatCode>General</c:formatCode>
                <c:ptCount val="7"/>
                <c:pt idx="0">
                  <c:v>-56</c:v>
                </c:pt>
                <c:pt idx="1">
                  <c:v>-56</c:v>
                </c:pt>
                <c:pt idx="2">
                  <c:v>-56</c:v>
                </c:pt>
                <c:pt idx="3">
                  <c:v>-56</c:v>
                </c:pt>
                <c:pt idx="4">
                  <c:v>-56</c:v>
                </c:pt>
                <c:pt idx="5">
                  <c:v>-58</c:v>
                </c:pt>
                <c:pt idx="6">
                  <c:v>-56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9-4031-8E7E-A79B1E2A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03104"/>
        <c:axId val="498105064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Freeze'!$S$54:$AE$54</c15:sqref>
                  </c15:fullRef>
                </c:ext>
              </c:extLst>
              <c:f>('Flash and Freeze'!$S$54:$U$54,'Flash and Freeze'!$W$54:$Z$54)</c:f>
              <c:numCache>
                <c:formatCode>General</c:formatCode>
                <c:ptCount val="7"/>
                <c:pt idx="0">
                  <c:v>-47</c:v>
                </c:pt>
                <c:pt idx="1">
                  <c:v>-47</c:v>
                </c:pt>
                <c:pt idx="2">
                  <c:v>-47</c:v>
                </c:pt>
                <c:pt idx="3">
                  <c:v>-47</c:v>
                </c:pt>
                <c:pt idx="4">
                  <c:v>-47</c:v>
                </c:pt>
                <c:pt idx="5">
                  <c:v>-47</c:v>
                </c:pt>
                <c:pt idx="6">
                  <c:v>-47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9-4031-8E7E-A79B1E2A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8104280"/>
        <c:axId val="498103496"/>
      </c:barChart>
      <c:catAx>
        <c:axId val="49810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8105064"/>
        <c:crosses val="autoZero"/>
        <c:auto val="1"/>
        <c:lblAlgn val="ctr"/>
        <c:lblOffset val="100"/>
        <c:noMultiLvlLbl val="0"/>
      </c:catAx>
      <c:valAx>
        <c:axId val="498105064"/>
        <c:scaling>
          <c:orientation val="minMax"/>
          <c:min val="-80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Freeze</a:t>
                </a:r>
                <a:r>
                  <a:rPr lang="en-US" sz="900" b="0" baseline="0"/>
                  <a:t> point </a:t>
                </a:r>
                <a:r>
                  <a:rPr lang="en-US" sz="900" b="0"/>
                  <a:t>(°C)</a:t>
                </a:r>
              </a:p>
            </c:rich>
          </c:tx>
          <c:layout>
            <c:manualLayout>
              <c:xMode val="edge"/>
              <c:yMode val="edge"/>
              <c:x val="4.4400936964654053E-3"/>
              <c:y val="0.31093172200533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498103104"/>
        <c:crosses val="autoZero"/>
        <c:crossBetween val="between"/>
      </c:valAx>
      <c:valAx>
        <c:axId val="498103496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498104280"/>
        <c:crosses val="max"/>
        <c:crossBetween val="between"/>
      </c:valAx>
      <c:catAx>
        <c:axId val="49810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981034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1276229766108451"/>
          <c:y val="0.79050108408740749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a)</a:t>
            </a:r>
          </a:p>
        </c:rich>
      </c:tx>
      <c:layout>
        <c:manualLayout>
          <c:xMode val="edge"/>
          <c:yMode val="edge"/>
          <c:x val="3.3393626021613616E-2"/>
          <c:y val="3.6551405707857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427405632035826"/>
          <c:y val="0.23021811160716438"/>
          <c:w val="0.7906545821305796"/>
          <c:h val="0.5240285295834064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Freeze'!$S$45:$AE$45</c15:sqref>
                  </c15:fullRef>
                </c:ext>
              </c:extLst>
              <c:f>('Flash and Freeze'!$S$45:$U$45,'Flash and Freeze'!$W$45:$Z$45)</c:f>
              <c:numCache>
                <c:formatCode>General</c:formatCode>
                <c:ptCount val="7"/>
                <c:pt idx="0">
                  <c:v>2</c:v>
                </c:pt>
                <c:pt idx="1">
                  <c:v>49</c:v>
                </c:pt>
                <c:pt idx="2">
                  <c:v>45</c:v>
                </c:pt>
                <c:pt idx="3">
                  <c:v>33</c:v>
                </c:pt>
                <c:pt idx="4">
                  <c:v>35</c:v>
                </c:pt>
                <c:pt idx="5">
                  <c:v>35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0-4F91-9547-647DFA050418}"/>
            </c:ext>
          </c:extLst>
        </c:ser>
        <c:ser>
          <c:idx val="2"/>
          <c:order val="1"/>
          <c:tx>
            <c:v>50% blend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Freeze'!$S$44:$AE$44</c15:sqref>
                  </c15:fullRef>
                </c:ext>
              </c:extLst>
              <c:f>('Flash and Freeze'!$S$44:$U$44,'Flash and Freeze'!$W$44:$Z$44)</c:f>
              <c:numCache>
                <c:formatCode>General</c:formatCode>
                <c:ptCount val="7"/>
                <c:pt idx="0">
                  <c:v>2</c:v>
                </c:pt>
                <c:pt idx="1">
                  <c:v>44</c:v>
                </c:pt>
                <c:pt idx="2">
                  <c:v>44</c:v>
                </c:pt>
                <c:pt idx="3">
                  <c:v>33</c:v>
                </c:pt>
                <c:pt idx="4">
                  <c:v>36</c:v>
                </c:pt>
                <c:pt idx="5">
                  <c:v>35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0-4F91-9547-647DFA050418}"/>
            </c:ext>
          </c:extLst>
        </c:ser>
        <c:ser>
          <c:idx val="1"/>
          <c:order val="2"/>
          <c:tx>
            <c:v>20% blend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'Flash and Freeze'!$S$33:$AF$33</c15:sqref>
                  </c15:fullRef>
                </c:ext>
              </c:extLst>
              <c:f>('Flash and Freeze'!$S$33:$U$33,'Flash and Freeze'!$W$33:$Z$33,'Flash and Freeze'!$AF$33)</c:f>
              <c:strCache>
                <c:ptCount val="7"/>
                <c:pt idx="0">
                  <c:v>IAP120</c:v>
                </c:pt>
                <c:pt idx="1">
                  <c:v>IAP140</c:v>
                </c:pt>
                <c:pt idx="2">
                  <c:v>IAP160</c:v>
                </c:pt>
                <c:pt idx="3">
                  <c:v>IBP120</c:v>
                </c:pt>
                <c:pt idx="4">
                  <c:v>IBP140</c:v>
                </c:pt>
                <c:pt idx="5">
                  <c:v>IBP160</c:v>
                </c:pt>
                <c:pt idx="6">
                  <c:v>Jet A-1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Freeze'!$S$43:$AE$43</c15:sqref>
                  </c15:fullRef>
                </c:ext>
              </c:extLst>
              <c:f>('Flash and Freeze'!$S$43:$U$43,'Flash and Freeze'!$W$43:$Z$43)</c:f>
              <c:numCache>
                <c:formatCode>General</c:formatCode>
                <c:ptCount val="7"/>
                <c:pt idx="0">
                  <c:v>2</c:v>
                </c:pt>
                <c:pt idx="1">
                  <c:v>44</c:v>
                </c:pt>
                <c:pt idx="2">
                  <c:v>43</c:v>
                </c:pt>
                <c:pt idx="3">
                  <c:v>35</c:v>
                </c:pt>
                <c:pt idx="4">
                  <c:v>39</c:v>
                </c:pt>
                <c:pt idx="5">
                  <c:v>38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0-4F91-9547-647DFA05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799240"/>
        <c:axId val="368800416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cat>
            <c:strLit>
              <c:ptCount val="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'Flash and Freeze'!$S$46:$AE$46</c15:sqref>
                  </c15:fullRef>
                </c:ext>
              </c:extLst>
              <c:f>('Flash and Freeze'!$S$46:$U$46,'Flash and Freeze'!$W$46:$Z$46)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80-4F91-9547-647DFA05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798848"/>
        <c:axId val="368797672"/>
      </c:barChart>
      <c:catAx>
        <c:axId val="368799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68800416"/>
        <c:crosses val="autoZero"/>
        <c:auto val="1"/>
        <c:lblAlgn val="ctr"/>
        <c:lblOffset val="100"/>
        <c:noMultiLvlLbl val="0"/>
      </c:catAx>
      <c:valAx>
        <c:axId val="368800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Flash</a:t>
                </a:r>
                <a:r>
                  <a:rPr lang="en-US" sz="900" b="0" baseline="0"/>
                  <a:t> point </a:t>
                </a:r>
                <a:r>
                  <a:rPr lang="en-US" sz="900" b="0"/>
                  <a:t>(°C)</a:t>
                </a:r>
              </a:p>
            </c:rich>
          </c:tx>
          <c:layout>
            <c:manualLayout>
              <c:xMode val="edge"/>
              <c:yMode val="edge"/>
              <c:x val="0"/>
              <c:y val="0.301019492223119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368799240"/>
        <c:crosses val="autoZero"/>
        <c:crossBetween val="between"/>
      </c:valAx>
      <c:valAx>
        <c:axId val="368797672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368798848"/>
        <c:crosses val="max"/>
        <c:crossBetween val="between"/>
      </c:valAx>
      <c:catAx>
        <c:axId val="36879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87976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832221471123299"/>
          <c:y val="7.4450862591455913E-3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b)</a:t>
            </a:r>
          </a:p>
        </c:rich>
      </c:tx>
      <c:layout>
        <c:manualLayout>
          <c:xMode val="edge"/>
          <c:yMode val="edge"/>
          <c:x val="3.3393626021613616E-2"/>
          <c:y val="3.6551405707857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427405632035826"/>
          <c:y val="0.23021811160716438"/>
          <c:w val="0.7906545821305796"/>
          <c:h val="0.5240285295834064"/>
        </c:manualLayout>
      </c:layout>
      <c:barChart>
        <c:barDir val="col"/>
        <c:grouping val="clustered"/>
        <c:varyColors val="0"/>
        <c:ser>
          <c:idx val="3"/>
          <c:order val="0"/>
          <c:tx>
            <c:v>Unblended</c:v>
          </c:tx>
          <c:spPr>
            <a:solidFill>
              <a:srgbClr val="0070C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f>'Flash and Freeze'!$S$66:$Y$66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f>'Flash and Freeze'!$S$70:$Y$70</c:f>
              <c:numCache>
                <c:formatCode>General</c:formatCode>
                <c:ptCount val="7"/>
                <c:pt idx="0">
                  <c:v>29</c:v>
                </c:pt>
                <c:pt idx="1">
                  <c:v>51</c:v>
                </c:pt>
                <c:pt idx="2">
                  <c:v>38</c:v>
                </c:pt>
                <c:pt idx="3">
                  <c:v>30</c:v>
                </c:pt>
                <c:pt idx="4">
                  <c:v>46</c:v>
                </c:pt>
                <c:pt idx="5">
                  <c:v>32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A-4C7C-AA7A-BAA08B4F8043}"/>
            </c:ext>
          </c:extLst>
        </c:ser>
        <c:ser>
          <c:idx val="2"/>
          <c:order val="1"/>
          <c:tx>
            <c:v>50% blended</c:v>
          </c:tx>
          <c:spPr>
            <a:solidFill>
              <a:srgbClr val="92D05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f>'Flash and Freeze'!$S$66:$Y$66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f>'Flash and Freeze'!$S$69:$Y$69</c:f>
              <c:numCache>
                <c:formatCode>General</c:formatCode>
                <c:ptCount val="7"/>
                <c:pt idx="0">
                  <c:v>33</c:v>
                </c:pt>
                <c:pt idx="1">
                  <c:v>45</c:v>
                </c:pt>
                <c:pt idx="2">
                  <c:v>39</c:v>
                </c:pt>
                <c:pt idx="3">
                  <c:v>34</c:v>
                </c:pt>
                <c:pt idx="4">
                  <c:v>44</c:v>
                </c:pt>
                <c:pt idx="5">
                  <c:v>37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A-4C7C-AA7A-BAA08B4F8043}"/>
            </c:ext>
          </c:extLst>
        </c:ser>
        <c:ser>
          <c:idx val="1"/>
          <c:order val="2"/>
          <c:tx>
            <c:v>20% blended</c:v>
          </c:tx>
          <c:spPr>
            <a:solidFill>
              <a:srgbClr val="FF0000"/>
            </a:solidFill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  <c:invertIfNegative val="0"/>
          <c:cat>
            <c:strRef>
              <c:f>'Flash and Freeze'!$S$66:$Y$66</c:f>
              <c:strCache>
                <c:ptCount val="7"/>
                <c:pt idx="0">
                  <c:v>IAP120 -a</c:v>
                </c:pt>
                <c:pt idx="1">
                  <c:v>IAP140-a</c:v>
                </c:pt>
                <c:pt idx="2">
                  <c:v>IAP160-a</c:v>
                </c:pt>
                <c:pt idx="3">
                  <c:v>IBP120-a</c:v>
                </c:pt>
                <c:pt idx="4">
                  <c:v>IBP140-a</c:v>
                </c:pt>
                <c:pt idx="5">
                  <c:v>IBP160-a</c:v>
                </c:pt>
                <c:pt idx="6">
                  <c:v>Jet A-1</c:v>
                </c:pt>
              </c:strCache>
            </c:strRef>
          </c:cat>
          <c:val>
            <c:numRef>
              <c:f>'Flash and Freeze'!$S$68:$Y$68</c:f>
              <c:numCache>
                <c:formatCode>General</c:formatCode>
                <c:ptCount val="7"/>
                <c:pt idx="0">
                  <c:v>41</c:v>
                </c:pt>
                <c:pt idx="1">
                  <c:v>44</c:v>
                </c:pt>
                <c:pt idx="2">
                  <c:v>43</c:v>
                </c:pt>
                <c:pt idx="3">
                  <c:v>42</c:v>
                </c:pt>
                <c:pt idx="4">
                  <c:v>44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A-4C7C-AA7A-BAA08B4F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695904"/>
        <c:axId val="553701000"/>
      </c:barChart>
      <c:barChart>
        <c:barDir val="col"/>
        <c:grouping val="clustered"/>
        <c:varyColors val="0"/>
        <c:ser>
          <c:idx val="0"/>
          <c:order val="3"/>
          <c:tx>
            <c:strRef>
              <c:f>'Flash and Freeze'!$AA$33</c:f>
              <c:strCache>
                <c:ptCount val="1"/>
                <c:pt idx="0">
                  <c:v>Jet A-1 Standard</c:v>
                </c:pt>
              </c:strCache>
            </c:strRef>
          </c:tx>
          <c:spPr>
            <a:noFill/>
          </c:spPr>
          <c:invertIfNegative val="0"/>
          <c:trendline>
            <c:name>Jet A-1 specification minimum</c:name>
            <c:spPr>
              <a:ln w="12700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'Flash and Freeze'!$S$46:$Y$46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A-4C7C-AA7A-BAA08B4F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701392"/>
        <c:axId val="553698648"/>
      </c:barChart>
      <c:catAx>
        <c:axId val="55369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53701000"/>
        <c:crosses val="autoZero"/>
        <c:auto val="1"/>
        <c:lblAlgn val="ctr"/>
        <c:lblOffset val="100"/>
        <c:noMultiLvlLbl val="0"/>
      </c:catAx>
      <c:valAx>
        <c:axId val="553701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Flash</a:t>
                </a:r>
                <a:r>
                  <a:rPr lang="en-US" sz="900" b="0" baseline="0"/>
                  <a:t> point </a:t>
                </a:r>
                <a:r>
                  <a:rPr lang="en-US" sz="900" b="0"/>
                  <a:t>(°C)</a:t>
                </a:r>
              </a:p>
            </c:rich>
          </c:tx>
          <c:layout>
            <c:manualLayout>
              <c:xMode val="edge"/>
              <c:yMode val="edge"/>
              <c:x val="0"/>
              <c:y val="0.301019492223119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553695904"/>
        <c:crosses val="autoZero"/>
        <c:crossBetween val="between"/>
      </c:valAx>
      <c:valAx>
        <c:axId val="553698648"/>
        <c:scaling>
          <c:orientation val="minMax"/>
          <c:max val="50"/>
          <c:min val="0"/>
        </c:scaling>
        <c:delete val="1"/>
        <c:axPos val="r"/>
        <c:numFmt formatCode="General" sourceLinked="1"/>
        <c:majorTickMark val="out"/>
        <c:minorTickMark val="none"/>
        <c:tickLblPos val="nextTo"/>
        <c:crossAx val="553701392"/>
        <c:crosses val="max"/>
        <c:crossBetween val="between"/>
      </c:valAx>
      <c:catAx>
        <c:axId val="55370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5536986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832221471123299"/>
          <c:y val="7.4450862591455913E-3"/>
          <c:w val="0.7165640274333952"/>
          <c:h val="0.2092517776731010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GB" sz="1000"/>
              <a:t>IAP 100% 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33153131977893E-2"/>
          <c:y val="5.14005104200684E-2"/>
          <c:w val="0.85680911456495279"/>
          <c:h val="0.77131439215259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'viscosities for paper'!$A$20</c:f>
              <c:strCache>
                <c:ptCount val="1"/>
                <c:pt idx="0">
                  <c:v>IAP120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rgbClr val="0070C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paper'!$B$20:$D$20</c:f>
              <c:numCache>
                <c:formatCode>General</c:formatCode>
                <c:ptCount val="3"/>
                <c:pt idx="0">
                  <c:v>11.257</c:v>
                </c:pt>
                <c:pt idx="1">
                  <c:v>2.7349999999999999</c:v>
                </c:pt>
                <c:pt idx="2">
                  <c:v>1.825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18-4416-84AD-390368E67380}"/>
            </c:ext>
          </c:extLst>
        </c:ser>
        <c:ser>
          <c:idx val="1"/>
          <c:order val="1"/>
          <c:tx>
            <c:strRef>
              <c:f>'viscosities for paper'!$A$21</c:f>
              <c:strCache>
                <c:ptCount val="1"/>
                <c:pt idx="0">
                  <c:v>IAP140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6350">
                <a:solidFill>
                  <a:srgbClr val="FF0000"/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paper'!$B$21:$D$21</c:f>
              <c:numCache>
                <c:formatCode>General</c:formatCode>
                <c:ptCount val="3"/>
                <c:pt idx="0">
                  <c:v>31.727</c:v>
                </c:pt>
                <c:pt idx="1">
                  <c:v>4.8140000000000001</c:v>
                </c:pt>
                <c:pt idx="2">
                  <c:v>2.8919000000000001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18-4416-84AD-390368E67380}"/>
            </c:ext>
          </c:extLst>
        </c:ser>
        <c:ser>
          <c:idx val="2"/>
          <c:order val="2"/>
          <c:tx>
            <c:strRef>
              <c:f>'viscosities for paper'!$A$22</c:f>
              <c:strCache>
                <c:ptCount val="1"/>
                <c:pt idx="0">
                  <c:v>IAP160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  <a:prstDash val="dash"/>
              </a:ln>
            </c:spPr>
            <c:trendlineType val="poly"/>
            <c:order val="2"/>
            <c:dispRSqr val="0"/>
            <c:dispEq val="0"/>
          </c:trendline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paper'!$B$22:$D$22</c:f>
              <c:numCache>
                <c:formatCode>General</c:formatCode>
                <c:ptCount val="3"/>
                <c:pt idx="0">
                  <c:v>21.331</c:v>
                </c:pt>
                <c:pt idx="1">
                  <c:v>4.2069999999999999</c:v>
                </c:pt>
                <c:pt idx="2">
                  <c:v>2.5144000000000002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18-4416-84AD-390368E67380}"/>
            </c:ext>
          </c:extLst>
        </c:ser>
        <c:ser>
          <c:idx val="3"/>
          <c:order val="3"/>
          <c:tx>
            <c:strRef>
              <c:f>'viscosities for paper'!$A$23</c:f>
              <c:strCache>
                <c:ptCount val="1"/>
                <c:pt idx="0">
                  <c:v>Jet A-1  max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'viscosities for paper'!$B$19:$D$19</c:f>
              <c:numCache>
                <c:formatCode>General</c:formatCode>
                <c:ptCount val="3"/>
                <c:pt idx="0">
                  <c:v>-20</c:v>
                </c:pt>
                <c:pt idx="1">
                  <c:v>20</c:v>
                </c:pt>
                <c:pt idx="2">
                  <c:v>40</c:v>
                </c:pt>
              </c:numCache>
            </c:numRef>
          </c:xVal>
          <c:yVal>
            <c:numRef>
              <c:f>'viscosities for paper'!$B$23:$D$23</c:f>
              <c:numCache>
                <c:formatCode>General</c:formatCode>
                <c:ptCount val="3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18-4416-84AD-390368E67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8456"/>
        <c:axId val="500811200"/>
      </c:scatterChart>
      <c:valAx>
        <c:axId val="500808456"/>
        <c:scaling>
          <c:orientation val="minMax"/>
          <c:max val="50"/>
          <c:min val="-2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811200"/>
        <c:crosses val="autoZero"/>
        <c:crossBetween val="midCat"/>
        <c:majorUnit val="10"/>
      </c:valAx>
      <c:valAx>
        <c:axId val="500811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Kinematic </a:t>
                </a:r>
              </a:p>
              <a:p>
                <a:pPr>
                  <a:defRPr/>
                </a:pPr>
                <a:r>
                  <a:rPr lang="en-GB"/>
                  <a:t>viscosity (mm</a:t>
                </a:r>
                <a:r>
                  <a:rPr lang="en-GB" baseline="30000"/>
                  <a:t>2</a:t>
                </a:r>
                <a:r>
                  <a:rPr lang="en-GB"/>
                  <a:t>s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0.34256711938709017"/>
              <c:y val="4.61289113054416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0808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1354230561806689"/>
          <c:y val="6.2873592413851501E-2"/>
          <c:w val="0.37922409836442739"/>
          <c:h val="0.531596453669097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717096</xdr:colOff>
      <xdr:row>50</xdr:row>
      <xdr:rowOff>108857</xdr:rowOff>
    </xdr:from>
    <xdr:to>
      <xdr:col>13</xdr:col>
      <xdr:colOff>92528</xdr:colOff>
      <xdr:row>64</xdr:row>
      <xdr:rowOff>185057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95253</xdr:colOff>
      <xdr:row>68</xdr:row>
      <xdr:rowOff>131986</xdr:rowOff>
    </xdr:from>
    <xdr:to>
      <xdr:col>12</xdr:col>
      <xdr:colOff>658092</xdr:colOff>
      <xdr:row>105</xdr:row>
      <xdr:rowOff>54428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562840</xdr:colOff>
      <xdr:row>28</xdr:row>
      <xdr:rowOff>127039</xdr:rowOff>
    </xdr:from>
    <xdr:to>
      <xdr:col>31</xdr:col>
      <xdr:colOff>151022</xdr:colOff>
      <xdr:row>41</xdr:row>
      <xdr:rowOff>97802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88718</xdr:colOff>
      <xdr:row>42</xdr:row>
      <xdr:rowOff>49530</xdr:rowOff>
    </xdr:from>
    <xdr:to>
      <xdr:col>36</xdr:col>
      <xdr:colOff>12180</xdr:colOff>
      <xdr:row>55</xdr:row>
      <xdr:rowOff>101936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610496</xdr:colOff>
      <xdr:row>51</xdr:row>
      <xdr:rowOff>155090</xdr:rowOff>
    </xdr:from>
    <xdr:to>
      <xdr:col>31</xdr:col>
      <xdr:colOff>198678</xdr:colOff>
      <xdr:row>65</xdr:row>
      <xdr:rowOff>73474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539261</xdr:colOff>
      <xdr:row>70</xdr:row>
      <xdr:rowOff>123093</xdr:rowOff>
    </xdr:from>
    <xdr:to>
      <xdr:col>31</xdr:col>
      <xdr:colOff>131520</xdr:colOff>
      <xdr:row>84</xdr:row>
      <xdr:rowOff>40662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123092</xdr:colOff>
      <xdr:row>72</xdr:row>
      <xdr:rowOff>5861</xdr:rowOff>
    </xdr:from>
    <xdr:to>
      <xdr:col>24</xdr:col>
      <xdr:colOff>414659</xdr:colOff>
      <xdr:row>85</xdr:row>
      <xdr:rowOff>75852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128954</xdr:colOff>
      <xdr:row>86</xdr:row>
      <xdr:rowOff>17584</xdr:rowOff>
    </xdr:from>
    <xdr:to>
      <xdr:col>24</xdr:col>
      <xdr:colOff>420521</xdr:colOff>
      <xdr:row>99</xdr:row>
      <xdr:rowOff>87575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17</xdr:row>
      <xdr:rowOff>9525</xdr:rowOff>
    </xdr:from>
    <xdr:to>
      <xdr:col>19</xdr:col>
      <xdr:colOff>200025</xdr:colOff>
      <xdr:row>27</xdr:row>
      <xdr:rowOff>171450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17</xdr:row>
      <xdr:rowOff>0</xdr:rowOff>
    </xdr:from>
    <xdr:to>
      <xdr:col>29</xdr:col>
      <xdr:colOff>190500</xdr:colOff>
      <xdr:row>27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28</xdr:row>
      <xdr:rowOff>0</xdr:rowOff>
    </xdr:from>
    <xdr:to>
      <xdr:col>29</xdr:col>
      <xdr:colOff>190500</xdr:colOff>
      <xdr:row>38</xdr:row>
      <xdr:rowOff>161925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39</xdr:row>
      <xdr:rowOff>0</xdr:rowOff>
    </xdr:from>
    <xdr:to>
      <xdr:col>29</xdr:col>
      <xdr:colOff>190500</xdr:colOff>
      <xdr:row>49</xdr:row>
      <xdr:rowOff>161925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0</xdr:rowOff>
    </xdr:from>
    <xdr:to>
      <xdr:col>19</xdr:col>
      <xdr:colOff>190500</xdr:colOff>
      <xdr:row>39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14654</xdr:colOff>
      <xdr:row>40</xdr:row>
      <xdr:rowOff>36635</xdr:rowOff>
    </xdr:from>
    <xdr:to>
      <xdr:col>19</xdr:col>
      <xdr:colOff>205154</xdr:colOff>
      <xdr:row>51</xdr:row>
      <xdr:rowOff>8060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17</xdr:row>
      <xdr:rowOff>0</xdr:rowOff>
    </xdr:from>
    <xdr:to>
      <xdr:col>24</xdr:col>
      <xdr:colOff>190500</xdr:colOff>
      <xdr:row>27</xdr:row>
      <xdr:rowOff>161925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29</xdr:row>
      <xdr:rowOff>0</xdr:rowOff>
    </xdr:from>
    <xdr:to>
      <xdr:col>24</xdr:col>
      <xdr:colOff>190500</xdr:colOff>
      <xdr:row>39</xdr:row>
      <xdr:rowOff>161925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24</xdr:col>
      <xdr:colOff>190500</xdr:colOff>
      <xdr:row>51</xdr:row>
      <xdr:rowOff>161925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17</xdr:row>
      <xdr:rowOff>9525</xdr:rowOff>
    </xdr:from>
    <xdr:to>
      <xdr:col>19</xdr:col>
      <xdr:colOff>200025</xdr:colOff>
      <xdr:row>27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17</xdr:row>
      <xdr:rowOff>0</xdr:rowOff>
    </xdr:from>
    <xdr:to>
      <xdr:col>29</xdr:col>
      <xdr:colOff>190500</xdr:colOff>
      <xdr:row>27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28</xdr:row>
      <xdr:rowOff>0</xdr:rowOff>
    </xdr:from>
    <xdr:to>
      <xdr:col>29</xdr:col>
      <xdr:colOff>190500</xdr:colOff>
      <xdr:row>38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0</xdr:colOff>
      <xdr:row>39</xdr:row>
      <xdr:rowOff>0</xdr:rowOff>
    </xdr:from>
    <xdr:to>
      <xdr:col>29</xdr:col>
      <xdr:colOff>190500</xdr:colOff>
      <xdr:row>49</xdr:row>
      <xdr:rowOff>161925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0</xdr:rowOff>
    </xdr:from>
    <xdr:to>
      <xdr:col>19</xdr:col>
      <xdr:colOff>190500</xdr:colOff>
      <xdr:row>39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14654</xdr:colOff>
      <xdr:row>40</xdr:row>
      <xdr:rowOff>36635</xdr:rowOff>
    </xdr:from>
    <xdr:to>
      <xdr:col>19</xdr:col>
      <xdr:colOff>205154</xdr:colOff>
      <xdr:row>51</xdr:row>
      <xdr:rowOff>8060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0</xdr:colOff>
      <xdr:row>17</xdr:row>
      <xdr:rowOff>0</xdr:rowOff>
    </xdr:from>
    <xdr:to>
      <xdr:col>24</xdr:col>
      <xdr:colOff>190500</xdr:colOff>
      <xdr:row>27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29</xdr:row>
      <xdr:rowOff>0</xdr:rowOff>
    </xdr:from>
    <xdr:to>
      <xdr:col>24</xdr:col>
      <xdr:colOff>190500</xdr:colOff>
      <xdr:row>39</xdr:row>
      <xdr:rowOff>161925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0</xdr:colOff>
      <xdr:row>41</xdr:row>
      <xdr:rowOff>0</xdr:rowOff>
    </xdr:from>
    <xdr:to>
      <xdr:col>24</xdr:col>
      <xdr:colOff>190500</xdr:colOff>
      <xdr:row>51</xdr:row>
      <xdr:rowOff>161925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abSelected="1" topLeftCell="R55" zoomScale="115" zoomScaleNormal="115" zoomScalePageLayoutView="115" workbookViewId="0">
      <selection activeCell="R85" sqref="R85"/>
    </sheetView>
  </sheetViews>
  <sheetFormatPr defaultColWidth="8.90625" defaultRowHeight="14.5" x14ac:dyDescent="0.35"/>
  <cols>
    <col min="1" max="1" width="19.453125" customWidth="1"/>
    <col min="2" max="2" width="13.6328125" customWidth="1"/>
    <col min="4" max="4" width="14.36328125" customWidth="1"/>
    <col min="12" max="12" width="9.08984375" customWidth="1"/>
    <col min="13" max="13" width="19" customWidth="1"/>
    <col min="18" max="21" width="12.36328125" customWidth="1"/>
    <col min="22" max="22" width="14.36328125" customWidth="1"/>
    <col min="23" max="26" width="12.36328125" customWidth="1"/>
    <col min="27" max="27" width="12.36328125" style="15" customWidth="1"/>
    <col min="28" max="31" width="12.36328125" customWidth="1"/>
  </cols>
  <sheetData>
    <row r="1" spans="1:23" x14ac:dyDescent="0.35">
      <c r="A1" s="2"/>
      <c r="B1" s="33" t="s">
        <v>1</v>
      </c>
      <c r="C1" s="33"/>
      <c r="D1" s="33"/>
      <c r="E1" s="33"/>
      <c r="F1" s="33" t="s">
        <v>27</v>
      </c>
      <c r="G1" s="33"/>
      <c r="H1" s="33"/>
      <c r="I1" s="33" t="s">
        <v>2</v>
      </c>
      <c r="J1" s="33"/>
      <c r="K1" s="33"/>
      <c r="M1" s="2"/>
      <c r="N1" s="33" t="s">
        <v>29</v>
      </c>
      <c r="O1" s="33"/>
      <c r="P1" s="33"/>
      <c r="Q1" s="33" t="s">
        <v>5</v>
      </c>
      <c r="R1" s="33"/>
      <c r="S1" s="33"/>
      <c r="V1" t="s">
        <v>33</v>
      </c>
      <c r="W1" t="s">
        <v>34</v>
      </c>
    </row>
    <row r="2" spans="1:23" x14ac:dyDescent="0.35">
      <c r="A2" s="2"/>
      <c r="B2" s="2">
        <v>0</v>
      </c>
      <c r="C2" s="3">
        <v>20</v>
      </c>
      <c r="D2" s="3">
        <v>50</v>
      </c>
      <c r="E2" s="3">
        <v>100</v>
      </c>
      <c r="F2" s="3">
        <v>20</v>
      </c>
      <c r="G2" s="3">
        <v>50</v>
      </c>
      <c r="H2" s="3">
        <v>100</v>
      </c>
      <c r="I2" s="3">
        <v>20</v>
      </c>
      <c r="J2" s="3">
        <v>50</v>
      </c>
      <c r="K2" s="3">
        <v>100</v>
      </c>
      <c r="M2" s="2"/>
      <c r="N2" s="3">
        <v>20</v>
      </c>
      <c r="O2" s="3">
        <v>50</v>
      </c>
      <c r="P2" s="3">
        <v>100</v>
      </c>
      <c r="Q2" s="3">
        <v>20</v>
      </c>
      <c r="R2" s="3">
        <v>50</v>
      </c>
      <c r="S2" s="3">
        <v>100</v>
      </c>
    </row>
    <row r="3" spans="1:23" x14ac:dyDescent="0.35">
      <c r="A3" t="s">
        <v>6</v>
      </c>
      <c r="B3">
        <v>3.9540000000000002</v>
      </c>
      <c r="C3" s="8">
        <v>4.8819999999999997</v>
      </c>
      <c r="D3" s="2">
        <v>6.1559999999999997</v>
      </c>
      <c r="E3" s="2">
        <v>11.257</v>
      </c>
      <c r="F3">
        <v>1.802</v>
      </c>
      <c r="G3" s="2">
        <v>2.1440000000000001</v>
      </c>
      <c r="H3" s="2">
        <v>2.7349999999999999</v>
      </c>
      <c r="I3" s="2"/>
      <c r="J3" s="2"/>
      <c r="K3" s="2">
        <v>1.825</v>
      </c>
      <c r="L3">
        <f>K3/H3</f>
        <v>0.6672760511882998</v>
      </c>
      <c r="M3" s="2" t="s">
        <v>6</v>
      </c>
      <c r="N3" s="2">
        <v>-56</v>
      </c>
      <c r="O3" s="2">
        <v>-58</v>
      </c>
      <c r="P3" s="2">
        <v>-71</v>
      </c>
      <c r="Q3" s="2"/>
      <c r="R3" s="2"/>
      <c r="S3" s="2"/>
    </row>
    <row r="4" spans="1:23" x14ac:dyDescent="0.35">
      <c r="A4" t="s">
        <v>7</v>
      </c>
      <c r="B4">
        <v>3.9540000000000002</v>
      </c>
      <c r="C4" s="6">
        <v>5.6449999999999996</v>
      </c>
      <c r="D4" s="25">
        <v>9.06</v>
      </c>
      <c r="E4" s="2">
        <v>31.727</v>
      </c>
      <c r="F4" s="2">
        <v>2.012</v>
      </c>
      <c r="G4" s="2">
        <v>2.4590000000000001</v>
      </c>
      <c r="H4" s="2">
        <v>4.8140000000000001</v>
      </c>
      <c r="I4" s="2"/>
      <c r="J4" s="2"/>
      <c r="K4" s="12">
        <v>2.8919000000000001</v>
      </c>
      <c r="L4">
        <f>K4/H4</f>
        <v>0.60072704611549654</v>
      </c>
      <c r="M4" s="2" t="s">
        <v>7</v>
      </c>
      <c r="N4" s="2">
        <v>-56</v>
      </c>
      <c r="O4" s="2">
        <v>-56</v>
      </c>
      <c r="P4" s="2">
        <v>-68</v>
      </c>
      <c r="Q4" s="2"/>
      <c r="R4" s="2"/>
      <c r="S4" s="2"/>
    </row>
    <row r="5" spans="1:23" x14ac:dyDescent="0.35">
      <c r="A5" t="s">
        <v>8</v>
      </c>
      <c r="B5">
        <v>3.9540000000000002</v>
      </c>
      <c r="C5" s="2">
        <v>5.2759999999999998</v>
      </c>
      <c r="D5" s="2">
        <v>8.1319999999999997</v>
      </c>
      <c r="E5" s="2">
        <v>21.331</v>
      </c>
      <c r="F5" s="2">
        <v>1.7989999999999999</v>
      </c>
      <c r="G5" s="2">
        <v>2.4039999999999999</v>
      </c>
      <c r="H5" s="2">
        <v>4.2069999999999999</v>
      </c>
      <c r="I5" s="2"/>
      <c r="J5" s="2"/>
      <c r="K5" s="2">
        <v>2.5144000000000002</v>
      </c>
      <c r="L5">
        <f>K5/H5</f>
        <v>0.59767054908485862</v>
      </c>
      <c r="M5" s="2" t="s">
        <v>8</v>
      </c>
      <c r="N5" s="2">
        <v>-56</v>
      </c>
      <c r="O5" s="2">
        <v>-58</v>
      </c>
      <c r="P5" s="2">
        <v>-71</v>
      </c>
      <c r="Q5" s="2"/>
      <c r="R5" s="2"/>
      <c r="S5" s="2"/>
    </row>
    <row r="6" spans="1:23" x14ac:dyDescent="0.35">
      <c r="A6" t="s">
        <v>20</v>
      </c>
      <c r="B6">
        <v>3.9540000000000002</v>
      </c>
      <c r="C6" s="2">
        <v>5.1360000000000001</v>
      </c>
      <c r="D6" s="2">
        <v>8.0909999999999993</v>
      </c>
      <c r="E6" s="2">
        <v>19.236000000000001</v>
      </c>
      <c r="F6" s="2">
        <v>1.9770000000000001</v>
      </c>
      <c r="G6" s="2">
        <v>2.3969999999999998</v>
      </c>
      <c r="H6" s="2">
        <v>4.1879999999999997</v>
      </c>
      <c r="I6" s="2"/>
      <c r="J6" s="2"/>
      <c r="K6" s="2">
        <f>L6*H6</f>
        <v>2.5132187999999998</v>
      </c>
      <c r="L6">
        <v>0.60009999999999997</v>
      </c>
      <c r="M6" s="2" t="s">
        <v>20</v>
      </c>
      <c r="N6" s="2">
        <v>-56</v>
      </c>
      <c r="O6" s="2">
        <v>-56</v>
      </c>
      <c r="P6" s="2">
        <v>-68</v>
      </c>
      <c r="Q6" s="2"/>
      <c r="R6" s="2"/>
      <c r="S6" s="2"/>
    </row>
    <row r="7" spans="1:23" x14ac:dyDescent="0.35">
      <c r="A7" t="s">
        <v>9</v>
      </c>
      <c r="B7">
        <v>3.9540000000000002</v>
      </c>
      <c r="C7" s="2">
        <v>4.6870000000000003</v>
      </c>
      <c r="D7" s="2">
        <v>7.931</v>
      </c>
      <c r="E7" s="2">
        <v>12.561999999999999</v>
      </c>
      <c r="F7" s="2">
        <v>1.8089999999999999</v>
      </c>
      <c r="G7" s="2"/>
      <c r="H7" s="9">
        <v>2.92</v>
      </c>
      <c r="I7" s="2"/>
      <c r="J7" s="2"/>
      <c r="K7" s="2">
        <v>1.8482000000000001</v>
      </c>
      <c r="L7">
        <f t="shared" ref="L7:L9" si="0">K7/H7</f>
        <v>0.6329452054794521</v>
      </c>
      <c r="M7" s="2" t="s">
        <v>9</v>
      </c>
      <c r="N7" s="2">
        <v>-56</v>
      </c>
      <c r="O7" s="2">
        <v>-56</v>
      </c>
      <c r="P7" s="2">
        <v>-71</v>
      </c>
      <c r="Q7" s="2"/>
      <c r="R7" s="2"/>
      <c r="S7" s="2"/>
    </row>
    <row r="8" spans="1:23" x14ac:dyDescent="0.35">
      <c r="A8" t="s">
        <v>10</v>
      </c>
      <c r="B8">
        <v>3.9540000000000002</v>
      </c>
      <c r="C8" s="2">
        <v>5.1589999999999998</v>
      </c>
      <c r="D8" s="2">
        <v>9.0969999999999995</v>
      </c>
      <c r="E8" s="2">
        <v>16.838999999999999</v>
      </c>
      <c r="F8" s="2">
        <v>1.804</v>
      </c>
      <c r="G8" s="2"/>
      <c r="H8" s="2">
        <v>3.427</v>
      </c>
      <c r="I8" s="2"/>
      <c r="J8" s="2"/>
      <c r="K8" s="2">
        <v>2.1309</v>
      </c>
      <c r="L8">
        <f t="shared" si="0"/>
        <v>0.6217974905164867</v>
      </c>
      <c r="M8" s="2" t="s">
        <v>10</v>
      </c>
      <c r="N8" s="2">
        <v>-56</v>
      </c>
      <c r="O8" s="2">
        <v>-56</v>
      </c>
      <c r="P8" s="2">
        <v>-71</v>
      </c>
      <c r="Q8" s="2"/>
      <c r="R8" s="2"/>
      <c r="S8" s="2"/>
    </row>
    <row r="9" spans="1:23" x14ac:dyDescent="0.35">
      <c r="A9" t="s">
        <v>11</v>
      </c>
      <c r="B9">
        <v>3.9540000000000002</v>
      </c>
      <c r="C9" s="9">
        <v>6</v>
      </c>
      <c r="D9" s="2">
        <v>9.2140000000000004</v>
      </c>
      <c r="E9" s="2">
        <v>16.382000000000001</v>
      </c>
      <c r="F9" s="9">
        <v>1.83</v>
      </c>
      <c r="G9" s="2"/>
      <c r="H9" s="2">
        <v>3.524</v>
      </c>
      <c r="I9" s="2"/>
      <c r="J9" s="2"/>
      <c r="K9" s="2">
        <v>2.1433</v>
      </c>
      <c r="L9">
        <f t="shared" si="0"/>
        <v>0.60820090805902383</v>
      </c>
      <c r="M9" s="2" t="s">
        <v>11</v>
      </c>
      <c r="N9" s="2">
        <v>-56</v>
      </c>
      <c r="O9" s="2">
        <v>-56</v>
      </c>
      <c r="P9" s="2">
        <v>-71</v>
      </c>
      <c r="Q9" s="2"/>
      <c r="R9" s="2"/>
      <c r="S9" s="2"/>
    </row>
    <row r="10" spans="1:23" x14ac:dyDescent="0.35">
      <c r="A10" t="s">
        <v>12</v>
      </c>
      <c r="B10">
        <v>3.9540000000000002</v>
      </c>
      <c r="C10" s="2">
        <v>3.5019999999999998</v>
      </c>
      <c r="D10" s="2">
        <v>3.101</v>
      </c>
      <c r="E10" s="2">
        <v>2.427</v>
      </c>
      <c r="F10" s="2">
        <v>1.458</v>
      </c>
      <c r="G10" s="2"/>
      <c r="H10" s="2">
        <v>1.0660000000000001</v>
      </c>
      <c r="I10" s="2"/>
      <c r="J10" s="2"/>
      <c r="K10" s="2"/>
      <c r="M10" s="2" t="s">
        <v>12</v>
      </c>
      <c r="N10" s="2">
        <v>-64</v>
      </c>
      <c r="O10" s="2">
        <v>-70</v>
      </c>
      <c r="P10" s="2">
        <v>-71</v>
      </c>
      <c r="Q10" s="2"/>
      <c r="R10" s="2"/>
      <c r="S10" s="2"/>
    </row>
    <row r="11" spans="1:23" x14ac:dyDescent="0.35">
      <c r="A11" t="s">
        <v>13</v>
      </c>
      <c r="B11">
        <v>3.9540000000000002</v>
      </c>
      <c r="C11" s="2">
        <v>3.488</v>
      </c>
      <c r="D11" s="2">
        <v>3.0150000000000001</v>
      </c>
      <c r="E11" s="2">
        <v>2.5049999999999999</v>
      </c>
      <c r="F11" s="2">
        <v>1.502</v>
      </c>
      <c r="G11" s="2"/>
      <c r="H11" s="9">
        <v>1.1105499999999999</v>
      </c>
      <c r="I11" s="2"/>
      <c r="J11" s="2"/>
      <c r="K11" s="2"/>
      <c r="M11" s="2" t="s">
        <v>13</v>
      </c>
      <c r="N11" s="2">
        <v>-57</v>
      </c>
      <c r="O11" s="2">
        <v>-58</v>
      </c>
      <c r="P11" s="2">
        <v>-65</v>
      </c>
      <c r="Q11" s="2"/>
      <c r="R11" s="2"/>
      <c r="S11" s="2"/>
    </row>
    <row r="12" spans="1:23" x14ac:dyDescent="0.35">
      <c r="A12" t="s">
        <v>16</v>
      </c>
      <c r="B12">
        <v>3.9540000000000002</v>
      </c>
      <c r="C12" s="2">
        <v>3.7320000000000002</v>
      </c>
      <c r="D12" s="2">
        <v>3.2360000000000002</v>
      </c>
      <c r="E12" s="2">
        <v>2.927</v>
      </c>
      <c r="F12" s="2"/>
      <c r="G12" s="2">
        <v>1.4470000000000001</v>
      </c>
      <c r="H12" s="2">
        <v>1.2689999999999999</v>
      </c>
      <c r="I12" s="2"/>
      <c r="J12" s="2"/>
      <c r="K12" s="2"/>
      <c r="M12" s="2" t="s">
        <v>14</v>
      </c>
      <c r="N12" s="2">
        <v>-32</v>
      </c>
      <c r="O12" s="2">
        <v>-25</v>
      </c>
      <c r="P12" s="2">
        <v>-7</v>
      </c>
      <c r="Q12" s="2"/>
      <c r="R12" s="2"/>
      <c r="S12" s="2"/>
    </row>
    <row r="13" spans="1:23" x14ac:dyDescent="0.35">
      <c r="A13" t="s">
        <v>14</v>
      </c>
      <c r="B13">
        <v>3.9540000000000002</v>
      </c>
      <c r="C13" s="2">
        <v>4.2149999999999999</v>
      </c>
      <c r="D13" s="2">
        <v>4.7169999999999996</v>
      </c>
      <c r="E13" s="26"/>
      <c r="F13" s="2"/>
      <c r="G13" s="2">
        <v>1.698</v>
      </c>
      <c r="H13" s="2">
        <v>1.9359999999999999</v>
      </c>
      <c r="I13" s="2"/>
      <c r="J13" s="2"/>
      <c r="K13" s="2"/>
      <c r="M13" s="2" t="s">
        <v>0</v>
      </c>
      <c r="N13" s="2">
        <v>-35</v>
      </c>
      <c r="O13" s="2">
        <v>-29</v>
      </c>
      <c r="P13" s="2">
        <v>-25</v>
      </c>
      <c r="Q13" s="2"/>
      <c r="R13" s="2"/>
      <c r="S13" s="2"/>
    </row>
    <row r="14" spans="1:23" x14ac:dyDescent="0.35">
      <c r="A14" t="s">
        <v>0</v>
      </c>
      <c r="B14">
        <v>3.9540000000000002</v>
      </c>
      <c r="C14" s="2"/>
      <c r="D14" s="2"/>
      <c r="E14" s="2"/>
      <c r="F14" s="2"/>
      <c r="G14" s="2"/>
      <c r="H14" s="2"/>
      <c r="I14" s="2"/>
      <c r="J14" s="2"/>
      <c r="K14" s="2"/>
      <c r="M14" s="2" t="s">
        <v>16</v>
      </c>
      <c r="N14" s="2">
        <v>-36</v>
      </c>
      <c r="O14" s="2">
        <v>-30</v>
      </c>
      <c r="P14" s="2">
        <v>-26</v>
      </c>
      <c r="Q14" s="2"/>
      <c r="R14" s="2"/>
      <c r="S14" s="2"/>
    </row>
    <row r="15" spans="1:23" x14ac:dyDescent="0.35">
      <c r="A15" t="s">
        <v>17</v>
      </c>
      <c r="C15" s="2"/>
      <c r="D15" s="2"/>
      <c r="E15" s="2">
        <v>3.9540000000000002</v>
      </c>
      <c r="F15" s="2"/>
      <c r="G15" s="2"/>
      <c r="H15" s="2">
        <v>1.58</v>
      </c>
      <c r="I15" s="2"/>
      <c r="J15" s="2"/>
      <c r="K15" s="2"/>
      <c r="M15" s="4" t="s">
        <v>30</v>
      </c>
      <c r="N15" s="2"/>
      <c r="O15" s="2"/>
      <c r="P15" s="2">
        <v>-56</v>
      </c>
      <c r="Q15" s="2"/>
      <c r="R15" s="2"/>
      <c r="S15" s="2"/>
    </row>
    <row r="16" spans="1:23" x14ac:dyDescent="0.3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M16" s="10"/>
      <c r="N16" s="11"/>
      <c r="O16" s="11"/>
      <c r="P16" s="11"/>
      <c r="Q16" s="11"/>
      <c r="R16" s="11"/>
      <c r="S16" s="11"/>
      <c r="T16" s="11"/>
    </row>
    <row r="17" spans="1:20" x14ac:dyDescent="0.35">
      <c r="A17" s="10"/>
      <c r="B17" s="11"/>
      <c r="C17" s="11"/>
      <c r="D17" s="11" t="s">
        <v>28</v>
      </c>
      <c r="E17" s="14">
        <v>2.3400000000000001E-2</v>
      </c>
      <c r="F17" s="11"/>
      <c r="G17" s="11"/>
      <c r="H17" s="11"/>
      <c r="I17" s="11"/>
      <c r="J17" s="11"/>
      <c r="K17" s="11"/>
      <c r="M17" s="10"/>
      <c r="N17" s="11"/>
      <c r="O17" s="11"/>
      <c r="P17" s="11"/>
      <c r="Q17" s="11"/>
      <c r="R17" s="11"/>
      <c r="S17" s="11"/>
      <c r="T17" s="11"/>
    </row>
    <row r="18" spans="1:20" x14ac:dyDescent="0.3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20" x14ac:dyDescent="0.35">
      <c r="O19" s="21" t="s">
        <v>32</v>
      </c>
    </row>
    <row r="20" spans="1:20" x14ac:dyDescent="0.35">
      <c r="A20" s="2"/>
      <c r="B20" s="33" t="s">
        <v>3</v>
      </c>
      <c r="C20" s="33"/>
      <c r="D20" s="33"/>
      <c r="E20" s="33"/>
      <c r="F20" s="5"/>
      <c r="G20" s="5"/>
      <c r="H20" s="5"/>
      <c r="I20" s="33" t="s">
        <v>4</v>
      </c>
      <c r="J20" s="33"/>
      <c r="K20" s="33"/>
    </row>
    <row r="21" spans="1:20" x14ac:dyDescent="0.35">
      <c r="A21" s="2"/>
      <c r="B21" s="32">
        <v>20</v>
      </c>
      <c r="C21" s="32"/>
      <c r="D21" s="3">
        <v>50</v>
      </c>
      <c r="E21" s="3">
        <v>100</v>
      </c>
      <c r="F21" s="3"/>
      <c r="G21" s="3"/>
      <c r="H21" s="3"/>
      <c r="I21" s="3">
        <v>20</v>
      </c>
      <c r="J21" s="3">
        <v>50</v>
      </c>
      <c r="K21" s="3">
        <v>100</v>
      </c>
    </row>
    <row r="22" spans="1:20" x14ac:dyDescent="0.3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t="s">
        <v>35</v>
      </c>
      <c r="N22" t="s">
        <v>6</v>
      </c>
    </row>
    <row r="23" spans="1:20" x14ac:dyDescent="0.35">
      <c r="A23" s="16" t="s">
        <v>6</v>
      </c>
      <c r="B23" s="2">
        <v>43.052999999999997</v>
      </c>
      <c r="C23" s="2"/>
      <c r="D23" s="2"/>
      <c r="E23" s="2">
        <v>37.401000000000003</v>
      </c>
      <c r="F23" s="2"/>
      <c r="G23" s="2"/>
      <c r="H23" s="2"/>
      <c r="I23" s="2">
        <v>2</v>
      </c>
      <c r="J23" s="2">
        <v>2</v>
      </c>
      <c r="K23" s="2">
        <v>2</v>
      </c>
      <c r="L23" s="2">
        <v>38</v>
      </c>
      <c r="N23" t="s">
        <v>7</v>
      </c>
    </row>
    <row r="24" spans="1:20" x14ac:dyDescent="0.35">
      <c r="A24" s="16" t="s">
        <v>7</v>
      </c>
      <c r="B24" s="2"/>
      <c r="C24" s="2"/>
      <c r="D24" s="2"/>
      <c r="E24" s="2">
        <v>39.277999999999999</v>
      </c>
      <c r="F24" s="2"/>
      <c r="G24" s="2"/>
      <c r="H24" s="2"/>
      <c r="I24" s="6">
        <v>44</v>
      </c>
      <c r="J24" s="6">
        <v>44</v>
      </c>
      <c r="K24" s="2">
        <v>49</v>
      </c>
      <c r="L24" s="2">
        <v>38</v>
      </c>
    </row>
    <row r="25" spans="1:20" x14ac:dyDescent="0.35">
      <c r="A25" s="16" t="s">
        <v>8</v>
      </c>
      <c r="B25" s="2">
        <v>37.124000000000002</v>
      </c>
      <c r="C25" s="2">
        <v>37.276000000000003</v>
      </c>
      <c r="D25" s="2">
        <v>35.216000000000001</v>
      </c>
      <c r="E25" s="2">
        <v>30.442</v>
      </c>
      <c r="F25" s="2"/>
      <c r="G25" s="2"/>
      <c r="H25" s="2"/>
      <c r="I25" s="6">
        <v>43</v>
      </c>
      <c r="J25" s="6">
        <v>44</v>
      </c>
      <c r="K25" s="2">
        <v>45</v>
      </c>
      <c r="L25" s="2">
        <v>38</v>
      </c>
      <c r="N25" t="s">
        <v>8</v>
      </c>
      <c r="R25">
        <v>3.915</v>
      </c>
    </row>
    <row r="26" spans="1:20" x14ac:dyDescent="0.35">
      <c r="A26" s="16" t="s">
        <v>20</v>
      </c>
      <c r="B26" s="2"/>
      <c r="C26" s="2"/>
      <c r="D26" s="2"/>
      <c r="E26" s="2">
        <v>39.307000000000002</v>
      </c>
      <c r="F26" s="2"/>
      <c r="G26" s="2"/>
      <c r="H26" s="2"/>
      <c r="I26" s="6">
        <v>43</v>
      </c>
      <c r="J26" s="6">
        <v>46</v>
      </c>
      <c r="K26" s="2">
        <v>49</v>
      </c>
      <c r="L26" s="2">
        <v>38</v>
      </c>
      <c r="N26" t="s">
        <v>9</v>
      </c>
      <c r="R26">
        <v>3.9710000000000001</v>
      </c>
    </row>
    <row r="27" spans="1:20" x14ac:dyDescent="0.35">
      <c r="A27" s="16" t="s">
        <v>9</v>
      </c>
      <c r="B27" s="2">
        <v>43.96</v>
      </c>
      <c r="C27" s="2"/>
      <c r="D27" s="2">
        <v>40.524999999999999</v>
      </c>
      <c r="E27" s="20">
        <v>36.212000000000003</v>
      </c>
      <c r="F27" s="2"/>
      <c r="G27" s="2"/>
      <c r="H27" s="2"/>
      <c r="I27" s="6">
        <v>35</v>
      </c>
      <c r="J27" s="6">
        <v>33</v>
      </c>
      <c r="K27" s="22">
        <v>33</v>
      </c>
      <c r="L27" s="2">
        <v>38</v>
      </c>
      <c r="N27" t="s">
        <v>10</v>
      </c>
      <c r="R27">
        <v>3.9540000000000002</v>
      </c>
    </row>
    <row r="28" spans="1:20" x14ac:dyDescent="0.35">
      <c r="A28" s="16" t="s">
        <v>10</v>
      </c>
      <c r="B28" s="2"/>
      <c r="C28" s="2"/>
      <c r="D28" s="2"/>
      <c r="E28" s="2">
        <v>35.546999999999997</v>
      </c>
      <c r="F28" s="2"/>
      <c r="G28" s="2"/>
      <c r="H28" s="2"/>
      <c r="I28" s="6">
        <v>39</v>
      </c>
      <c r="J28" s="6">
        <v>36</v>
      </c>
      <c r="K28" s="2">
        <v>35</v>
      </c>
      <c r="L28" s="2">
        <v>38</v>
      </c>
      <c r="N28" t="s">
        <v>11</v>
      </c>
      <c r="R28">
        <f>SUM(R25:R27)</f>
        <v>11.84</v>
      </c>
    </row>
    <row r="29" spans="1:20" x14ac:dyDescent="0.35">
      <c r="A29" s="16" t="s">
        <v>11</v>
      </c>
      <c r="B29" s="2"/>
      <c r="C29" s="2"/>
      <c r="D29" s="2">
        <v>40.860999999999997</v>
      </c>
      <c r="E29" s="2">
        <v>36.112000000000002</v>
      </c>
      <c r="F29" s="2"/>
      <c r="G29" s="2"/>
      <c r="H29" s="2"/>
      <c r="I29" s="6">
        <v>38</v>
      </c>
      <c r="J29" s="6">
        <v>35</v>
      </c>
      <c r="K29" s="2">
        <v>35</v>
      </c>
      <c r="L29" s="2">
        <v>38</v>
      </c>
      <c r="N29" t="s">
        <v>12</v>
      </c>
      <c r="R29" s="13">
        <f>_xlfn.STDEV.P(R25:R27)</f>
        <v>2.3442601296689687E-2</v>
      </c>
    </row>
    <row r="30" spans="1:20" x14ac:dyDescent="0.35">
      <c r="A30" s="16" t="s">
        <v>12</v>
      </c>
      <c r="B30" s="2">
        <v>45.850999999999999</v>
      </c>
      <c r="C30" s="2"/>
      <c r="D30" s="2"/>
      <c r="E30" s="2">
        <v>44.402999999999999</v>
      </c>
      <c r="F30" s="2"/>
      <c r="G30" s="2"/>
      <c r="H30" s="2"/>
      <c r="I30" s="6">
        <v>43</v>
      </c>
      <c r="J30" s="6">
        <v>44</v>
      </c>
      <c r="K30" s="6">
        <v>48</v>
      </c>
      <c r="L30" s="2">
        <v>38</v>
      </c>
      <c r="N30" t="s">
        <v>13</v>
      </c>
    </row>
    <row r="31" spans="1:20" x14ac:dyDescent="0.35">
      <c r="A31" s="16" t="s">
        <v>13</v>
      </c>
      <c r="B31" s="2"/>
      <c r="C31" s="2"/>
      <c r="D31" s="2"/>
      <c r="E31" s="2">
        <v>46.695</v>
      </c>
      <c r="F31" s="2"/>
      <c r="G31" s="2"/>
      <c r="H31" s="2"/>
      <c r="I31" s="6">
        <v>44</v>
      </c>
      <c r="J31" s="6">
        <v>44</v>
      </c>
      <c r="K31" s="6">
        <v>44</v>
      </c>
      <c r="L31" s="2">
        <v>38</v>
      </c>
      <c r="N31" t="s">
        <v>14</v>
      </c>
      <c r="S31" t="s">
        <v>37</v>
      </c>
    </row>
    <row r="32" spans="1:20" x14ac:dyDescent="0.35">
      <c r="A32" s="16" t="s">
        <v>15</v>
      </c>
      <c r="B32" s="2"/>
      <c r="C32" s="2"/>
      <c r="D32" s="2"/>
      <c r="E32" s="2">
        <v>47.307000000000002</v>
      </c>
      <c r="F32" s="2"/>
      <c r="G32" s="2"/>
      <c r="H32" s="2"/>
      <c r="I32" s="6">
        <v>44</v>
      </c>
      <c r="J32" s="6">
        <v>45</v>
      </c>
      <c r="K32" s="6">
        <v>71</v>
      </c>
      <c r="L32" s="2">
        <v>38</v>
      </c>
      <c r="N32" t="s">
        <v>15</v>
      </c>
    </row>
    <row r="33" spans="1:33" ht="16.5" x14ac:dyDescent="0.45">
      <c r="A33" s="16" t="s">
        <v>0</v>
      </c>
      <c r="B33" s="2"/>
      <c r="C33" s="2"/>
      <c r="D33" s="2"/>
      <c r="E33" s="2">
        <v>47.186</v>
      </c>
      <c r="F33" s="2"/>
      <c r="G33" s="2"/>
      <c r="H33" s="2"/>
      <c r="I33" s="6">
        <v>44</v>
      </c>
      <c r="J33" s="6">
        <v>44</v>
      </c>
      <c r="K33" s="2">
        <v>63</v>
      </c>
      <c r="L33" s="2">
        <v>38</v>
      </c>
      <c r="N33" t="s">
        <v>0</v>
      </c>
      <c r="R33" s="2"/>
      <c r="S33" s="2" t="s">
        <v>43</v>
      </c>
      <c r="T33" s="2" t="s">
        <v>44</v>
      </c>
      <c r="U33" s="2" t="s">
        <v>45</v>
      </c>
      <c r="V33" s="16" t="s">
        <v>46</v>
      </c>
      <c r="W33" s="16" t="s">
        <v>47</v>
      </c>
      <c r="X33" s="16" t="s">
        <v>48</v>
      </c>
      <c r="Y33" s="16" t="s">
        <v>49</v>
      </c>
      <c r="Z33" s="23" t="s">
        <v>36</v>
      </c>
      <c r="AA33" t="s">
        <v>42</v>
      </c>
      <c r="AC33" s="16"/>
      <c r="AD33" s="16"/>
    </row>
    <row r="34" spans="1:33" x14ac:dyDescent="0.35">
      <c r="A34" s="16" t="s">
        <v>16</v>
      </c>
      <c r="B34" s="2">
        <v>46.225000000000001</v>
      </c>
      <c r="C34" s="2">
        <v>46.225000000000001</v>
      </c>
      <c r="D34" s="2">
        <v>46.505000000000003</v>
      </c>
      <c r="E34" s="6">
        <v>46.851999999999997</v>
      </c>
      <c r="F34" s="6"/>
      <c r="G34" s="6"/>
      <c r="H34" s="6"/>
      <c r="I34" s="6">
        <v>43</v>
      </c>
      <c r="J34" s="6">
        <v>44</v>
      </c>
      <c r="K34" s="6">
        <v>47</v>
      </c>
      <c r="L34" s="2">
        <v>38</v>
      </c>
      <c r="N34" t="s">
        <v>16</v>
      </c>
      <c r="R34" s="2">
        <v>0</v>
      </c>
      <c r="S34" s="2">
        <v>45.689</v>
      </c>
      <c r="T34" s="2">
        <v>45.689</v>
      </c>
      <c r="U34" s="2">
        <v>45.689</v>
      </c>
      <c r="V34" s="16">
        <v>45.689</v>
      </c>
      <c r="W34" s="16">
        <v>45.689</v>
      </c>
      <c r="X34" s="16">
        <v>45.689</v>
      </c>
      <c r="Y34" s="16">
        <v>45.689</v>
      </c>
      <c r="Z34" s="24">
        <v>45.689</v>
      </c>
      <c r="AA34" s="18">
        <v>42.8</v>
      </c>
      <c r="AC34" s="17"/>
      <c r="AD34" s="17"/>
    </row>
    <row r="35" spans="1:33" x14ac:dyDescent="0.35">
      <c r="A35" s="16" t="s">
        <v>36</v>
      </c>
      <c r="B35" s="2"/>
      <c r="C35" s="2"/>
      <c r="D35" s="2"/>
      <c r="E35" s="2">
        <v>45.689</v>
      </c>
      <c r="F35" s="2"/>
      <c r="G35" s="2"/>
      <c r="H35" s="2"/>
      <c r="I35" s="2">
        <v>43</v>
      </c>
      <c r="J35" s="2">
        <v>43</v>
      </c>
      <c r="K35" s="2">
        <v>43</v>
      </c>
      <c r="L35" s="2">
        <v>38</v>
      </c>
      <c r="N35" t="s">
        <v>17</v>
      </c>
      <c r="R35" s="2">
        <v>20</v>
      </c>
      <c r="S35" s="6">
        <v>44.991</v>
      </c>
      <c r="T35" s="2">
        <v>44.311999999999998</v>
      </c>
      <c r="U35" s="2">
        <v>37.276000000000003</v>
      </c>
      <c r="V35" s="2">
        <v>44.255000000000003</v>
      </c>
      <c r="W35" s="6">
        <v>43.96</v>
      </c>
      <c r="X35" s="6">
        <v>43.645000000000003</v>
      </c>
      <c r="Y35" s="2">
        <v>43.914999999999999</v>
      </c>
      <c r="Z35" s="24">
        <v>45.689</v>
      </c>
      <c r="AA35" s="18">
        <v>42.8</v>
      </c>
      <c r="AC35" s="2"/>
      <c r="AD35" s="6"/>
    </row>
    <row r="36" spans="1:33" x14ac:dyDescent="0.3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R36" s="2">
        <v>50</v>
      </c>
      <c r="S36" s="6">
        <v>41.264000000000003</v>
      </c>
      <c r="T36" s="2">
        <v>42.448999999999998</v>
      </c>
      <c r="U36" s="2">
        <v>35.216000000000001</v>
      </c>
      <c r="V36" s="2">
        <v>42.512999999999998</v>
      </c>
      <c r="W36" s="6">
        <v>40.524999999999999</v>
      </c>
      <c r="X36" s="6">
        <v>40.994999999999997</v>
      </c>
      <c r="Y36" s="2">
        <v>40.860999999999997</v>
      </c>
      <c r="Z36" s="24">
        <v>45.689</v>
      </c>
      <c r="AA36" s="18">
        <v>42.8</v>
      </c>
      <c r="AC36" s="6"/>
      <c r="AD36" s="6"/>
    </row>
    <row r="37" spans="1:33" x14ac:dyDescent="0.3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R37" s="2">
        <v>100</v>
      </c>
      <c r="S37" s="2">
        <v>37.401000000000003</v>
      </c>
      <c r="T37" s="2">
        <v>39.277999999999999</v>
      </c>
      <c r="U37" s="2">
        <v>30.442</v>
      </c>
      <c r="V37" s="2">
        <v>39.307000000000002</v>
      </c>
      <c r="W37" s="2">
        <v>36.212000000000003</v>
      </c>
      <c r="X37" s="2">
        <v>35.546999999999997</v>
      </c>
      <c r="Y37" s="2">
        <v>36.112000000000002</v>
      </c>
      <c r="Z37" s="24">
        <v>45.689</v>
      </c>
      <c r="AA37" s="18">
        <v>42.8</v>
      </c>
      <c r="AC37" s="2"/>
      <c r="AD37" s="2"/>
    </row>
    <row r="38" spans="1:33" x14ac:dyDescent="0.3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R38" s="12">
        <v>120</v>
      </c>
      <c r="S38" s="12">
        <v>42.8</v>
      </c>
      <c r="T38" s="12">
        <v>42.8</v>
      </c>
      <c r="U38" s="12">
        <v>42.8</v>
      </c>
      <c r="V38" s="12">
        <v>42.8</v>
      </c>
      <c r="W38" s="12">
        <v>42.8</v>
      </c>
      <c r="X38" s="12">
        <v>42.8</v>
      </c>
      <c r="Y38" s="12">
        <v>42.8</v>
      </c>
      <c r="Z38" s="19">
        <v>42.8</v>
      </c>
      <c r="AA38" s="19">
        <v>42.8</v>
      </c>
      <c r="AC38" s="12"/>
      <c r="AD38" s="12"/>
    </row>
    <row r="39" spans="1:33" x14ac:dyDescent="0.35">
      <c r="L39" s="11"/>
    </row>
    <row r="40" spans="1:33" x14ac:dyDescent="0.35">
      <c r="A40" t="s">
        <v>18</v>
      </c>
      <c r="B40" t="s">
        <v>19</v>
      </c>
      <c r="S40" t="s">
        <v>50</v>
      </c>
    </row>
    <row r="41" spans="1:33" ht="16.5" x14ac:dyDescent="0.45">
      <c r="R41" s="2"/>
      <c r="S41" s="2" t="s">
        <v>43</v>
      </c>
      <c r="T41" s="2" t="s">
        <v>44</v>
      </c>
      <c r="U41" s="2" t="s">
        <v>45</v>
      </c>
      <c r="V41" s="16"/>
      <c r="W41" s="16" t="s">
        <v>47</v>
      </c>
      <c r="X41" s="16" t="s">
        <v>48</v>
      </c>
      <c r="Y41" s="16" t="s">
        <v>49</v>
      </c>
      <c r="Z41" s="23" t="s">
        <v>36</v>
      </c>
      <c r="AA41" t="s">
        <v>42</v>
      </c>
    </row>
    <row r="42" spans="1:33" x14ac:dyDescent="0.35">
      <c r="R42" s="2">
        <v>0</v>
      </c>
      <c r="S42" s="2"/>
      <c r="T42" s="2"/>
      <c r="U42" s="2"/>
      <c r="V42" s="16"/>
      <c r="W42" s="16"/>
      <c r="X42" s="16"/>
      <c r="Y42" s="16"/>
      <c r="Z42" s="24"/>
      <c r="AA42" s="18">
        <v>38</v>
      </c>
    </row>
    <row r="43" spans="1:33" x14ac:dyDescent="0.35">
      <c r="R43" s="2">
        <v>20</v>
      </c>
      <c r="S43" s="2">
        <v>2</v>
      </c>
      <c r="T43" s="6">
        <v>44</v>
      </c>
      <c r="U43" s="6">
        <v>43</v>
      </c>
      <c r="V43" s="6"/>
      <c r="W43" s="6">
        <v>35</v>
      </c>
      <c r="X43" s="6">
        <v>39</v>
      </c>
      <c r="Y43" s="6">
        <v>38</v>
      </c>
      <c r="Z43" s="24">
        <v>43</v>
      </c>
      <c r="AA43" s="18">
        <v>38</v>
      </c>
    </row>
    <row r="44" spans="1:33" x14ac:dyDescent="0.35">
      <c r="R44" s="2">
        <v>50</v>
      </c>
      <c r="S44" s="2">
        <v>2</v>
      </c>
      <c r="T44" s="6">
        <v>44</v>
      </c>
      <c r="U44" s="6">
        <v>44</v>
      </c>
      <c r="V44" s="6"/>
      <c r="W44" s="6">
        <v>33</v>
      </c>
      <c r="X44" s="6">
        <v>36</v>
      </c>
      <c r="Y44" s="6">
        <v>35</v>
      </c>
      <c r="Z44" s="24">
        <v>43</v>
      </c>
      <c r="AA44" s="18">
        <v>38</v>
      </c>
    </row>
    <row r="45" spans="1:33" x14ac:dyDescent="0.35">
      <c r="I45" t="s">
        <v>24</v>
      </c>
      <c r="J45" t="s">
        <v>23</v>
      </c>
      <c r="M45">
        <v>20</v>
      </c>
      <c r="R45" s="2">
        <v>100</v>
      </c>
      <c r="S45" s="2">
        <v>2</v>
      </c>
      <c r="T45" s="2">
        <v>49</v>
      </c>
      <c r="U45" s="2">
        <v>45</v>
      </c>
      <c r="V45" s="2"/>
      <c r="W45" s="22">
        <v>33</v>
      </c>
      <c r="X45" s="2">
        <v>35</v>
      </c>
      <c r="Y45" s="2">
        <v>35</v>
      </c>
      <c r="Z45" s="24">
        <v>43</v>
      </c>
      <c r="AA45" s="18">
        <v>38</v>
      </c>
      <c r="AG45" t="s">
        <v>31</v>
      </c>
    </row>
    <row r="46" spans="1:33" x14ac:dyDescent="0.35">
      <c r="C46" t="s">
        <v>22</v>
      </c>
      <c r="D46" t="s">
        <v>23</v>
      </c>
      <c r="E46" t="s">
        <v>26</v>
      </c>
      <c r="I46">
        <v>-20</v>
      </c>
      <c r="J46">
        <v>3.1919999999999997E-2</v>
      </c>
      <c r="L46">
        <f xml:space="preserve"> -0.000002*M45 + 0.0319</f>
        <v>3.1859999999999999E-2</v>
      </c>
      <c r="R46" s="12">
        <v>120</v>
      </c>
      <c r="S46" s="2">
        <v>38</v>
      </c>
      <c r="T46" s="2">
        <v>38</v>
      </c>
      <c r="U46" s="2">
        <v>38</v>
      </c>
      <c r="V46" s="2"/>
      <c r="W46" s="2">
        <v>38</v>
      </c>
      <c r="X46" s="2">
        <v>38</v>
      </c>
      <c r="Y46" s="2">
        <v>38</v>
      </c>
      <c r="Z46" s="19">
        <v>38</v>
      </c>
      <c r="AA46" s="19">
        <v>38</v>
      </c>
    </row>
    <row r="47" spans="1:33" x14ac:dyDescent="0.35">
      <c r="A47" t="s">
        <v>21</v>
      </c>
      <c r="B47" t="s">
        <v>25</v>
      </c>
      <c r="C47">
        <v>1244.1600000000001</v>
      </c>
      <c r="D47">
        <v>3.1800000000000002E-2</v>
      </c>
      <c r="E47">
        <f>C47*D47</f>
        <v>39.564288000000005</v>
      </c>
      <c r="I47">
        <v>40</v>
      </c>
      <c r="J47">
        <v>3.177E-2</v>
      </c>
    </row>
    <row r="48" spans="1:33" x14ac:dyDescent="0.35">
      <c r="I48">
        <v>100</v>
      </c>
      <c r="J48">
        <v>3.1620000000000002E-2</v>
      </c>
      <c r="S48" t="s">
        <v>51</v>
      </c>
    </row>
    <row r="49" spans="2:27" ht="16.5" x14ac:dyDescent="0.45">
      <c r="L49" s="7"/>
      <c r="R49" s="2"/>
      <c r="S49" s="2" t="s">
        <v>43</v>
      </c>
      <c r="T49" s="2" t="s">
        <v>44</v>
      </c>
      <c r="U49" s="2" t="s">
        <v>45</v>
      </c>
      <c r="V49" s="16" t="s">
        <v>46</v>
      </c>
      <c r="W49" s="16" t="s">
        <v>47</v>
      </c>
      <c r="X49" s="16" t="s">
        <v>48</v>
      </c>
      <c r="Y49" s="16" t="s">
        <v>49</v>
      </c>
      <c r="Z49" s="23" t="s">
        <v>36</v>
      </c>
      <c r="AA49" t="s">
        <v>42</v>
      </c>
    </row>
    <row r="50" spans="2:27" x14ac:dyDescent="0.35">
      <c r="R50" s="2">
        <v>0</v>
      </c>
      <c r="S50" s="2"/>
      <c r="T50" s="2"/>
      <c r="U50" s="2"/>
      <c r="V50" s="16"/>
      <c r="W50" s="16"/>
      <c r="X50" s="16"/>
      <c r="Y50" s="16"/>
      <c r="Z50" s="24"/>
      <c r="AA50" s="19">
        <v>-47</v>
      </c>
    </row>
    <row r="51" spans="2:27" x14ac:dyDescent="0.35">
      <c r="B51">
        <f>14*60</f>
        <v>840</v>
      </c>
      <c r="R51" s="2">
        <v>20</v>
      </c>
      <c r="S51" s="2">
        <v>-56</v>
      </c>
      <c r="T51" s="2">
        <v>-56</v>
      </c>
      <c r="U51" s="2">
        <v>-56</v>
      </c>
      <c r="V51" s="2">
        <v>-56</v>
      </c>
      <c r="W51" s="2">
        <v>-56</v>
      </c>
      <c r="X51" s="2">
        <v>-56</v>
      </c>
      <c r="Y51" s="2">
        <v>-56</v>
      </c>
      <c r="Z51" s="24">
        <v>-56</v>
      </c>
      <c r="AA51" s="19">
        <v>-47</v>
      </c>
    </row>
    <row r="52" spans="2:27" x14ac:dyDescent="0.35">
      <c r="B52">
        <f>16*60</f>
        <v>960</v>
      </c>
      <c r="R52" s="2">
        <v>50</v>
      </c>
      <c r="S52" s="2">
        <v>-58</v>
      </c>
      <c r="T52" s="2">
        <v>-56</v>
      </c>
      <c r="U52" s="2">
        <v>-58</v>
      </c>
      <c r="V52" s="2">
        <v>-56</v>
      </c>
      <c r="W52" s="2">
        <v>-56</v>
      </c>
      <c r="X52" s="2">
        <v>-56</v>
      </c>
      <c r="Y52" s="2">
        <v>-56</v>
      </c>
      <c r="Z52" s="24">
        <v>-56</v>
      </c>
      <c r="AA52" s="19">
        <v>-47</v>
      </c>
    </row>
    <row r="53" spans="2:27" x14ac:dyDescent="0.35">
      <c r="R53" s="2">
        <v>100</v>
      </c>
      <c r="S53" s="2">
        <v>-71</v>
      </c>
      <c r="T53" s="2">
        <v>-68</v>
      </c>
      <c r="U53" s="2">
        <v>-71</v>
      </c>
      <c r="V53" s="2">
        <v>-68</v>
      </c>
      <c r="W53" s="2">
        <v>-71</v>
      </c>
      <c r="X53" s="2">
        <v>-71</v>
      </c>
      <c r="Y53" s="2">
        <v>-71</v>
      </c>
      <c r="Z53" s="24">
        <v>-56</v>
      </c>
      <c r="AA53" s="19">
        <v>-47</v>
      </c>
    </row>
    <row r="54" spans="2:27" x14ac:dyDescent="0.35">
      <c r="C54">
        <f>8*60+47.2</f>
        <v>527.20000000000005</v>
      </c>
      <c r="R54" s="12">
        <v>120</v>
      </c>
      <c r="S54" s="2">
        <v>-47</v>
      </c>
      <c r="T54" s="2">
        <v>-47</v>
      </c>
      <c r="U54" s="2">
        <v>-47</v>
      </c>
      <c r="V54" s="2">
        <v>-47</v>
      </c>
      <c r="W54" s="2">
        <v>-47</v>
      </c>
      <c r="X54" s="2">
        <v>-47</v>
      </c>
      <c r="Y54" s="2">
        <v>-47</v>
      </c>
      <c r="Z54" s="19">
        <v>-47</v>
      </c>
      <c r="AA54" s="19">
        <v>-47</v>
      </c>
    </row>
    <row r="56" spans="2:27" x14ac:dyDescent="0.35">
      <c r="S56" t="s">
        <v>51</v>
      </c>
    </row>
    <row r="57" spans="2:27" ht="16.5" x14ac:dyDescent="0.45">
      <c r="R57" s="2"/>
      <c r="S57" s="2" t="s">
        <v>53</v>
      </c>
      <c r="T57" s="2" t="s">
        <v>54</v>
      </c>
      <c r="U57" s="2" t="s">
        <v>55</v>
      </c>
      <c r="V57" s="16" t="s">
        <v>56</v>
      </c>
      <c r="W57" s="16" t="s">
        <v>57</v>
      </c>
      <c r="X57" s="16" t="s">
        <v>58</v>
      </c>
      <c r="Y57" s="16" t="s">
        <v>59</v>
      </c>
      <c r="Z57" s="23" t="s">
        <v>36</v>
      </c>
      <c r="AA57" t="s">
        <v>42</v>
      </c>
    </row>
    <row r="58" spans="2:27" x14ac:dyDescent="0.35">
      <c r="R58" s="2">
        <v>0</v>
      </c>
      <c r="S58" s="2"/>
      <c r="T58" s="2"/>
      <c r="U58" s="2"/>
      <c r="V58" s="16"/>
      <c r="W58" s="16"/>
      <c r="X58" s="16"/>
      <c r="Y58" s="16"/>
      <c r="Z58" s="24"/>
      <c r="AA58" s="19">
        <v>-47</v>
      </c>
    </row>
    <row r="59" spans="2:27" x14ac:dyDescent="0.35">
      <c r="R59" s="2">
        <v>20</v>
      </c>
      <c r="S59">
        <v>-56</v>
      </c>
      <c r="T59">
        <v>-56</v>
      </c>
      <c r="U59">
        <v>-56</v>
      </c>
      <c r="V59" s="2">
        <v>-56</v>
      </c>
      <c r="W59">
        <v>-56</v>
      </c>
      <c r="X59">
        <v>-56</v>
      </c>
      <c r="Y59">
        <v>-58</v>
      </c>
      <c r="Z59" s="24">
        <v>-56</v>
      </c>
      <c r="AA59" s="19">
        <v>-47</v>
      </c>
    </row>
    <row r="60" spans="2:27" x14ac:dyDescent="0.35">
      <c r="R60" s="2">
        <v>50</v>
      </c>
      <c r="S60">
        <v>-54</v>
      </c>
      <c r="T60">
        <v>-56</v>
      </c>
      <c r="U60">
        <v>-56</v>
      </c>
      <c r="V60" s="2">
        <v>-56</v>
      </c>
      <c r="W60">
        <v>-56</v>
      </c>
      <c r="X60">
        <v>-56</v>
      </c>
      <c r="Y60">
        <v>-58</v>
      </c>
      <c r="Z60" s="24">
        <v>-56</v>
      </c>
      <c r="AA60" s="19">
        <v>-47</v>
      </c>
    </row>
    <row r="61" spans="2:27" x14ac:dyDescent="0.35">
      <c r="R61" s="2">
        <v>100</v>
      </c>
      <c r="S61">
        <v>-78</v>
      </c>
      <c r="T61">
        <v>-74</v>
      </c>
      <c r="U61">
        <v>-76</v>
      </c>
      <c r="V61" s="2">
        <v>-68</v>
      </c>
      <c r="W61">
        <v>-70</v>
      </c>
      <c r="X61">
        <v>-72</v>
      </c>
      <c r="Y61">
        <v>-78</v>
      </c>
      <c r="Z61" s="24">
        <v>-56</v>
      </c>
      <c r="AA61" s="19">
        <v>-47</v>
      </c>
    </row>
    <row r="62" spans="2:27" x14ac:dyDescent="0.35">
      <c r="R62" s="12">
        <v>120</v>
      </c>
      <c r="S62" s="2">
        <v>-47</v>
      </c>
      <c r="T62" s="2">
        <v>-47</v>
      </c>
      <c r="U62" s="2">
        <v>-47</v>
      </c>
      <c r="V62" s="2">
        <v>-47</v>
      </c>
      <c r="W62" s="2">
        <v>-47</v>
      </c>
      <c r="X62" s="2">
        <v>-47</v>
      </c>
      <c r="Y62" s="2">
        <v>-47</v>
      </c>
      <c r="Z62" s="19">
        <v>-47</v>
      </c>
      <c r="AA62" s="19">
        <v>-47</v>
      </c>
    </row>
    <row r="65" spans="18:26" x14ac:dyDescent="0.35">
      <c r="S65" t="s">
        <v>60</v>
      </c>
    </row>
    <row r="66" spans="18:26" ht="16.5" x14ac:dyDescent="0.45">
      <c r="R66" s="2"/>
      <c r="S66" s="2" t="s">
        <v>53</v>
      </c>
      <c r="T66" s="2" t="s">
        <v>54</v>
      </c>
      <c r="U66" s="2" t="s">
        <v>55</v>
      </c>
      <c r="V66" s="16" t="s">
        <v>57</v>
      </c>
      <c r="W66" s="16" t="s">
        <v>58</v>
      </c>
      <c r="X66" s="16" t="s">
        <v>59</v>
      </c>
      <c r="Y66" s="23" t="s">
        <v>36</v>
      </c>
    </row>
    <row r="67" spans="18:26" x14ac:dyDescent="0.35">
      <c r="R67" s="2">
        <v>0</v>
      </c>
      <c r="S67" s="2"/>
      <c r="T67" s="2"/>
      <c r="U67" s="2"/>
      <c r="V67" s="16"/>
      <c r="W67" s="16"/>
      <c r="X67" s="16"/>
      <c r="Y67" s="24"/>
      <c r="Z67" s="19"/>
    </row>
    <row r="68" spans="18:26" x14ac:dyDescent="0.35">
      <c r="R68" s="2">
        <v>20</v>
      </c>
      <c r="S68">
        <v>41</v>
      </c>
      <c r="T68">
        <v>44</v>
      </c>
      <c r="U68">
        <v>43</v>
      </c>
      <c r="V68">
        <v>42</v>
      </c>
      <c r="W68">
        <v>44</v>
      </c>
      <c r="X68">
        <v>43</v>
      </c>
      <c r="Y68" s="24">
        <v>43</v>
      </c>
      <c r="Z68" s="18"/>
    </row>
    <row r="69" spans="18:26" x14ac:dyDescent="0.35">
      <c r="R69" s="2">
        <v>50</v>
      </c>
      <c r="S69">
        <v>33</v>
      </c>
      <c r="T69">
        <v>45</v>
      </c>
      <c r="U69">
        <v>39</v>
      </c>
      <c r="V69">
        <v>34</v>
      </c>
      <c r="W69">
        <v>44</v>
      </c>
      <c r="X69">
        <v>37</v>
      </c>
      <c r="Y69" s="24">
        <v>43</v>
      </c>
      <c r="Z69" s="18"/>
    </row>
    <row r="70" spans="18:26" x14ac:dyDescent="0.35">
      <c r="R70" s="2">
        <v>100</v>
      </c>
      <c r="S70">
        <v>29</v>
      </c>
      <c r="T70">
        <v>51</v>
      </c>
      <c r="U70">
        <v>38</v>
      </c>
      <c r="V70">
        <v>30</v>
      </c>
      <c r="W70">
        <v>46</v>
      </c>
      <c r="X70">
        <v>32</v>
      </c>
      <c r="Y70" s="24">
        <v>43</v>
      </c>
      <c r="Z70" s="18"/>
    </row>
    <row r="71" spans="18:26" x14ac:dyDescent="0.35">
      <c r="R71" s="12">
        <v>120</v>
      </c>
      <c r="S71" s="2">
        <v>38</v>
      </c>
      <c r="T71" s="2">
        <v>38</v>
      </c>
      <c r="U71" s="2">
        <v>38</v>
      </c>
      <c r="V71" s="2">
        <v>38</v>
      </c>
      <c r="W71" s="2">
        <v>38</v>
      </c>
      <c r="X71" s="2">
        <v>38</v>
      </c>
      <c r="Y71" s="19">
        <v>38</v>
      </c>
      <c r="Z71" s="19"/>
    </row>
    <row r="73" spans="18:26" x14ac:dyDescent="0.35">
      <c r="T73" s="31"/>
      <c r="U73" s="31"/>
      <c r="V73" s="31"/>
      <c r="W73" s="31"/>
    </row>
    <row r="74" spans="18:26" x14ac:dyDescent="0.35">
      <c r="U74" s="30"/>
      <c r="V74" s="30"/>
      <c r="W74" s="30"/>
    </row>
  </sheetData>
  <mergeCells count="9">
    <mergeCell ref="T73:W73"/>
    <mergeCell ref="B21:C21"/>
    <mergeCell ref="Q1:S1"/>
    <mergeCell ref="N1:P1"/>
    <mergeCell ref="B1:E1"/>
    <mergeCell ref="I1:K1"/>
    <mergeCell ref="B20:E20"/>
    <mergeCell ref="I20:K20"/>
    <mergeCell ref="F1:H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J1" zoomScale="130" zoomScaleNormal="130" zoomScalePageLayoutView="160" workbookViewId="0">
      <selection activeCell="Q75" sqref="Q75:AB89"/>
    </sheetView>
  </sheetViews>
  <sheetFormatPr defaultColWidth="8.90625" defaultRowHeight="14.5" x14ac:dyDescent="0.35"/>
  <cols>
    <col min="1" max="1" width="32.36328125" customWidth="1"/>
  </cols>
  <sheetData>
    <row r="1" spans="1:26" x14ac:dyDescent="0.35">
      <c r="A1" s="2"/>
      <c r="B1" s="33" t="s">
        <v>1</v>
      </c>
      <c r="C1" s="33"/>
      <c r="D1" s="33"/>
      <c r="E1" s="33"/>
      <c r="F1" s="33" t="s">
        <v>27</v>
      </c>
      <c r="G1" s="33"/>
      <c r="H1" s="33"/>
      <c r="I1" s="33" t="s">
        <v>2</v>
      </c>
      <c r="J1" s="33"/>
      <c r="K1" s="33"/>
    </row>
    <row r="2" spans="1:26" x14ac:dyDescent="0.35">
      <c r="A2" s="2"/>
      <c r="B2" s="2">
        <v>0</v>
      </c>
      <c r="C2" s="3">
        <v>20</v>
      </c>
      <c r="D2" s="3">
        <v>50</v>
      </c>
      <c r="E2" s="3">
        <v>100</v>
      </c>
      <c r="F2" s="3">
        <v>20</v>
      </c>
      <c r="G2" s="3">
        <v>50</v>
      </c>
      <c r="H2" s="3">
        <v>100</v>
      </c>
      <c r="I2" s="3">
        <v>20</v>
      </c>
      <c r="J2" s="3">
        <v>50</v>
      </c>
      <c r="K2" s="3">
        <v>100</v>
      </c>
    </row>
    <row r="3" spans="1:26" x14ac:dyDescent="0.35">
      <c r="A3" t="s">
        <v>6</v>
      </c>
      <c r="B3">
        <v>3.9540000000000002</v>
      </c>
      <c r="C3" s="8">
        <v>4.8819999999999997</v>
      </c>
      <c r="D3" s="2">
        <v>6.1559999999999997</v>
      </c>
      <c r="E3" s="2">
        <v>11.257</v>
      </c>
      <c r="F3">
        <v>1.802</v>
      </c>
      <c r="G3" s="2">
        <v>2.1440000000000001</v>
      </c>
      <c r="H3" s="2">
        <v>2.7349999999999999</v>
      </c>
      <c r="I3" s="2">
        <v>1.117</v>
      </c>
      <c r="J3" s="22">
        <v>1.2929999999999999</v>
      </c>
      <c r="K3" s="2">
        <v>1.825</v>
      </c>
    </row>
    <row r="4" spans="1:26" x14ac:dyDescent="0.35">
      <c r="A4" t="s">
        <v>7</v>
      </c>
      <c r="B4">
        <v>3.9540000000000002</v>
      </c>
      <c r="C4" s="6">
        <v>5.6449999999999996</v>
      </c>
      <c r="D4" s="25">
        <v>9.06</v>
      </c>
      <c r="E4" s="2">
        <v>31.727</v>
      </c>
      <c r="F4" s="2">
        <v>2.012</v>
      </c>
      <c r="G4" s="2">
        <v>2.4590000000000001</v>
      </c>
      <c r="H4" s="2">
        <v>4.8140000000000001</v>
      </c>
      <c r="I4" s="2">
        <v>1.2010000000000001</v>
      </c>
      <c r="J4" s="22">
        <v>1.4810000000000001</v>
      </c>
      <c r="K4" s="12">
        <v>2.8919000000000001</v>
      </c>
    </row>
    <row r="5" spans="1:26" x14ac:dyDescent="0.35">
      <c r="A5" t="s">
        <v>8</v>
      </c>
      <c r="B5">
        <v>3.9540000000000002</v>
      </c>
      <c r="C5" s="2">
        <v>5.2759999999999998</v>
      </c>
      <c r="D5" s="2">
        <v>8.1319999999999997</v>
      </c>
      <c r="E5" s="2">
        <v>21.331</v>
      </c>
      <c r="F5" s="2">
        <v>1.7989999999999999</v>
      </c>
      <c r="G5" s="2">
        <v>2.4039999999999999</v>
      </c>
      <c r="H5" s="2">
        <v>4.2069999999999999</v>
      </c>
      <c r="I5" s="2">
        <v>1.127</v>
      </c>
      <c r="J5" s="22">
        <v>1.4410000000000001</v>
      </c>
      <c r="K5" s="2">
        <v>2.5144000000000002</v>
      </c>
    </row>
    <row r="6" spans="1:26" x14ac:dyDescent="0.35">
      <c r="A6" t="s">
        <v>9</v>
      </c>
      <c r="B6">
        <v>3.9540000000000002</v>
      </c>
      <c r="C6" s="2">
        <v>4.6870000000000003</v>
      </c>
      <c r="D6" s="2">
        <v>7.931</v>
      </c>
      <c r="E6" s="2">
        <v>12.561999999999999</v>
      </c>
      <c r="F6" s="2">
        <v>1.8089999999999999</v>
      </c>
      <c r="G6" s="6">
        <v>2.2050000000000001</v>
      </c>
      <c r="H6" s="9">
        <v>2.92</v>
      </c>
      <c r="I6" s="2">
        <v>1.0009999999999999</v>
      </c>
      <c r="J6" s="2">
        <v>1.095</v>
      </c>
      <c r="K6" s="2">
        <v>1.8482000000000001</v>
      </c>
    </row>
    <row r="7" spans="1:26" x14ac:dyDescent="0.35">
      <c r="A7" t="s">
        <v>10</v>
      </c>
      <c r="B7">
        <v>3.9540000000000002</v>
      </c>
      <c r="C7" s="2">
        <v>5.1589999999999998</v>
      </c>
      <c r="D7" s="2">
        <v>9.0969999999999995</v>
      </c>
      <c r="E7" s="2">
        <v>16.838999999999999</v>
      </c>
      <c r="F7" s="2">
        <v>1.804</v>
      </c>
      <c r="G7" s="6">
        <v>2.3079999999999998</v>
      </c>
      <c r="H7" s="2">
        <v>3.427</v>
      </c>
      <c r="I7" s="2">
        <v>0.97099999999999997</v>
      </c>
      <c r="J7" s="2">
        <v>1.1180000000000001</v>
      </c>
      <c r="K7" s="2">
        <v>2.1309</v>
      </c>
      <c r="N7" s="1">
        <v>1</v>
      </c>
    </row>
    <row r="8" spans="1:26" x14ac:dyDescent="0.35">
      <c r="A8" t="s">
        <v>11</v>
      </c>
      <c r="B8">
        <v>3.9540000000000002</v>
      </c>
      <c r="C8" s="9">
        <v>6</v>
      </c>
      <c r="D8" s="2">
        <v>9.2140000000000004</v>
      </c>
      <c r="E8" s="2">
        <v>16.382000000000001</v>
      </c>
      <c r="F8" s="9">
        <v>1.83</v>
      </c>
      <c r="G8" s="6">
        <v>2.294</v>
      </c>
      <c r="H8" s="2">
        <v>3.524</v>
      </c>
      <c r="I8" s="2">
        <v>0.98599999999999999</v>
      </c>
      <c r="J8" s="2">
        <v>1.1819999999999999</v>
      </c>
      <c r="K8" s="2">
        <v>2.1433</v>
      </c>
    </row>
    <row r="9" spans="1:26" x14ac:dyDescent="0.35">
      <c r="A9" t="s">
        <v>12</v>
      </c>
      <c r="B9">
        <v>3.9540000000000002</v>
      </c>
      <c r="C9" s="2">
        <v>3.5019999999999998</v>
      </c>
      <c r="D9" s="2">
        <v>3.101</v>
      </c>
      <c r="E9" s="2">
        <v>2.427</v>
      </c>
      <c r="F9" s="2">
        <v>1.458</v>
      </c>
      <c r="G9" s="2">
        <v>1.3009999999999999</v>
      </c>
      <c r="H9" s="2">
        <v>1.0660000000000001</v>
      </c>
      <c r="I9" s="2">
        <v>0.91700000000000004</v>
      </c>
      <c r="J9" s="2">
        <v>0.81499999999999995</v>
      </c>
      <c r="K9" s="2">
        <v>0.64077260000000003</v>
      </c>
    </row>
    <row r="10" spans="1:26" x14ac:dyDescent="0.35">
      <c r="A10" t="s">
        <v>13</v>
      </c>
      <c r="B10">
        <v>3.9540000000000002</v>
      </c>
      <c r="C10" s="2">
        <v>3.488</v>
      </c>
      <c r="D10" s="2">
        <v>3.0150000000000001</v>
      </c>
      <c r="E10" s="2">
        <v>2.5049999999999999</v>
      </c>
      <c r="F10" s="2">
        <v>1.502</v>
      </c>
      <c r="G10" s="2">
        <v>1.427</v>
      </c>
      <c r="H10" s="9">
        <v>1.1105499999999999</v>
      </c>
      <c r="I10" s="2">
        <v>0.90400000000000003</v>
      </c>
      <c r="J10" s="2">
        <v>0.82199999999999995</v>
      </c>
      <c r="K10" s="2">
        <v>0.66687416949999989</v>
      </c>
    </row>
    <row r="11" spans="1:26" x14ac:dyDescent="0.35">
      <c r="A11" t="s">
        <v>16</v>
      </c>
      <c r="B11">
        <v>3.9540000000000002</v>
      </c>
      <c r="C11" s="2">
        <v>3.7320000000000002</v>
      </c>
      <c r="D11" s="2">
        <v>3.2360000000000002</v>
      </c>
      <c r="E11" s="2">
        <v>2.927</v>
      </c>
      <c r="F11" s="2">
        <v>1.617</v>
      </c>
      <c r="G11" s="2">
        <v>1.4470000000000001</v>
      </c>
      <c r="H11" s="2">
        <v>1.2689999999999999</v>
      </c>
      <c r="I11" s="2">
        <v>0.92200000000000004</v>
      </c>
      <c r="J11" s="2">
        <v>0.871</v>
      </c>
      <c r="K11" s="2">
        <v>0.77419278899999988</v>
      </c>
    </row>
    <row r="12" spans="1:26" x14ac:dyDescent="0.35">
      <c r="A12" t="s">
        <v>0</v>
      </c>
      <c r="B12">
        <v>3.9540000000000002</v>
      </c>
      <c r="C12" s="2">
        <v>3.9550000000000001</v>
      </c>
      <c r="D12" s="2">
        <v>3.9140000000000001</v>
      </c>
      <c r="E12" s="20">
        <v>4.0149999999999997</v>
      </c>
      <c r="F12" s="2">
        <v>1.611</v>
      </c>
      <c r="G12" s="2">
        <v>1.579</v>
      </c>
      <c r="H12" s="2">
        <v>1.5720000000000001</v>
      </c>
      <c r="I12" s="2">
        <v>0.95099999999999996</v>
      </c>
      <c r="J12" s="2">
        <v>0.873</v>
      </c>
      <c r="K12" s="2">
        <v>0.996</v>
      </c>
    </row>
    <row r="13" spans="1:26" x14ac:dyDescent="0.35">
      <c r="A13" t="s">
        <v>14</v>
      </c>
      <c r="B13">
        <v>3.9540000000000002</v>
      </c>
      <c r="C13" s="2">
        <v>4.2149999999999999</v>
      </c>
      <c r="D13" s="2">
        <v>4.7169999999999996</v>
      </c>
      <c r="E13" s="26"/>
      <c r="F13" s="2">
        <v>1.627</v>
      </c>
      <c r="G13" s="2">
        <v>1.698</v>
      </c>
      <c r="H13" s="2">
        <v>1.9359999999999999</v>
      </c>
      <c r="I13" s="2">
        <v>0.99199999999999999</v>
      </c>
      <c r="J13" s="2">
        <v>0.88400000000000001</v>
      </c>
      <c r="K13" s="2">
        <v>1.1753456</v>
      </c>
    </row>
    <row r="14" spans="1:26" x14ac:dyDescent="0.35">
      <c r="A14" t="s">
        <v>17</v>
      </c>
      <c r="C14" s="2"/>
      <c r="D14" s="2"/>
      <c r="E14" s="2">
        <v>3.9540000000000002</v>
      </c>
      <c r="F14" s="2"/>
      <c r="G14" s="2"/>
      <c r="H14" s="2">
        <v>1.58</v>
      </c>
      <c r="I14" s="2"/>
      <c r="J14" s="2"/>
      <c r="K14" s="2">
        <v>0.94815799999999995</v>
      </c>
      <c r="Q14" t="s">
        <v>38</v>
      </c>
      <c r="V14" t="s">
        <v>39</v>
      </c>
      <c r="Z14" t="s">
        <v>41</v>
      </c>
    </row>
    <row r="18" spans="1:14" x14ac:dyDescent="0.35">
      <c r="B18" s="34">
        <v>1</v>
      </c>
      <c r="C18" s="35"/>
      <c r="D18" s="35"/>
      <c r="E18" s="28"/>
      <c r="F18" s="34">
        <v>0.5</v>
      </c>
      <c r="G18" s="35"/>
      <c r="H18" s="35"/>
      <c r="I18" s="28"/>
      <c r="J18" s="34">
        <v>0.2</v>
      </c>
      <c r="K18" s="35"/>
      <c r="L18" s="35"/>
      <c r="M18" s="7"/>
      <c r="N18" s="1">
        <v>1</v>
      </c>
    </row>
    <row r="19" spans="1:14" x14ac:dyDescent="0.35">
      <c r="B19" s="2">
        <v>-20</v>
      </c>
      <c r="C19" s="2">
        <v>20</v>
      </c>
      <c r="D19" s="2">
        <v>40</v>
      </c>
      <c r="E19" s="11"/>
      <c r="F19" s="2">
        <v>-20</v>
      </c>
      <c r="G19" s="2">
        <v>20</v>
      </c>
      <c r="H19" s="2">
        <v>40</v>
      </c>
      <c r="I19" s="11"/>
      <c r="J19" s="2">
        <v>-20</v>
      </c>
      <c r="K19" s="2">
        <v>20</v>
      </c>
      <c r="L19" s="2">
        <v>40</v>
      </c>
    </row>
    <row r="20" spans="1:14" x14ac:dyDescent="0.35">
      <c r="A20" t="s">
        <v>6</v>
      </c>
      <c r="B20" s="2">
        <v>11.257</v>
      </c>
      <c r="C20" s="2">
        <v>2.7349999999999999</v>
      </c>
      <c r="D20" s="2">
        <v>1.825</v>
      </c>
      <c r="E20" s="11"/>
      <c r="F20" s="2">
        <v>6.1559999999999997</v>
      </c>
      <c r="G20" s="2">
        <v>2.1440000000000001</v>
      </c>
      <c r="H20" s="22">
        <v>1.2929999999999999</v>
      </c>
      <c r="I20" s="27"/>
      <c r="J20" s="8">
        <v>4.8819999999999997</v>
      </c>
      <c r="K20" s="2">
        <v>1.802</v>
      </c>
      <c r="L20" s="2">
        <v>1.117</v>
      </c>
      <c r="M20" s="11"/>
    </row>
    <row r="21" spans="1:14" x14ac:dyDescent="0.35">
      <c r="A21" t="s">
        <v>7</v>
      </c>
      <c r="B21" s="2">
        <v>31.727</v>
      </c>
      <c r="C21" s="2">
        <v>4.8140000000000001</v>
      </c>
      <c r="D21" s="22">
        <v>2.8919000000000001</v>
      </c>
      <c r="E21" s="11"/>
      <c r="F21" s="25">
        <v>9.06</v>
      </c>
      <c r="G21" s="2">
        <v>2.4590000000000001</v>
      </c>
      <c r="H21" s="22">
        <v>1.4810000000000001</v>
      </c>
      <c r="I21" s="27"/>
      <c r="J21" s="6">
        <v>5.6449999999999996</v>
      </c>
      <c r="K21" s="2">
        <v>2.012</v>
      </c>
      <c r="L21" s="2">
        <v>1.2010000000000001</v>
      </c>
      <c r="M21" s="11"/>
    </row>
    <row r="22" spans="1:14" x14ac:dyDescent="0.35">
      <c r="A22" t="s">
        <v>8</v>
      </c>
      <c r="B22" s="2">
        <v>21.331</v>
      </c>
      <c r="C22" s="2">
        <v>4.2069999999999999</v>
      </c>
      <c r="D22" s="2">
        <v>2.5144000000000002</v>
      </c>
      <c r="E22" s="11"/>
      <c r="F22" s="2">
        <v>8.1319999999999997</v>
      </c>
      <c r="G22" s="2">
        <v>2.4039999999999999</v>
      </c>
      <c r="H22" s="22">
        <v>1.4410000000000001</v>
      </c>
      <c r="I22" s="27"/>
      <c r="J22" s="2">
        <v>5.2759999999999998</v>
      </c>
      <c r="K22" s="2">
        <v>1.7989999999999999</v>
      </c>
      <c r="L22" s="2">
        <v>1.127</v>
      </c>
      <c r="M22" s="11"/>
    </row>
    <row r="23" spans="1:14" x14ac:dyDescent="0.35">
      <c r="A23" t="s">
        <v>52</v>
      </c>
      <c r="B23" s="22">
        <v>8</v>
      </c>
      <c r="C23" s="22"/>
      <c r="D23" s="2"/>
      <c r="E23" s="11"/>
      <c r="F23" s="22">
        <v>8</v>
      </c>
      <c r="G23" s="2"/>
      <c r="H23" s="2"/>
      <c r="I23" s="11"/>
      <c r="J23" s="2">
        <v>8</v>
      </c>
      <c r="K23" s="2"/>
      <c r="L23" s="2"/>
    </row>
    <row r="24" spans="1:14" x14ac:dyDescent="0.3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4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4" x14ac:dyDescent="0.35">
      <c r="B26" s="34">
        <v>1</v>
      </c>
      <c r="C26" s="35"/>
      <c r="D26" s="35"/>
      <c r="E26" s="28"/>
      <c r="F26" s="34">
        <v>0.5</v>
      </c>
      <c r="G26" s="35"/>
      <c r="H26" s="35"/>
      <c r="I26" s="28"/>
      <c r="J26" s="34">
        <v>0.2</v>
      </c>
      <c r="K26" s="35"/>
      <c r="L26" s="35"/>
    </row>
    <row r="27" spans="1:14" x14ac:dyDescent="0.35">
      <c r="B27" s="2">
        <v>-20</v>
      </c>
      <c r="C27" s="2">
        <v>20</v>
      </c>
      <c r="D27" s="2">
        <v>40</v>
      </c>
      <c r="E27" s="11"/>
      <c r="F27" s="2">
        <v>-20</v>
      </c>
      <c r="G27" s="2">
        <v>20</v>
      </c>
      <c r="H27" s="2">
        <v>40</v>
      </c>
      <c r="I27" s="11"/>
      <c r="J27" s="2">
        <v>-20</v>
      </c>
      <c r="K27" s="2">
        <v>20</v>
      </c>
      <c r="L27" s="2">
        <v>40</v>
      </c>
    </row>
    <row r="28" spans="1:14" x14ac:dyDescent="0.35">
      <c r="A28" t="s">
        <v>9</v>
      </c>
      <c r="B28" s="2">
        <v>12.561999999999999</v>
      </c>
      <c r="C28" s="9">
        <v>2.92</v>
      </c>
      <c r="D28" s="2">
        <v>1.8482000000000001</v>
      </c>
      <c r="E28" s="11"/>
      <c r="F28" s="2">
        <v>7.931</v>
      </c>
      <c r="G28" s="2">
        <v>2.2549999999999999</v>
      </c>
      <c r="H28" s="22">
        <v>1.095</v>
      </c>
      <c r="I28" s="27"/>
      <c r="J28" s="2">
        <v>4.6870000000000003</v>
      </c>
      <c r="K28" s="2">
        <v>1.8089999999999999</v>
      </c>
      <c r="L28" s="2">
        <v>1.0009999999999999</v>
      </c>
    </row>
    <row r="29" spans="1:14" x14ac:dyDescent="0.35">
      <c r="A29" t="s">
        <v>10</v>
      </c>
      <c r="B29" s="2">
        <v>16.838999999999999</v>
      </c>
      <c r="C29" s="2">
        <v>3.427</v>
      </c>
      <c r="D29" s="2">
        <v>2.1309</v>
      </c>
      <c r="E29" s="11"/>
      <c r="F29" s="2">
        <v>9.0969999999999995</v>
      </c>
      <c r="G29" s="2">
        <v>2.3180000000000001</v>
      </c>
      <c r="H29" s="22">
        <v>1.1180000000000001</v>
      </c>
      <c r="I29" s="27"/>
      <c r="J29" s="2">
        <v>5.1589999999999998</v>
      </c>
      <c r="K29" s="2">
        <v>1.804</v>
      </c>
      <c r="L29" s="2">
        <v>0.97099999999999997</v>
      </c>
      <c r="N29" s="1">
        <v>0.5</v>
      </c>
    </row>
    <row r="30" spans="1:14" x14ac:dyDescent="0.35">
      <c r="A30" t="s">
        <v>11</v>
      </c>
      <c r="B30" s="2">
        <v>16.382000000000001</v>
      </c>
      <c r="C30" s="2">
        <v>3.524</v>
      </c>
      <c r="D30" s="2">
        <v>2.1433</v>
      </c>
      <c r="E30" s="11"/>
      <c r="F30" s="2">
        <v>9.2140000000000004</v>
      </c>
      <c r="G30" s="2">
        <v>2.3050000000000002</v>
      </c>
      <c r="H30" s="22">
        <v>1.1819999999999999</v>
      </c>
      <c r="I30" s="27"/>
      <c r="J30" s="9">
        <v>6</v>
      </c>
      <c r="K30" s="9">
        <v>1.83</v>
      </c>
      <c r="L30" s="2">
        <v>0.98599999999999999</v>
      </c>
    </row>
    <row r="31" spans="1:14" x14ac:dyDescent="0.35">
      <c r="A31" t="s">
        <v>52</v>
      </c>
      <c r="B31" s="22">
        <v>8</v>
      </c>
      <c r="C31" s="22"/>
      <c r="D31" s="2"/>
      <c r="E31" s="11"/>
      <c r="F31" s="22">
        <v>8</v>
      </c>
      <c r="G31" s="2"/>
      <c r="H31" s="2"/>
      <c r="I31" s="11"/>
      <c r="J31" s="2">
        <v>8</v>
      </c>
      <c r="K31" s="2"/>
      <c r="L31" s="2"/>
    </row>
    <row r="32" spans="1:14" x14ac:dyDescent="0.3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4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4" x14ac:dyDescent="0.35">
      <c r="B34" s="34">
        <v>1</v>
      </c>
      <c r="C34" s="35"/>
      <c r="D34" s="35"/>
      <c r="E34" s="28"/>
      <c r="F34" s="34">
        <v>0.5</v>
      </c>
      <c r="G34" s="35"/>
      <c r="H34" s="35"/>
      <c r="I34" s="28"/>
      <c r="J34" s="34">
        <v>0.2</v>
      </c>
      <c r="K34" s="35"/>
      <c r="L34" s="35"/>
    </row>
    <row r="35" spans="1:14" x14ac:dyDescent="0.35">
      <c r="A35" t="s">
        <v>40</v>
      </c>
      <c r="B35" s="2">
        <v>2.427</v>
      </c>
      <c r="C35" s="2">
        <v>1.0660000000000001</v>
      </c>
      <c r="D35" s="2">
        <v>0.64077260000000003</v>
      </c>
      <c r="E35" s="11"/>
      <c r="F35" s="2">
        <v>3.101</v>
      </c>
      <c r="G35" s="2">
        <v>1.3009999999999999</v>
      </c>
      <c r="H35" s="2">
        <v>0.81499999999999995</v>
      </c>
      <c r="I35" s="11"/>
      <c r="J35" s="2">
        <v>3.5019999999999998</v>
      </c>
      <c r="K35" s="2">
        <v>1.458</v>
      </c>
      <c r="L35" s="2">
        <v>0.91700000000000004</v>
      </c>
    </row>
    <row r="36" spans="1:14" x14ac:dyDescent="0.35">
      <c r="A36" t="s">
        <v>13</v>
      </c>
      <c r="B36" s="2">
        <v>2.5049999999999999</v>
      </c>
      <c r="C36" s="9">
        <v>1.1105499999999999</v>
      </c>
      <c r="D36" s="2">
        <v>0.66687416949999989</v>
      </c>
      <c r="E36" s="11"/>
      <c r="F36" s="2">
        <v>3.0150000000000001</v>
      </c>
      <c r="G36" s="2">
        <v>1.427</v>
      </c>
      <c r="H36" s="2">
        <v>0.82199999999999995</v>
      </c>
      <c r="I36" s="27"/>
      <c r="J36" s="2">
        <v>3.488</v>
      </c>
      <c r="K36" s="2">
        <v>1.502</v>
      </c>
      <c r="L36" s="2">
        <v>0.90400000000000003</v>
      </c>
    </row>
    <row r="37" spans="1:14" x14ac:dyDescent="0.35">
      <c r="A37" t="s">
        <v>16</v>
      </c>
      <c r="B37" s="2">
        <v>2.927</v>
      </c>
      <c r="C37" s="2">
        <v>1.2689999999999999</v>
      </c>
      <c r="D37" s="2">
        <v>0.77419278899999988</v>
      </c>
      <c r="E37" s="11"/>
      <c r="F37" s="2">
        <v>3.2360000000000002</v>
      </c>
      <c r="G37" s="2">
        <v>1.4470000000000001</v>
      </c>
      <c r="H37" s="2">
        <v>0.871</v>
      </c>
      <c r="I37" s="27"/>
      <c r="J37" s="2">
        <v>3.7320000000000002</v>
      </c>
      <c r="K37" s="2">
        <v>1.617</v>
      </c>
      <c r="L37" s="2">
        <v>0.92200000000000004</v>
      </c>
    </row>
    <row r="38" spans="1:14" x14ac:dyDescent="0.35">
      <c r="A38" t="s">
        <v>0</v>
      </c>
      <c r="B38" s="22">
        <v>4.0149999999999997</v>
      </c>
      <c r="C38" s="2">
        <v>1.5720000000000001</v>
      </c>
      <c r="D38" s="2">
        <v>0.996</v>
      </c>
      <c r="E38" s="11"/>
      <c r="F38" s="2">
        <v>3.9140000000000001</v>
      </c>
      <c r="G38" s="2">
        <v>1.579</v>
      </c>
      <c r="H38" s="2">
        <v>0.873</v>
      </c>
      <c r="I38" s="27"/>
      <c r="J38" s="2">
        <v>3.9550000000000001</v>
      </c>
      <c r="K38" s="2">
        <v>1.611</v>
      </c>
      <c r="L38" s="2">
        <v>0.95099999999999996</v>
      </c>
    </row>
    <row r="39" spans="1:14" x14ac:dyDescent="0.35">
      <c r="A39" t="s">
        <v>14</v>
      </c>
      <c r="B39" s="26"/>
      <c r="C39" s="2">
        <v>1.9359999999999999</v>
      </c>
      <c r="D39" s="2">
        <v>1.1753456</v>
      </c>
      <c r="E39" s="11"/>
      <c r="F39" s="2">
        <v>4.7169999999999996</v>
      </c>
      <c r="G39" s="2">
        <v>1.698</v>
      </c>
      <c r="H39" s="2">
        <v>0.88400000000000001</v>
      </c>
      <c r="I39" s="11"/>
      <c r="J39" s="2">
        <v>4.2149999999999999</v>
      </c>
      <c r="K39" s="2">
        <v>1.627</v>
      </c>
      <c r="L39" s="2">
        <v>0.99199999999999999</v>
      </c>
    </row>
    <row r="40" spans="1:14" x14ac:dyDescent="0.35">
      <c r="B40" s="12">
        <v>8</v>
      </c>
      <c r="F40">
        <v>8</v>
      </c>
      <c r="J40">
        <v>8</v>
      </c>
      <c r="N40" s="1">
        <v>0.2</v>
      </c>
    </row>
    <row r="56" spans="1:12" x14ac:dyDescent="0.35">
      <c r="B56" s="34">
        <v>1</v>
      </c>
      <c r="C56" s="35"/>
      <c r="D56" s="35"/>
      <c r="E56" s="28"/>
      <c r="F56" s="34">
        <v>0.5</v>
      </c>
      <c r="G56" s="35"/>
      <c r="H56" s="35"/>
      <c r="I56" s="28"/>
      <c r="J56" s="34">
        <v>0.2</v>
      </c>
      <c r="K56" s="35"/>
      <c r="L56" s="35"/>
    </row>
    <row r="57" spans="1:12" x14ac:dyDescent="0.35">
      <c r="B57" s="2">
        <v>-20</v>
      </c>
      <c r="C57" s="2">
        <v>20</v>
      </c>
      <c r="D57" s="2">
        <v>40</v>
      </c>
      <c r="E57" s="11"/>
      <c r="F57" s="2">
        <v>-20</v>
      </c>
      <c r="G57" s="2">
        <v>20</v>
      </c>
      <c r="H57" s="2">
        <v>40</v>
      </c>
      <c r="I57" s="11"/>
      <c r="J57" s="2">
        <v>-20</v>
      </c>
      <c r="K57" s="2">
        <v>20</v>
      </c>
      <c r="L57" s="2">
        <v>40</v>
      </c>
    </row>
    <row r="58" spans="1:12" x14ac:dyDescent="0.35">
      <c r="A58" t="s">
        <v>6</v>
      </c>
      <c r="B58" s="2">
        <v>11.257</v>
      </c>
      <c r="C58" s="2">
        <v>2.7349999999999999</v>
      </c>
      <c r="D58" s="2">
        <v>1.825</v>
      </c>
      <c r="E58" s="11"/>
      <c r="F58" s="2">
        <v>6.1559999999999997</v>
      </c>
      <c r="G58" s="2">
        <v>2.1440000000000001</v>
      </c>
      <c r="H58" s="22">
        <v>1.2929999999999999</v>
      </c>
      <c r="I58" s="27"/>
      <c r="J58" s="8">
        <v>4.8819999999999997</v>
      </c>
      <c r="K58" s="2">
        <v>1.802</v>
      </c>
      <c r="L58" s="2">
        <v>1.117</v>
      </c>
    </row>
    <row r="59" spans="1:12" x14ac:dyDescent="0.35">
      <c r="A59" t="s">
        <v>7</v>
      </c>
      <c r="B59" s="2">
        <v>31.727</v>
      </c>
      <c r="C59" s="2">
        <v>4.8140000000000001</v>
      </c>
      <c r="D59" s="22">
        <v>2.8919000000000001</v>
      </c>
      <c r="E59" s="11"/>
      <c r="F59" s="25">
        <v>9.06</v>
      </c>
      <c r="G59" s="2">
        <v>2.4590000000000001</v>
      </c>
      <c r="H59" s="22">
        <v>1.4810000000000001</v>
      </c>
      <c r="I59" s="27"/>
      <c r="J59" s="6">
        <v>5.6449999999999996</v>
      </c>
      <c r="K59" s="2">
        <v>2.012</v>
      </c>
      <c r="L59" s="2">
        <v>1.2010000000000001</v>
      </c>
    </row>
    <row r="60" spans="1:12" x14ac:dyDescent="0.35">
      <c r="A60" t="s">
        <v>8</v>
      </c>
      <c r="B60" s="2">
        <v>21.331</v>
      </c>
      <c r="C60" s="2">
        <v>4.2069999999999999</v>
      </c>
      <c r="D60" s="2">
        <v>2.5144000000000002</v>
      </c>
      <c r="E60" s="11"/>
      <c r="F60" s="2">
        <v>8.1319999999999997</v>
      </c>
      <c r="G60" s="2">
        <v>2.4039999999999999</v>
      </c>
      <c r="H60" s="22">
        <v>1.4410000000000001</v>
      </c>
      <c r="I60" s="27"/>
      <c r="J60" s="2">
        <v>5.2759999999999998</v>
      </c>
      <c r="K60" s="2">
        <v>1.7989999999999999</v>
      </c>
      <c r="L60" s="2">
        <v>1.127</v>
      </c>
    </row>
    <row r="61" spans="1:12" x14ac:dyDescent="0.35">
      <c r="A61" t="s">
        <v>52</v>
      </c>
      <c r="B61" s="22">
        <v>8</v>
      </c>
      <c r="C61" s="22"/>
      <c r="D61" s="2"/>
      <c r="E61" s="11"/>
      <c r="F61" s="22">
        <v>8</v>
      </c>
      <c r="G61" s="2"/>
      <c r="H61" s="2"/>
      <c r="I61" s="11"/>
      <c r="J61" s="2">
        <v>8</v>
      </c>
      <c r="K61" s="2"/>
      <c r="L61" s="2"/>
    </row>
    <row r="62" spans="1:12" x14ac:dyDescent="0.3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x14ac:dyDescent="0.3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x14ac:dyDescent="0.35">
      <c r="B64" s="34">
        <v>1</v>
      </c>
      <c r="C64" s="35"/>
      <c r="D64" s="35"/>
      <c r="E64" s="28"/>
      <c r="F64" s="34">
        <v>0.5</v>
      </c>
      <c r="G64" s="35"/>
      <c r="H64" s="35"/>
      <c r="I64" s="28"/>
      <c r="J64" s="34">
        <v>0.2</v>
      </c>
      <c r="K64" s="35"/>
      <c r="L64" s="35"/>
    </row>
    <row r="65" spans="1:12" x14ac:dyDescent="0.35">
      <c r="B65" s="2">
        <v>-20</v>
      </c>
      <c r="C65" s="2">
        <v>20</v>
      </c>
      <c r="D65" s="2">
        <v>40</v>
      </c>
      <c r="E65" s="11"/>
      <c r="F65" s="2">
        <v>-20</v>
      </c>
      <c r="G65" s="2">
        <v>20</v>
      </c>
      <c r="H65" s="2">
        <v>40</v>
      </c>
      <c r="I65" s="11"/>
      <c r="J65" s="2">
        <v>-20</v>
      </c>
      <c r="K65" s="2">
        <v>20</v>
      </c>
      <c r="L65" s="2">
        <v>40</v>
      </c>
    </row>
    <row r="66" spans="1:12" x14ac:dyDescent="0.35">
      <c r="A66" t="s">
        <v>9</v>
      </c>
      <c r="B66" s="2">
        <v>12.561999999999999</v>
      </c>
      <c r="C66" s="9">
        <v>2.92</v>
      </c>
      <c r="D66" s="2">
        <v>1.8482000000000001</v>
      </c>
      <c r="E66" s="11"/>
      <c r="F66" s="2">
        <v>7.931</v>
      </c>
      <c r="G66" s="2">
        <v>2.2549999999999999</v>
      </c>
      <c r="H66" s="22">
        <v>1.095</v>
      </c>
      <c r="I66" s="27"/>
      <c r="J66" s="2">
        <v>4.6870000000000003</v>
      </c>
      <c r="K66" s="2">
        <v>1.8089999999999999</v>
      </c>
      <c r="L66" s="2">
        <v>1.0009999999999999</v>
      </c>
    </row>
    <row r="67" spans="1:12" x14ac:dyDescent="0.35">
      <c r="A67" t="s">
        <v>10</v>
      </c>
      <c r="B67" s="2">
        <v>16.838999999999999</v>
      </c>
      <c r="C67" s="2">
        <v>3.427</v>
      </c>
      <c r="D67" s="2">
        <v>2.1309</v>
      </c>
      <c r="E67" s="11"/>
      <c r="F67" s="2">
        <v>9.0969999999999995</v>
      </c>
      <c r="G67" s="2">
        <v>2.3180000000000001</v>
      </c>
      <c r="H67" s="22">
        <v>1.1180000000000001</v>
      </c>
      <c r="I67" s="27"/>
      <c r="J67" s="2">
        <v>5.1589999999999998</v>
      </c>
      <c r="K67" s="2">
        <v>1.804</v>
      </c>
      <c r="L67" s="2">
        <v>0.97099999999999997</v>
      </c>
    </row>
    <row r="68" spans="1:12" x14ac:dyDescent="0.35">
      <c r="A68" t="s">
        <v>11</v>
      </c>
      <c r="B68" s="2">
        <v>16.382000000000001</v>
      </c>
      <c r="C68" s="2">
        <v>3.524</v>
      </c>
      <c r="D68" s="2">
        <v>2.1433</v>
      </c>
      <c r="E68" s="11"/>
      <c r="F68" s="2">
        <v>9.2140000000000004</v>
      </c>
      <c r="G68" s="2">
        <v>2.3050000000000002</v>
      </c>
      <c r="H68" s="22">
        <v>1.1819999999999999</v>
      </c>
      <c r="I68" s="27"/>
      <c r="J68" s="9">
        <v>6</v>
      </c>
      <c r="K68" s="9">
        <v>1.83</v>
      </c>
      <c r="L68" s="2">
        <v>0.98599999999999999</v>
      </c>
    </row>
    <row r="69" spans="1:12" x14ac:dyDescent="0.35">
      <c r="A69" t="s">
        <v>52</v>
      </c>
      <c r="B69" s="22">
        <v>8</v>
      </c>
      <c r="C69" s="22"/>
      <c r="D69" s="2"/>
      <c r="E69" s="11"/>
      <c r="F69" s="22">
        <v>8</v>
      </c>
      <c r="G69" s="2"/>
      <c r="H69" s="2"/>
      <c r="I69" s="11"/>
      <c r="J69" s="2">
        <v>8</v>
      </c>
      <c r="K69" s="2"/>
      <c r="L69" s="2"/>
    </row>
    <row r="70" spans="1:12" x14ac:dyDescent="0.3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</sheetData>
  <mergeCells count="18">
    <mergeCell ref="B1:E1"/>
    <mergeCell ref="F1:H1"/>
    <mergeCell ref="I1:K1"/>
    <mergeCell ref="B18:D18"/>
    <mergeCell ref="F18:H18"/>
    <mergeCell ref="J18:L18"/>
    <mergeCell ref="B34:D34"/>
    <mergeCell ref="F34:H34"/>
    <mergeCell ref="J34:L34"/>
    <mergeCell ref="B26:D26"/>
    <mergeCell ref="F26:H26"/>
    <mergeCell ref="J26:L26"/>
    <mergeCell ref="B56:D56"/>
    <mergeCell ref="F56:H56"/>
    <mergeCell ref="J56:L56"/>
    <mergeCell ref="B64:D64"/>
    <mergeCell ref="F64:H64"/>
    <mergeCell ref="J64:L64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K16" zoomScale="130" zoomScaleNormal="130" zoomScalePageLayoutView="160" workbookViewId="0">
      <selection activeCell="R17" sqref="R17"/>
    </sheetView>
  </sheetViews>
  <sheetFormatPr defaultColWidth="8.90625" defaultRowHeight="14.5" x14ac:dyDescent="0.35"/>
  <cols>
    <col min="1" max="1" width="32.36328125" customWidth="1"/>
  </cols>
  <sheetData>
    <row r="1" spans="1:26" x14ac:dyDescent="0.35">
      <c r="A1" s="2"/>
      <c r="B1" s="33" t="s">
        <v>1</v>
      </c>
      <c r="C1" s="33"/>
      <c r="D1" s="33"/>
      <c r="E1" s="33"/>
      <c r="F1" s="33" t="s">
        <v>27</v>
      </c>
      <c r="G1" s="33"/>
      <c r="H1" s="33"/>
      <c r="I1" s="33" t="s">
        <v>2</v>
      </c>
      <c r="J1" s="33"/>
      <c r="K1" s="33"/>
    </row>
    <row r="2" spans="1:26" x14ac:dyDescent="0.35">
      <c r="A2" s="2"/>
      <c r="B2" s="2">
        <v>0</v>
      </c>
      <c r="C2" s="29">
        <v>20</v>
      </c>
      <c r="D2" s="29">
        <v>50</v>
      </c>
      <c r="E2" s="29">
        <v>100</v>
      </c>
      <c r="F2" s="29">
        <v>20</v>
      </c>
      <c r="G2" s="29">
        <v>50</v>
      </c>
      <c r="H2" s="29">
        <v>100</v>
      </c>
      <c r="I2" s="29">
        <v>20</v>
      </c>
      <c r="J2" s="29">
        <v>50</v>
      </c>
      <c r="K2" s="29">
        <v>100</v>
      </c>
    </row>
    <row r="3" spans="1:26" x14ac:dyDescent="0.35">
      <c r="A3" t="s">
        <v>6</v>
      </c>
      <c r="B3">
        <v>3.9540000000000002</v>
      </c>
      <c r="C3" s="8">
        <v>4.8819999999999997</v>
      </c>
      <c r="D3" s="2">
        <v>6.1559999999999997</v>
      </c>
      <c r="E3" s="2">
        <v>11.257</v>
      </c>
      <c r="F3">
        <v>1.802</v>
      </c>
      <c r="G3" s="2">
        <v>2.1440000000000001</v>
      </c>
      <c r="H3" s="2">
        <v>2.7349999999999999</v>
      </c>
      <c r="I3" s="2">
        <v>1.117</v>
      </c>
      <c r="J3" s="22">
        <v>1.2929999999999999</v>
      </c>
      <c r="K3" s="2">
        <v>1.825</v>
      </c>
    </row>
    <row r="4" spans="1:26" x14ac:dyDescent="0.35">
      <c r="A4" t="s">
        <v>7</v>
      </c>
      <c r="B4">
        <v>3.9540000000000002</v>
      </c>
      <c r="C4" s="6">
        <v>5.6449999999999996</v>
      </c>
      <c r="D4" s="25">
        <v>9.06</v>
      </c>
      <c r="E4" s="2">
        <v>31.727</v>
      </c>
      <c r="F4" s="2">
        <v>2.012</v>
      </c>
      <c r="G4" s="2">
        <v>2.4590000000000001</v>
      </c>
      <c r="H4" s="2">
        <v>4.8140000000000001</v>
      </c>
      <c r="I4" s="2">
        <v>1.2010000000000001</v>
      </c>
      <c r="J4" s="22">
        <v>1.4810000000000001</v>
      </c>
      <c r="K4" s="12">
        <v>2.8919000000000001</v>
      </c>
    </row>
    <row r="5" spans="1:26" x14ac:dyDescent="0.35">
      <c r="A5" t="s">
        <v>8</v>
      </c>
      <c r="B5">
        <v>3.9540000000000002</v>
      </c>
      <c r="C5" s="2">
        <v>5.2759999999999998</v>
      </c>
      <c r="D5" s="2">
        <v>8.1319999999999997</v>
      </c>
      <c r="E5" s="2">
        <v>21.331</v>
      </c>
      <c r="F5" s="2">
        <v>1.7989999999999999</v>
      </c>
      <c r="G5" s="2">
        <v>2.4039999999999999</v>
      </c>
      <c r="H5" s="2">
        <v>4.2069999999999999</v>
      </c>
      <c r="I5" s="2">
        <v>1.127</v>
      </c>
      <c r="J5" s="22">
        <v>1.4410000000000001</v>
      </c>
      <c r="K5" s="2">
        <v>2.5144000000000002</v>
      </c>
    </row>
    <row r="6" spans="1:26" x14ac:dyDescent="0.35">
      <c r="A6" t="s">
        <v>9</v>
      </c>
      <c r="B6">
        <v>3.9540000000000002</v>
      </c>
      <c r="C6" s="2">
        <v>4.6870000000000003</v>
      </c>
      <c r="D6" s="2">
        <v>7.931</v>
      </c>
      <c r="E6" s="2">
        <v>12.561999999999999</v>
      </c>
      <c r="F6" s="2">
        <v>1.8089999999999999</v>
      </c>
      <c r="G6" s="6">
        <v>2.2050000000000001</v>
      </c>
      <c r="H6" s="9">
        <v>2.92</v>
      </c>
      <c r="I6" s="2">
        <v>1.0009999999999999</v>
      </c>
      <c r="J6" s="2">
        <v>1.095</v>
      </c>
      <c r="K6" s="2">
        <v>1.8482000000000001</v>
      </c>
    </row>
    <row r="7" spans="1:26" x14ac:dyDescent="0.35">
      <c r="A7" t="s">
        <v>10</v>
      </c>
      <c r="B7">
        <v>3.9540000000000002</v>
      </c>
      <c r="C7" s="2">
        <v>5.1589999999999998</v>
      </c>
      <c r="D7" s="2">
        <v>9.0969999999999995</v>
      </c>
      <c r="E7" s="2">
        <v>16.838999999999999</v>
      </c>
      <c r="F7" s="2">
        <v>1.804</v>
      </c>
      <c r="G7" s="6">
        <v>2.3079999999999998</v>
      </c>
      <c r="H7" s="2">
        <v>3.427</v>
      </c>
      <c r="I7" s="2">
        <v>0.97099999999999997</v>
      </c>
      <c r="J7" s="2">
        <v>1.1180000000000001</v>
      </c>
      <c r="K7" s="2">
        <v>2.1309</v>
      </c>
      <c r="N7" s="1">
        <v>1</v>
      </c>
    </row>
    <row r="8" spans="1:26" x14ac:dyDescent="0.35">
      <c r="A8" t="s">
        <v>11</v>
      </c>
      <c r="B8">
        <v>3.9540000000000002</v>
      </c>
      <c r="C8" s="9">
        <v>6</v>
      </c>
      <c r="D8" s="2">
        <v>9.2140000000000004</v>
      </c>
      <c r="E8" s="2">
        <v>16.382000000000001</v>
      </c>
      <c r="F8" s="9">
        <v>1.83</v>
      </c>
      <c r="G8" s="6">
        <v>2.294</v>
      </c>
      <c r="H8" s="2">
        <v>3.524</v>
      </c>
      <c r="I8" s="2">
        <v>0.98599999999999999</v>
      </c>
      <c r="J8" s="2">
        <v>1.1819999999999999</v>
      </c>
      <c r="K8" s="2">
        <v>2.1433</v>
      </c>
    </row>
    <row r="9" spans="1:26" x14ac:dyDescent="0.35">
      <c r="A9" t="s">
        <v>12</v>
      </c>
      <c r="B9">
        <v>3.9540000000000002</v>
      </c>
      <c r="C9" s="2">
        <v>3.5019999999999998</v>
      </c>
      <c r="D9" s="2">
        <v>3.101</v>
      </c>
      <c r="E9" s="2">
        <v>2.427</v>
      </c>
      <c r="F9" s="2">
        <v>1.458</v>
      </c>
      <c r="G9" s="2">
        <v>1.3009999999999999</v>
      </c>
      <c r="H9" s="2">
        <v>1.0660000000000001</v>
      </c>
      <c r="I9" s="2">
        <v>0.91700000000000004</v>
      </c>
      <c r="J9" s="2">
        <v>0.81499999999999995</v>
      </c>
      <c r="K9" s="2">
        <v>0.64077260000000003</v>
      </c>
    </row>
    <row r="10" spans="1:26" x14ac:dyDescent="0.35">
      <c r="A10" t="s">
        <v>13</v>
      </c>
      <c r="B10">
        <v>3.9540000000000002</v>
      </c>
      <c r="C10" s="2">
        <v>3.488</v>
      </c>
      <c r="D10" s="2">
        <v>3.0150000000000001</v>
      </c>
      <c r="E10" s="2">
        <v>2.5049999999999999</v>
      </c>
      <c r="F10" s="2">
        <v>1.502</v>
      </c>
      <c r="G10" s="2">
        <v>1.427</v>
      </c>
      <c r="H10" s="9">
        <v>1.1105499999999999</v>
      </c>
      <c r="I10" s="2">
        <v>0.90400000000000003</v>
      </c>
      <c r="J10" s="2">
        <v>0.82199999999999995</v>
      </c>
      <c r="K10" s="2">
        <v>0.66687416949999989</v>
      </c>
    </row>
    <row r="11" spans="1:26" x14ac:dyDescent="0.35">
      <c r="A11" t="s">
        <v>16</v>
      </c>
      <c r="B11">
        <v>3.9540000000000002</v>
      </c>
      <c r="C11" s="2">
        <v>3.7320000000000002</v>
      </c>
      <c r="D11" s="2">
        <v>3.2360000000000002</v>
      </c>
      <c r="E11" s="2">
        <v>2.927</v>
      </c>
      <c r="F11" s="2">
        <v>1.617</v>
      </c>
      <c r="G11" s="2">
        <v>1.4470000000000001</v>
      </c>
      <c r="H11" s="2">
        <v>1.2689999999999999</v>
      </c>
      <c r="I11" s="2">
        <v>0.92200000000000004</v>
      </c>
      <c r="J11" s="2">
        <v>0.871</v>
      </c>
      <c r="K11" s="2">
        <v>0.77419278899999988</v>
      </c>
    </row>
    <row r="12" spans="1:26" x14ac:dyDescent="0.35">
      <c r="A12" t="s">
        <v>0</v>
      </c>
      <c r="B12">
        <v>3.9540000000000002</v>
      </c>
      <c r="C12" s="2">
        <v>3.9550000000000001</v>
      </c>
      <c r="D12" s="2">
        <v>3.9140000000000001</v>
      </c>
      <c r="E12" s="20">
        <v>4.0149999999999997</v>
      </c>
      <c r="F12" s="2">
        <v>1.611</v>
      </c>
      <c r="G12" s="2">
        <v>1.579</v>
      </c>
      <c r="H12" s="2">
        <v>1.5720000000000001</v>
      </c>
      <c r="I12" s="2">
        <v>0.95099999999999996</v>
      </c>
      <c r="J12" s="2">
        <v>0.873</v>
      </c>
      <c r="K12" s="2">
        <v>0.996</v>
      </c>
    </row>
    <row r="13" spans="1:26" x14ac:dyDescent="0.35">
      <c r="A13" t="s">
        <v>14</v>
      </c>
      <c r="B13">
        <v>3.9540000000000002</v>
      </c>
      <c r="C13" s="2">
        <v>4.2149999999999999</v>
      </c>
      <c r="D13" s="2">
        <v>4.7169999999999996</v>
      </c>
      <c r="E13" s="26"/>
      <c r="F13" s="2">
        <v>1.627</v>
      </c>
      <c r="G13" s="2">
        <v>1.698</v>
      </c>
      <c r="H13" s="2">
        <v>1.9359999999999999</v>
      </c>
      <c r="I13" s="2">
        <v>0.99199999999999999</v>
      </c>
      <c r="J13" s="2">
        <v>0.88400000000000001</v>
      </c>
      <c r="K13" s="2">
        <v>1.1753456</v>
      </c>
    </row>
    <row r="14" spans="1:26" x14ac:dyDescent="0.35">
      <c r="A14" t="s">
        <v>17</v>
      </c>
      <c r="C14" s="2"/>
      <c r="D14" s="2"/>
      <c r="E14" s="2">
        <v>3.9540000000000002</v>
      </c>
      <c r="F14" s="2"/>
      <c r="G14" s="2"/>
      <c r="H14" s="2">
        <v>1.58</v>
      </c>
      <c r="I14" s="2"/>
      <c r="J14" s="2"/>
      <c r="K14" s="2">
        <v>0.94815799999999995</v>
      </c>
      <c r="Q14" t="s">
        <v>38</v>
      </c>
      <c r="V14" t="s">
        <v>39</v>
      </c>
      <c r="Z14" t="s">
        <v>41</v>
      </c>
    </row>
    <row r="18" spans="1:14" x14ac:dyDescent="0.35">
      <c r="B18" s="34">
        <v>1</v>
      </c>
      <c r="C18" s="35"/>
      <c r="D18" s="35"/>
      <c r="E18" s="28"/>
      <c r="F18" s="34">
        <v>0.5</v>
      </c>
      <c r="G18" s="35"/>
      <c r="H18" s="35"/>
      <c r="I18" s="28"/>
      <c r="J18" s="34">
        <v>0.2</v>
      </c>
      <c r="K18" s="35"/>
      <c r="L18" s="35"/>
      <c r="M18" s="7"/>
      <c r="N18" s="1">
        <v>1</v>
      </c>
    </row>
    <row r="19" spans="1:14" x14ac:dyDescent="0.35">
      <c r="B19" s="2">
        <v>-20</v>
      </c>
      <c r="C19" s="2">
        <v>20</v>
      </c>
      <c r="D19" s="2">
        <v>40</v>
      </c>
      <c r="E19" s="11"/>
      <c r="F19" s="2">
        <v>-20</v>
      </c>
      <c r="G19" s="2">
        <v>20</v>
      </c>
      <c r="H19" s="2">
        <v>40</v>
      </c>
      <c r="I19" s="11"/>
      <c r="J19" s="2">
        <v>-20</v>
      </c>
      <c r="K19" s="2">
        <v>20</v>
      </c>
      <c r="L19" s="2">
        <v>40</v>
      </c>
    </row>
    <row r="20" spans="1:14" x14ac:dyDescent="0.35">
      <c r="A20" t="s">
        <v>61</v>
      </c>
      <c r="B20">
        <v>10.53</v>
      </c>
      <c r="C20">
        <v>4.5199999999999996</v>
      </c>
      <c r="D20">
        <v>2.0499999999999998</v>
      </c>
      <c r="E20" s="11"/>
      <c r="F20">
        <v>6.34</v>
      </c>
      <c r="G20">
        <v>2.57</v>
      </c>
      <c r="H20">
        <v>1.25</v>
      </c>
      <c r="I20" s="27"/>
      <c r="J20">
        <v>4.76</v>
      </c>
      <c r="K20">
        <v>2.0299999999999998</v>
      </c>
      <c r="L20">
        <v>1.1200000000000001</v>
      </c>
      <c r="M20" s="11"/>
    </row>
    <row r="21" spans="1:14" x14ac:dyDescent="0.35">
      <c r="A21" t="s">
        <v>62</v>
      </c>
      <c r="B21">
        <v>19.14</v>
      </c>
      <c r="C21">
        <v>6.44</v>
      </c>
      <c r="D21">
        <v>2.4500000000000002</v>
      </c>
      <c r="E21" s="11"/>
      <c r="F21">
        <v>8.9</v>
      </c>
      <c r="G21">
        <v>2.84</v>
      </c>
      <c r="H21">
        <v>1.37</v>
      </c>
      <c r="I21" s="27"/>
      <c r="J21">
        <v>4.8899999999999997</v>
      </c>
      <c r="K21">
        <v>2.39</v>
      </c>
      <c r="L21">
        <v>1.17</v>
      </c>
      <c r="M21" s="11"/>
    </row>
    <row r="22" spans="1:14" x14ac:dyDescent="0.35">
      <c r="A22" t="s">
        <v>63</v>
      </c>
      <c r="B22">
        <v>6.1</v>
      </c>
      <c r="C22">
        <v>3.92</v>
      </c>
      <c r="D22">
        <v>2.29</v>
      </c>
      <c r="E22" s="11"/>
      <c r="F22">
        <v>4.6500000000000004</v>
      </c>
      <c r="G22">
        <v>2.44</v>
      </c>
      <c r="H22">
        <v>1.24</v>
      </c>
      <c r="I22" s="27"/>
      <c r="J22">
        <v>4.55</v>
      </c>
      <c r="K22">
        <v>2.19</v>
      </c>
      <c r="L22">
        <v>1.1499999999999999</v>
      </c>
      <c r="M22" s="11"/>
    </row>
    <row r="23" spans="1:14" x14ac:dyDescent="0.35">
      <c r="A23" t="s">
        <v>52</v>
      </c>
      <c r="B23" s="22">
        <v>8</v>
      </c>
      <c r="C23" s="22"/>
      <c r="D23" s="2"/>
      <c r="E23" s="11"/>
      <c r="F23" s="22">
        <v>8</v>
      </c>
      <c r="G23" s="2"/>
      <c r="H23" s="2"/>
      <c r="I23" s="11"/>
      <c r="J23" s="2">
        <v>8</v>
      </c>
      <c r="K23" s="2"/>
      <c r="L23" s="2"/>
    </row>
    <row r="24" spans="1:14" x14ac:dyDescent="0.3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4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4" x14ac:dyDescent="0.35">
      <c r="B26" s="34">
        <v>1</v>
      </c>
      <c r="C26" s="35"/>
      <c r="D26" s="35"/>
      <c r="E26" s="28"/>
      <c r="F26" s="34">
        <v>0.5</v>
      </c>
      <c r="G26" s="35"/>
      <c r="H26" s="35"/>
      <c r="I26" s="28"/>
      <c r="J26" s="34">
        <v>0.2</v>
      </c>
      <c r="K26" s="35"/>
      <c r="L26" s="35"/>
    </row>
    <row r="27" spans="1:14" x14ac:dyDescent="0.35">
      <c r="B27" s="2">
        <v>-20</v>
      </c>
      <c r="C27" s="2">
        <v>20</v>
      </c>
      <c r="D27" s="2">
        <v>40</v>
      </c>
      <c r="E27" s="11"/>
      <c r="F27" s="2">
        <v>-20</v>
      </c>
      <c r="G27" s="2">
        <v>20</v>
      </c>
      <c r="H27" s="2">
        <v>40</v>
      </c>
      <c r="I27" s="11"/>
      <c r="J27" s="2">
        <v>-20</v>
      </c>
      <c r="K27" s="2">
        <v>20</v>
      </c>
      <c r="L27" s="2">
        <v>40</v>
      </c>
    </row>
    <row r="28" spans="1:14" x14ac:dyDescent="0.35">
      <c r="A28" t="s">
        <v>64</v>
      </c>
      <c r="B28">
        <v>6.56</v>
      </c>
      <c r="C28">
        <v>3.1</v>
      </c>
      <c r="D28">
        <v>2.27</v>
      </c>
      <c r="E28" s="11"/>
      <c r="F28">
        <v>4.97</v>
      </c>
      <c r="G28">
        <v>2.2400000000000002</v>
      </c>
      <c r="H28">
        <v>1.31</v>
      </c>
      <c r="I28" s="27"/>
      <c r="J28">
        <v>4.6399999999999997</v>
      </c>
      <c r="K28">
        <v>1.94</v>
      </c>
      <c r="L28">
        <v>1.1399999999999999</v>
      </c>
    </row>
    <row r="29" spans="1:14" x14ac:dyDescent="0.35">
      <c r="A29" t="s">
        <v>65</v>
      </c>
      <c r="B29">
        <v>9.32</v>
      </c>
      <c r="C29">
        <v>4.4400000000000004</v>
      </c>
      <c r="D29">
        <v>2.54</v>
      </c>
      <c r="E29" s="11"/>
      <c r="F29">
        <v>6.73</v>
      </c>
      <c r="G29">
        <v>2.6</v>
      </c>
      <c r="H29">
        <v>1.49</v>
      </c>
      <c r="I29" s="27"/>
      <c r="J29">
        <v>4.71</v>
      </c>
      <c r="K29">
        <v>2.0099999999999998</v>
      </c>
      <c r="L29">
        <v>1.17</v>
      </c>
      <c r="N29" s="1">
        <v>0.5</v>
      </c>
    </row>
    <row r="30" spans="1:14" x14ac:dyDescent="0.35">
      <c r="A30" t="s">
        <v>66</v>
      </c>
      <c r="B30">
        <v>22.99</v>
      </c>
      <c r="C30">
        <v>6.75</v>
      </c>
      <c r="D30">
        <v>3.18</v>
      </c>
      <c r="E30" s="11"/>
      <c r="F30">
        <v>9.5500000000000007</v>
      </c>
      <c r="G30">
        <v>2.91</v>
      </c>
      <c r="H30">
        <v>1.54</v>
      </c>
      <c r="I30" s="27"/>
      <c r="J30">
        <v>5.01</v>
      </c>
      <c r="K30">
        <v>2.11</v>
      </c>
      <c r="L30">
        <v>1.18</v>
      </c>
    </row>
    <row r="31" spans="1:14" x14ac:dyDescent="0.35">
      <c r="A31" t="s">
        <v>52</v>
      </c>
      <c r="B31" s="22">
        <v>8</v>
      </c>
      <c r="C31" s="22"/>
      <c r="D31" s="2"/>
      <c r="E31" s="11"/>
      <c r="F31" s="22">
        <v>8</v>
      </c>
      <c r="G31" s="2"/>
      <c r="H31" s="2"/>
      <c r="I31" s="11"/>
      <c r="J31" s="2">
        <v>8</v>
      </c>
      <c r="K31" s="2"/>
      <c r="L31" s="2"/>
    </row>
    <row r="32" spans="1:14" x14ac:dyDescent="0.3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4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4" x14ac:dyDescent="0.35">
      <c r="B34" s="34">
        <v>1</v>
      </c>
      <c r="C34" s="35"/>
      <c r="D34" s="35"/>
      <c r="E34" s="28"/>
      <c r="F34" s="34">
        <v>0.5</v>
      </c>
      <c r="G34" s="35"/>
      <c r="H34" s="35"/>
      <c r="I34" s="28"/>
      <c r="J34" s="34">
        <v>0.2</v>
      </c>
      <c r="K34" s="35"/>
      <c r="L34" s="35"/>
    </row>
    <row r="35" spans="1:14" x14ac:dyDescent="0.35">
      <c r="A35" t="s">
        <v>40</v>
      </c>
      <c r="B35" s="2">
        <v>2.427</v>
      </c>
      <c r="C35" s="2">
        <v>1.0660000000000001</v>
      </c>
      <c r="D35" s="2">
        <v>0.64077260000000003</v>
      </c>
      <c r="E35" s="11"/>
      <c r="F35" s="2">
        <v>3.101</v>
      </c>
      <c r="G35" s="2">
        <v>1.3009999999999999</v>
      </c>
      <c r="H35" s="2">
        <v>0.81499999999999995</v>
      </c>
      <c r="I35" s="11"/>
      <c r="J35" s="2">
        <v>3.5019999999999998</v>
      </c>
      <c r="K35" s="2">
        <v>1.458</v>
      </c>
      <c r="L35" s="2">
        <v>0.91700000000000004</v>
      </c>
    </row>
    <row r="36" spans="1:14" x14ac:dyDescent="0.35">
      <c r="A36" t="s">
        <v>13</v>
      </c>
      <c r="B36" s="2">
        <v>2.5049999999999999</v>
      </c>
      <c r="C36" s="9">
        <v>1.1105499999999999</v>
      </c>
      <c r="D36" s="2">
        <v>0.66687416949999989</v>
      </c>
      <c r="E36" s="11"/>
      <c r="F36" s="2">
        <v>3.0150000000000001</v>
      </c>
      <c r="G36" s="2">
        <v>1.427</v>
      </c>
      <c r="H36" s="2">
        <v>0.82199999999999995</v>
      </c>
      <c r="I36" s="27"/>
      <c r="J36" s="2">
        <v>3.488</v>
      </c>
      <c r="K36" s="2">
        <v>1.502</v>
      </c>
      <c r="L36" s="2">
        <v>0.90400000000000003</v>
      </c>
    </row>
    <row r="37" spans="1:14" x14ac:dyDescent="0.35">
      <c r="A37" t="s">
        <v>16</v>
      </c>
      <c r="B37" s="2">
        <v>2.927</v>
      </c>
      <c r="C37" s="2">
        <v>1.2689999999999999</v>
      </c>
      <c r="D37" s="2">
        <v>0.77419278899999988</v>
      </c>
      <c r="E37" s="11"/>
      <c r="F37" s="2">
        <v>3.2360000000000002</v>
      </c>
      <c r="G37" s="2">
        <v>1.4470000000000001</v>
      </c>
      <c r="H37" s="2">
        <v>0.871</v>
      </c>
      <c r="I37" s="27"/>
      <c r="J37" s="2">
        <v>3.7320000000000002</v>
      </c>
      <c r="K37" s="2">
        <v>1.617</v>
      </c>
      <c r="L37" s="2">
        <v>0.92200000000000004</v>
      </c>
    </row>
    <row r="38" spans="1:14" x14ac:dyDescent="0.35">
      <c r="A38" t="s">
        <v>0</v>
      </c>
      <c r="B38" s="22">
        <v>4.0149999999999997</v>
      </c>
      <c r="C38" s="2">
        <v>1.5720000000000001</v>
      </c>
      <c r="D38" s="2">
        <v>0.996</v>
      </c>
      <c r="E38" s="11"/>
      <c r="F38" s="2">
        <v>3.9140000000000001</v>
      </c>
      <c r="G38" s="2">
        <v>1.579</v>
      </c>
      <c r="H38" s="2">
        <v>0.873</v>
      </c>
      <c r="I38" s="27"/>
      <c r="J38" s="2">
        <v>3.9550000000000001</v>
      </c>
      <c r="K38" s="2">
        <v>1.611</v>
      </c>
      <c r="L38" s="2">
        <v>0.95099999999999996</v>
      </c>
    </row>
    <row r="39" spans="1:14" x14ac:dyDescent="0.35">
      <c r="A39" t="s">
        <v>14</v>
      </c>
      <c r="B39" s="26"/>
      <c r="C39" s="2">
        <v>1.9359999999999999</v>
      </c>
      <c r="D39" s="2">
        <v>1.1753456</v>
      </c>
      <c r="E39" s="11"/>
      <c r="F39" s="2">
        <v>4.7169999999999996</v>
      </c>
      <c r="G39" s="2">
        <v>1.698</v>
      </c>
      <c r="H39" s="2">
        <v>0.88400000000000001</v>
      </c>
      <c r="I39" s="11"/>
      <c r="J39" s="2">
        <v>4.2149999999999999</v>
      </c>
      <c r="K39" s="2">
        <v>1.627</v>
      </c>
      <c r="L39" s="2">
        <v>0.99199999999999999</v>
      </c>
    </row>
    <row r="40" spans="1:14" x14ac:dyDescent="0.35">
      <c r="B40" s="12">
        <v>8</v>
      </c>
      <c r="F40">
        <v>8</v>
      </c>
      <c r="J40">
        <v>8</v>
      </c>
      <c r="N40" s="1">
        <v>0.2</v>
      </c>
    </row>
    <row r="56" spans="1:12" x14ac:dyDescent="0.35">
      <c r="B56" s="34">
        <v>1</v>
      </c>
      <c r="C56" s="35"/>
      <c r="D56" s="35"/>
      <c r="E56" s="28"/>
      <c r="F56" s="34">
        <v>0.5</v>
      </c>
      <c r="G56" s="35"/>
      <c r="H56" s="35"/>
      <c r="I56" s="28"/>
      <c r="J56" s="34">
        <v>0.2</v>
      </c>
      <c r="K56" s="35"/>
      <c r="L56" s="35"/>
    </row>
    <row r="57" spans="1:12" x14ac:dyDescent="0.35">
      <c r="B57" s="2">
        <v>-20</v>
      </c>
      <c r="C57" s="2">
        <v>20</v>
      </c>
      <c r="D57" s="2">
        <v>40</v>
      </c>
      <c r="E57" s="11"/>
      <c r="F57" s="2">
        <v>-20</v>
      </c>
      <c r="G57" s="2">
        <v>20</v>
      </c>
      <c r="H57" s="2">
        <v>40</v>
      </c>
      <c r="I57" s="11"/>
      <c r="J57" s="2">
        <v>-20</v>
      </c>
      <c r="K57" s="2">
        <v>20</v>
      </c>
      <c r="L57" s="2">
        <v>40</v>
      </c>
    </row>
    <row r="58" spans="1:12" x14ac:dyDescent="0.35">
      <c r="A58" t="s">
        <v>6</v>
      </c>
      <c r="B58" s="2">
        <v>11.257</v>
      </c>
      <c r="C58" s="2">
        <v>2.7349999999999999</v>
      </c>
      <c r="D58" s="2">
        <v>1.825</v>
      </c>
      <c r="E58" s="11"/>
      <c r="F58" s="2">
        <v>6.1559999999999997</v>
      </c>
      <c r="G58" s="2">
        <v>2.1440000000000001</v>
      </c>
      <c r="H58" s="22">
        <v>1.2929999999999999</v>
      </c>
      <c r="I58" s="27"/>
      <c r="J58" s="8">
        <v>4.8819999999999997</v>
      </c>
      <c r="K58" s="2">
        <v>1.802</v>
      </c>
      <c r="L58" s="2">
        <v>1.117</v>
      </c>
    </row>
    <row r="59" spans="1:12" x14ac:dyDescent="0.35">
      <c r="A59" t="s">
        <v>7</v>
      </c>
      <c r="B59" s="2">
        <v>31.727</v>
      </c>
      <c r="C59" s="2">
        <v>4.8140000000000001</v>
      </c>
      <c r="D59" s="22">
        <v>2.8919000000000001</v>
      </c>
      <c r="E59" s="11"/>
      <c r="F59" s="25">
        <v>9.06</v>
      </c>
      <c r="G59" s="2">
        <v>2.4590000000000001</v>
      </c>
      <c r="H59" s="22">
        <v>1.4810000000000001</v>
      </c>
      <c r="I59" s="27"/>
      <c r="J59" s="6">
        <v>5.6449999999999996</v>
      </c>
      <c r="K59" s="2">
        <v>2.012</v>
      </c>
      <c r="L59" s="2">
        <v>1.2010000000000001</v>
      </c>
    </row>
    <row r="60" spans="1:12" x14ac:dyDescent="0.35">
      <c r="A60" t="s">
        <v>8</v>
      </c>
      <c r="B60" s="2">
        <v>21.331</v>
      </c>
      <c r="C60" s="2">
        <v>4.2069999999999999</v>
      </c>
      <c r="D60" s="2">
        <v>2.5144000000000002</v>
      </c>
      <c r="E60" s="11"/>
      <c r="F60" s="2">
        <v>8.1319999999999997</v>
      </c>
      <c r="G60" s="2">
        <v>2.4039999999999999</v>
      </c>
      <c r="H60" s="22">
        <v>1.4410000000000001</v>
      </c>
      <c r="I60" s="27"/>
      <c r="J60" s="2">
        <v>5.2759999999999998</v>
      </c>
      <c r="K60" s="2">
        <v>1.7989999999999999</v>
      </c>
      <c r="L60" s="2">
        <v>1.127</v>
      </c>
    </row>
    <row r="61" spans="1:12" x14ac:dyDescent="0.35">
      <c r="A61" t="s">
        <v>52</v>
      </c>
      <c r="B61" s="22">
        <v>8</v>
      </c>
      <c r="C61" s="22"/>
      <c r="D61" s="2"/>
      <c r="E61" s="11"/>
      <c r="F61" s="22">
        <v>8</v>
      </c>
      <c r="G61" s="2"/>
      <c r="H61" s="2"/>
      <c r="I61" s="11"/>
      <c r="J61" s="2">
        <v>8</v>
      </c>
      <c r="K61" s="2"/>
      <c r="L61" s="2"/>
    </row>
    <row r="62" spans="1:12" x14ac:dyDescent="0.3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12" x14ac:dyDescent="0.3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12" x14ac:dyDescent="0.35">
      <c r="B64" s="34">
        <v>1</v>
      </c>
      <c r="C64" s="35"/>
      <c r="D64" s="35"/>
      <c r="E64" s="28"/>
      <c r="F64" s="34">
        <v>0.5</v>
      </c>
      <c r="G64" s="35"/>
      <c r="H64" s="35"/>
      <c r="I64" s="28"/>
      <c r="J64" s="34">
        <v>0.2</v>
      </c>
      <c r="K64" s="35"/>
      <c r="L64" s="35"/>
    </row>
    <row r="65" spans="1:12" x14ac:dyDescent="0.35">
      <c r="B65" s="2">
        <v>-20</v>
      </c>
      <c r="C65" s="2">
        <v>20</v>
      </c>
      <c r="D65" s="2">
        <v>40</v>
      </c>
      <c r="E65" s="11"/>
      <c r="F65" s="2">
        <v>-20</v>
      </c>
      <c r="G65" s="2">
        <v>20</v>
      </c>
      <c r="H65" s="2">
        <v>40</v>
      </c>
      <c r="I65" s="11"/>
      <c r="J65" s="2">
        <v>-20</v>
      </c>
      <c r="K65" s="2">
        <v>20</v>
      </c>
      <c r="L65" s="2">
        <v>40</v>
      </c>
    </row>
    <row r="66" spans="1:12" x14ac:dyDescent="0.35">
      <c r="A66" t="s">
        <v>9</v>
      </c>
      <c r="B66" s="2">
        <v>12.561999999999999</v>
      </c>
      <c r="C66" s="9">
        <v>2.92</v>
      </c>
      <c r="D66" s="2">
        <v>1.8482000000000001</v>
      </c>
      <c r="E66" s="11"/>
      <c r="F66" s="2">
        <v>7.931</v>
      </c>
      <c r="G66" s="2">
        <v>2.2549999999999999</v>
      </c>
      <c r="H66" s="22">
        <v>1.095</v>
      </c>
      <c r="I66" s="27"/>
      <c r="J66" s="2">
        <v>4.6870000000000003</v>
      </c>
      <c r="K66" s="2">
        <v>1.8089999999999999</v>
      </c>
      <c r="L66" s="2">
        <v>1.0009999999999999</v>
      </c>
    </row>
    <row r="67" spans="1:12" x14ac:dyDescent="0.35">
      <c r="A67" t="s">
        <v>10</v>
      </c>
      <c r="B67" s="2">
        <v>16.838999999999999</v>
      </c>
      <c r="C67" s="2">
        <v>3.427</v>
      </c>
      <c r="D67" s="2">
        <v>2.1309</v>
      </c>
      <c r="E67" s="11"/>
      <c r="F67" s="2">
        <v>9.0969999999999995</v>
      </c>
      <c r="G67" s="2">
        <v>2.3180000000000001</v>
      </c>
      <c r="H67" s="22">
        <v>1.1180000000000001</v>
      </c>
      <c r="I67" s="27"/>
      <c r="J67" s="2">
        <v>5.1589999999999998</v>
      </c>
      <c r="K67" s="2">
        <v>1.804</v>
      </c>
      <c r="L67" s="2">
        <v>0.97099999999999997</v>
      </c>
    </row>
    <row r="68" spans="1:12" x14ac:dyDescent="0.35">
      <c r="A68" t="s">
        <v>11</v>
      </c>
      <c r="B68" s="2">
        <v>16.382000000000001</v>
      </c>
      <c r="C68" s="2">
        <v>3.524</v>
      </c>
      <c r="D68" s="2">
        <v>2.1433</v>
      </c>
      <c r="E68" s="11"/>
      <c r="F68" s="2">
        <v>9.2140000000000004</v>
      </c>
      <c r="G68" s="2">
        <v>2.3050000000000002</v>
      </c>
      <c r="H68" s="22">
        <v>1.1819999999999999</v>
      </c>
      <c r="I68" s="27"/>
      <c r="J68" s="9">
        <v>6</v>
      </c>
      <c r="K68" s="9">
        <v>1.83</v>
      </c>
      <c r="L68" s="2">
        <v>0.98599999999999999</v>
      </c>
    </row>
    <row r="69" spans="1:12" x14ac:dyDescent="0.35">
      <c r="A69" t="s">
        <v>52</v>
      </c>
      <c r="B69" s="22">
        <v>8</v>
      </c>
      <c r="C69" s="22"/>
      <c r="D69" s="2"/>
      <c r="E69" s="11"/>
      <c r="F69" s="22">
        <v>8</v>
      </c>
      <c r="G69" s="2"/>
      <c r="H69" s="2"/>
      <c r="I69" s="11"/>
      <c r="J69" s="2">
        <v>8</v>
      </c>
      <c r="K69" s="2"/>
      <c r="L69" s="2"/>
    </row>
    <row r="70" spans="1:12" x14ac:dyDescent="0.3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</sheetData>
  <mergeCells count="18">
    <mergeCell ref="B1:E1"/>
    <mergeCell ref="F1:H1"/>
    <mergeCell ref="I1:K1"/>
    <mergeCell ref="B18:D18"/>
    <mergeCell ref="F18:H18"/>
    <mergeCell ref="J18:L18"/>
    <mergeCell ref="B26:D26"/>
    <mergeCell ref="F26:H26"/>
    <mergeCell ref="J26:L26"/>
    <mergeCell ref="B34:D34"/>
    <mergeCell ref="F34:H34"/>
    <mergeCell ref="J34:L34"/>
    <mergeCell ref="B56:D56"/>
    <mergeCell ref="F56:H56"/>
    <mergeCell ref="J56:L56"/>
    <mergeCell ref="B64:D64"/>
    <mergeCell ref="F64:H64"/>
    <mergeCell ref="J64:L64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Flash and Freeze</vt:lpstr>
      <vt:lpstr>viscosities for paper</vt:lpstr>
      <vt:lpstr>viscosities for paper (-a)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jvgd20</dc:creator>
  <cp:lastModifiedBy>cc245-admin</cp:lastModifiedBy>
  <cp:lastPrinted>2014-12-01T10:00:17Z</cp:lastPrinted>
  <dcterms:created xsi:type="dcterms:W3CDTF">2014-12-01T09:37:53Z</dcterms:created>
  <dcterms:modified xsi:type="dcterms:W3CDTF">2017-03-18T15:39:21Z</dcterms:modified>
</cp:coreProperties>
</file>