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ampus\files\ElecEng\ResearchProjects\DWAllsopp\RC-EE1034-LightFutur\Ionut\TEM\"/>
    </mc:Choice>
  </mc:AlternateContent>
  <bookViews>
    <workbookView xWindow="0" yWindow="0" windowWidth="12780" windowHeight="95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J24" i="1" l="1"/>
  <c r="C27" i="1" l="1"/>
  <c r="B28" i="1"/>
  <c r="B27" i="1"/>
  <c r="C21" i="1" l="1"/>
  <c r="C12" i="1"/>
  <c r="B21" i="1"/>
  <c r="B12" i="1"/>
  <c r="K20" i="1"/>
  <c r="K11" i="1"/>
  <c r="H8" i="1"/>
  <c r="H7" i="1"/>
  <c r="G5" i="1" l="1"/>
  <c r="H6" i="1" s="1"/>
  <c r="G14" i="1"/>
  <c r="E14" i="1"/>
  <c r="E5" i="1"/>
  <c r="H5" i="1"/>
  <c r="F14" i="1"/>
  <c r="D14" i="1"/>
  <c r="F5" i="1"/>
  <c r="D5" i="1"/>
  <c r="C20" i="1"/>
  <c r="B20" i="1"/>
  <c r="C11" i="1"/>
  <c r="B11" i="1"/>
</calcChain>
</file>

<file path=xl/sharedStrings.xml><?xml version="1.0" encoding="utf-8"?>
<sst xmlns="http://schemas.openxmlformats.org/spreadsheetml/2006/main" count="34" uniqueCount="31">
  <si>
    <t>m1</t>
  </si>
  <si>
    <t>m2</t>
  </si>
  <si>
    <t>m3</t>
  </si>
  <si>
    <t>m4</t>
  </si>
  <si>
    <t>m5</t>
  </si>
  <si>
    <t>m6</t>
  </si>
  <si>
    <t>a1</t>
  </si>
  <si>
    <t>a2</t>
  </si>
  <si>
    <t>a3</t>
  </si>
  <si>
    <t>a4</t>
  </si>
  <si>
    <t>a6</t>
  </si>
  <si>
    <t>a5</t>
  </si>
  <si>
    <t>thickness</t>
  </si>
  <si>
    <t>length</t>
  </si>
  <si>
    <t>ratio length range</t>
  </si>
  <si>
    <t>avg ratio thickness</t>
  </si>
  <si>
    <t>avg ratio length</t>
  </si>
  <si>
    <t>stdev</t>
  </si>
  <si>
    <t>m/a</t>
  </si>
  <si>
    <t>max thick</t>
  </si>
  <si>
    <t>max length</t>
  </si>
  <si>
    <t>min thick</t>
  </si>
  <si>
    <t>min length</t>
  </si>
  <si>
    <t>Growth rate m facet</t>
  </si>
  <si>
    <t>[nm/min]</t>
  </si>
  <si>
    <t>Growth rate a facet</t>
  </si>
  <si>
    <t>ratio thick</t>
  </si>
  <si>
    <t>avg</t>
  </si>
  <si>
    <t xml:space="preserve">Avg different facets </t>
  </si>
  <si>
    <t xml:space="preserve">Avg shell growth rate from individual viss assist meansurements </t>
  </si>
  <si>
    <t>Visual assist 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</si>
</sst>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K4" sqref="K4"/>
    </sheetView>
  </sheetViews>
  <sheetFormatPr defaultRowHeight="15" x14ac:dyDescent="0.25"/>
  <cols>
    <col min="2" max="3" width="9.5703125" bestFit="1" customWidth="1"/>
    <col min="5" max="5" width="14" customWidth="1"/>
    <col min="7" max="7" width="13" customWidth="1"/>
    <col min="8" max="8" width="9.5703125" bestFit="1" customWidth="1"/>
    <col min="10" max="10" width="9.5703125" bestFit="1" customWidth="1"/>
    <col min="11" max="11" width="10.7109375" bestFit="1" customWidth="1"/>
  </cols>
  <sheetData>
    <row r="1" spans="1:12" x14ac:dyDescent="0.25">
      <c r="A1" t="s">
        <v>30</v>
      </c>
    </row>
    <row r="4" spans="1:12" x14ac:dyDescent="0.25">
      <c r="B4" t="s">
        <v>12</v>
      </c>
      <c r="C4" t="s">
        <v>13</v>
      </c>
      <c r="D4" t="s">
        <v>19</v>
      </c>
      <c r="E4" t="s">
        <v>20</v>
      </c>
      <c r="F4" t="s">
        <v>21</v>
      </c>
      <c r="G4" t="s">
        <v>22</v>
      </c>
      <c r="H4" t="s">
        <v>14</v>
      </c>
    </row>
    <row r="5" spans="1:12" x14ac:dyDescent="0.25">
      <c r="A5" t="s">
        <v>0</v>
      </c>
      <c r="B5">
        <v>7.4999999999999997E-2</v>
      </c>
      <c r="C5">
        <v>0.40001999999999999</v>
      </c>
      <c r="D5">
        <f>MAX(B5:B10)</f>
        <v>7.4999999999999997E-2</v>
      </c>
      <c r="E5" s="2">
        <f>MAX(C5:C10)</f>
        <v>0.53893000000000002</v>
      </c>
      <c r="F5">
        <f>MIN(B5:B10)</f>
        <v>6.5000000000000002E-2</v>
      </c>
      <c r="G5" s="2">
        <f>MIN(C5:C10)</f>
        <v>0.34898000000000001</v>
      </c>
      <c r="H5">
        <f>E5/E14</f>
        <v>1.6753606068142253</v>
      </c>
    </row>
    <row r="6" spans="1:12" x14ac:dyDescent="0.25">
      <c r="A6" t="s">
        <v>1</v>
      </c>
      <c r="B6">
        <v>7.0000000000000007E-2</v>
      </c>
      <c r="C6">
        <v>0.34898000000000001</v>
      </c>
      <c r="H6">
        <f>G5/G14</f>
        <v>1.655345792619296</v>
      </c>
    </row>
    <row r="7" spans="1:12" x14ac:dyDescent="0.25">
      <c r="A7" t="s">
        <v>2</v>
      </c>
      <c r="B7">
        <v>6.5000000000000002E-2</v>
      </c>
      <c r="C7">
        <v>0.44246999999999997</v>
      </c>
      <c r="H7" s="3">
        <f>B20/B11</f>
        <v>1.3285024154589371</v>
      </c>
      <c r="I7" t="s">
        <v>15</v>
      </c>
    </row>
    <row r="8" spans="1:12" x14ac:dyDescent="0.25">
      <c r="A8" t="s">
        <v>3</v>
      </c>
      <c r="B8">
        <v>6.9000000000000006E-2</v>
      </c>
      <c r="C8">
        <v>0.38962000000000002</v>
      </c>
      <c r="H8" s="3">
        <f>C11/C20</f>
        <v>1.6848631935902125</v>
      </c>
      <c r="I8" t="s">
        <v>16</v>
      </c>
    </row>
    <row r="9" spans="1:12" x14ac:dyDescent="0.25">
      <c r="A9" t="s">
        <v>4</v>
      </c>
      <c r="B9">
        <v>6.7000000000000004E-2</v>
      </c>
      <c r="C9">
        <v>0.53893000000000002</v>
      </c>
    </row>
    <row r="10" spans="1:12" x14ac:dyDescent="0.25">
      <c r="A10" t="s">
        <v>5</v>
      </c>
      <c r="B10">
        <v>6.8000000000000005E-2</v>
      </c>
      <c r="C10">
        <v>0.41393000000000002</v>
      </c>
    </row>
    <row r="11" spans="1:12" x14ac:dyDescent="0.25">
      <c r="A11" t="s">
        <v>27</v>
      </c>
      <c r="B11" s="1">
        <f>AVERAGE(B5:B10)</f>
        <v>6.9000000000000006E-2</v>
      </c>
      <c r="C11" s="1">
        <f>AVERAGE(C5:C10)</f>
        <v>0.42232500000000006</v>
      </c>
      <c r="I11" s="2" t="s">
        <v>23</v>
      </c>
      <c r="K11" s="5">
        <f>(B11/30)*1000</f>
        <v>2.3000000000000003</v>
      </c>
      <c r="L11" t="s">
        <v>24</v>
      </c>
    </row>
    <row r="12" spans="1:12" x14ac:dyDescent="0.25">
      <c r="A12" t="s">
        <v>17</v>
      </c>
      <c r="B12" s="5">
        <f>_xlfn.STDEV.P(B5:B10)*1000</f>
        <v>3.1091263510296034</v>
      </c>
      <c r="C12" s="5">
        <f>_xlfn.STDEV.P(C5:C10)*1000</f>
        <v>59.188459108736929</v>
      </c>
      <c r="K12" s="4"/>
    </row>
    <row r="13" spans="1:12" x14ac:dyDescent="0.25">
      <c r="K13" s="4"/>
    </row>
    <row r="14" spans="1:12" x14ac:dyDescent="0.25">
      <c r="A14" t="s">
        <v>6</v>
      </c>
      <c r="B14">
        <v>9.1999999999999998E-2</v>
      </c>
      <c r="C14">
        <v>0.27472999999999997</v>
      </c>
      <c r="D14">
        <f>MAX(B14:B19)</f>
        <v>9.7000000000000003E-2</v>
      </c>
      <c r="E14" s="2">
        <f>MAX(C14:C19)</f>
        <v>0.32168000000000002</v>
      </c>
      <c r="F14">
        <f>MIN(B14:B19)</f>
        <v>8.5000000000000006E-2</v>
      </c>
      <c r="G14" s="2">
        <f>MIN(C14:C19)</f>
        <v>0.21082000000000001</v>
      </c>
      <c r="K14" s="4"/>
    </row>
    <row r="15" spans="1:12" x14ac:dyDescent="0.25">
      <c r="A15" t="s">
        <v>7</v>
      </c>
      <c r="B15">
        <v>8.5000000000000006E-2</v>
      </c>
      <c r="C15">
        <v>0.32168000000000002</v>
      </c>
      <c r="K15" s="4"/>
    </row>
    <row r="16" spans="1:12" x14ac:dyDescent="0.25">
      <c r="A16" t="s">
        <v>8</v>
      </c>
      <c r="B16">
        <v>9.2999999999999999E-2</v>
      </c>
      <c r="C16">
        <v>0.22364000000000001</v>
      </c>
      <c r="K16" s="4"/>
    </row>
    <row r="17" spans="1:12" x14ac:dyDescent="0.25">
      <c r="A17" t="s">
        <v>9</v>
      </c>
      <c r="B17">
        <v>9.1999999999999998E-2</v>
      </c>
      <c r="C17">
        <v>0.21082000000000001</v>
      </c>
      <c r="K17" s="4"/>
    </row>
    <row r="18" spans="1:12" x14ac:dyDescent="0.25">
      <c r="A18" t="s">
        <v>11</v>
      </c>
      <c r="B18">
        <v>9.0999999999999998E-2</v>
      </c>
      <c r="C18">
        <v>0.21503</v>
      </c>
      <c r="K18" s="4"/>
    </row>
    <row r="19" spans="1:12" x14ac:dyDescent="0.25">
      <c r="A19" t="s">
        <v>10</v>
      </c>
      <c r="B19">
        <v>9.7000000000000003E-2</v>
      </c>
      <c r="C19">
        <v>0.25805</v>
      </c>
      <c r="K19" s="4"/>
    </row>
    <row r="20" spans="1:12" x14ac:dyDescent="0.25">
      <c r="A20" t="s">
        <v>27</v>
      </c>
      <c r="B20" s="1">
        <f>AVERAGE(B14:B19)</f>
        <v>9.166666666666666E-2</v>
      </c>
      <c r="C20" s="1">
        <f>AVERAGE(C14:C19)</f>
        <v>0.25065833333333337</v>
      </c>
      <c r="I20" s="2" t="s">
        <v>25</v>
      </c>
      <c r="K20" s="5">
        <f>(B20/30)*1000</f>
        <v>3.0555555555555554</v>
      </c>
      <c r="L20" t="s">
        <v>24</v>
      </c>
    </row>
    <row r="21" spans="1:12" x14ac:dyDescent="0.25">
      <c r="A21" t="s">
        <v>17</v>
      </c>
      <c r="B21" s="4">
        <f>_xlfn.STDEV.P(B14:B19)*1000</f>
        <v>3.5433819375782156</v>
      </c>
      <c r="C21" s="4">
        <f>_xlfn.STDEV.P(C14:C19)*1000</f>
        <v>39.295080869690935</v>
      </c>
    </row>
    <row r="24" spans="1:12" x14ac:dyDescent="0.25">
      <c r="H24" s="2" t="s">
        <v>26</v>
      </c>
      <c r="I24" s="2" t="s">
        <v>18</v>
      </c>
      <c r="J24" s="6">
        <f>B11/B20</f>
        <v>0.7527272727272728</v>
      </c>
      <c r="K24" s="6"/>
    </row>
    <row r="26" spans="1:12" x14ac:dyDescent="0.25">
      <c r="C26" t="s">
        <v>28</v>
      </c>
    </row>
    <row r="27" spans="1:12" x14ac:dyDescent="0.25">
      <c r="B27">
        <f>B11*2000</f>
        <v>138</v>
      </c>
      <c r="C27" s="2">
        <f>AVERAGE(B27:B28)</f>
        <v>160.66666666666666</v>
      </c>
    </row>
    <row r="28" spans="1:12" x14ac:dyDescent="0.25">
      <c r="B28">
        <f>B20*2000</f>
        <v>183.33333333333331</v>
      </c>
    </row>
    <row r="29" spans="1:12" x14ac:dyDescent="0.25">
      <c r="C29" t="s">
        <v>29</v>
      </c>
    </row>
    <row r="30" spans="1:12" x14ac:dyDescent="0.25">
      <c r="C30">
        <f>C27/2</f>
        <v>80.333333333333329</v>
      </c>
    </row>
  </sheetData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Ionut Girgel</dc:creator>
  <cp:lastModifiedBy>Ionut Girgel</cp:lastModifiedBy>
  <dcterms:created xsi:type="dcterms:W3CDTF">2015-09-20T11:43:16Z</dcterms:created>
  <dcterms:modified xsi:type="dcterms:W3CDTF">2016-01-28T17:46:04Z</dcterms:modified>
</cp:coreProperties>
</file>