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Hazel\Dropbox\PhD DATA FOR THESIS\Chapter 2\"/>
    </mc:Choice>
  </mc:AlternateContent>
  <bookViews>
    <workbookView xWindow="480" yWindow="90" windowWidth="1435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8" i="1" l="1"/>
  <c r="G18" i="1"/>
  <c r="H18" i="1" l="1"/>
  <c r="I18" i="1" s="1"/>
  <c r="J14" i="1" l="1"/>
  <c r="J13" i="1"/>
  <c r="J15" i="1" l="1"/>
  <c r="J16" i="1"/>
  <c r="J17" i="1"/>
  <c r="H13" i="1" l="1"/>
  <c r="I13" i="1" s="1"/>
  <c r="H14" i="1"/>
  <c r="I14" i="1" s="1"/>
  <c r="H15" i="1"/>
  <c r="I15" i="1" s="1"/>
  <c r="H16" i="1"/>
  <c r="I16" i="1" s="1"/>
  <c r="H17" i="1"/>
  <c r="I17" i="1" s="1"/>
  <c r="G13" i="1"/>
  <c r="G14" i="1"/>
  <c r="G15" i="1"/>
  <c r="G16" i="1"/>
  <c r="G17" i="1"/>
  <c r="G12" i="1" l="1"/>
  <c r="H12" i="1"/>
  <c r="I12" i="1" s="1"/>
</calcChain>
</file>

<file path=xl/sharedStrings.xml><?xml version="1.0" encoding="utf-8"?>
<sst xmlns="http://schemas.openxmlformats.org/spreadsheetml/2006/main" count="34" uniqueCount="25">
  <si>
    <t>pcDNA</t>
  </si>
  <si>
    <t>Mean</t>
  </si>
  <si>
    <t>SD</t>
  </si>
  <si>
    <t>SE</t>
  </si>
  <si>
    <t>WT_v1 alpha-syn</t>
  </si>
  <si>
    <t>WT_v3 alpha-syn</t>
  </si>
  <si>
    <t>RLU</t>
  </si>
  <si>
    <t>RLU normalized to pcDNA</t>
  </si>
  <si>
    <t>T test</t>
  </si>
  <si>
    <t>N-557</t>
  </si>
  <si>
    <t>N-560</t>
  </si>
  <si>
    <t>Delta2-9_v1 alpha-syn</t>
  </si>
  <si>
    <t>E46K_v2 alpha-syn</t>
  </si>
  <si>
    <t>hBACE1 promoter</t>
  </si>
  <si>
    <t>N-568</t>
  </si>
  <si>
    <t>N-571</t>
  </si>
  <si>
    <t>N-575</t>
  </si>
  <si>
    <t>A53T alpha-syn</t>
  </si>
  <si>
    <t>WT (v1)</t>
  </si>
  <si>
    <t>WT (v3)</t>
  </si>
  <si>
    <t>Empty vector</t>
  </si>
  <si>
    <t>αS v1</t>
  </si>
  <si>
    <t>αS v2</t>
  </si>
  <si>
    <t>All WT</t>
  </si>
  <si>
    <t>Average 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</si>
</sst>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165" fontId="0" fillId="2" borderId="1" xfId="0" applyNumberFormat="1" applyFill="1" applyBorder="1"/>
    <xf numFmtId="165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BACE1 promoter activity in SH-SY5Ys</a:t>
            </a:r>
          </a:p>
        </c:rich>
      </c:tx>
      <c:layout>
        <c:manualLayout>
          <c:xMode val="edge"/>
          <c:yMode val="edge"/>
          <c:x val="0.21874804381846635"/>
          <c:y val="3.1558185404339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75026714531227"/>
          <c:y val="0.14240631163708087"/>
          <c:w val="0.82782093138920487"/>
          <c:h val="0.71946698970321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Sheet1!$I$12:$I$17</c:f>
                <c:numCache>
                  <c:formatCode>General</c:formatCode>
                  <c:ptCount val="6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0.39213008045800385</c:v>
                  </c:pt>
                  <c:pt idx="4">
                    <c:v>7.0000000000000048E-2</c:v>
                  </c:pt>
                  <c:pt idx="5">
                    <c:v>0.11015141094572219</c:v>
                  </c:pt>
                </c:numCache>
              </c:numRef>
            </c:plus>
            <c:minus>
              <c:numRef>
                <c:f>Sheet1!$I$12:$I$17</c:f>
                <c:numCache>
                  <c:formatCode>General</c:formatCode>
                  <c:ptCount val="6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0.39213008045800385</c:v>
                  </c:pt>
                  <c:pt idx="4">
                    <c:v>7.0000000000000048E-2</c:v>
                  </c:pt>
                  <c:pt idx="5">
                    <c:v>0.11015141094572219</c:v>
                  </c:pt>
                </c:numCache>
              </c:numRef>
            </c:minus>
          </c:errBars>
          <c:cat>
            <c:strRef>
              <c:f>Sheet1!$A$12:$A$17</c:f>
              <c:strCache>
                <c:ptCount val="6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Delta2-9_v1 alpha-syn</c:v>
                </c:pt>
                <c:pt idx="4">
                  <c:v>E46K_v2 alpha-syn</c:v>
                </c:pt>
                <c:pt idx="5">
                  <c:v>A53T alpha-syn</c:v>
                </c:pt>
              </c:strCache>
            </c:strRef>
          </c:cat>
          <c:val>
            <c:numRef>
              <c:f>Sheet1!$G$12:$G$17</c:f>
              <c:numCache>
                <c:formatCode>0.0</c:formatCode>
                <c:ptCount val="6"/>
                <c:pt idx="0">
                  <c:v>1.214</c:v>
                </c:pt>
                <c:pt idx="1">
                  <c:v>0.82199999999999984</c:v>
                </c:pt>
                <c:pt idx="2">
                  <c:v>0.93800000000000006</c:v>
                </c:pt>
                <c:pt idx="3">
                  <c:v>3.2239999999999993</c:v>
                </c:pt>
                <c:pt idx="4">
                  <c:v>1.01</c:v>
                </c:pt>
                <c:pt idx="5">
                  <c:v>0.79999999999999993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07944"/>
        <c:axId val="161508328"/>
      </c:barChart>
      <c:catAx>
        <c:axId val="161507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08328"/>
        <c:crosses val="autoZero"/>
        <c:auto val="1"/>
        <c:lblAlgn val="ctr"/>
        <c:lblOffset val="100"/>
        <c:noMultiLvlLbl val="0"/>
      </c:catAx>
      <c:valAx>
        <c:axId val="161508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3.2665888621333218E-2"/>
              <c:y val="0.426024798624309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07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BACE1 promoter activity in </a:t>
            </a:r>
          </a:p>
          <a:p>
            <a:pPr>
              <a:defRPr sz="14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l-GR" sz="1400">
                <a:latin typeface="Times New Roman" panose="02020603050405020304" pitchFamily="18" charset="0"/>
                <a:cs typeface="Times New Roman" panose="02020603050405020304" pitchFamily="18" charset="0"/>
              </a:rPr>
              <a:t>α</a:t>
            </a:r>
            <a:r>
              <a:rPr lang="en-GB" sz="1400">
                <a:latin typeface="Times New Roman" panose="02020603050405020304" pitchFamily="18" charset="0"/>
                <a:cs typeface="Times New Roman" panose="02020603050405020304" pitchFamily="18" charset="0"/>
              </a:rPr>
              <a:t>-syn </a:t>
            </a: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SH-SY5Ys</a:t>
            </a:r>
          </a:p>
        </c:rich>
      </c:tx>
      <c:layout>
        <c:manualLayout>
          <c:xMode val="edge"/>
          <c:yMode val="edge"/>
          <c:x val="0.19900864919131747"/>
          <c:y val="1.97586649574559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34254867375824"/>
          <c:y val="0.14105192645067094"/>
          <c:w val="0.80622890485667831"/>
          <c:h val="0.7825501631593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pct20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</c:spPr>
          </c:dPt>
          <c:errBars>
            <c:errBarType val="both"/>
            <c:errValType val="cust"/>
            <c:noEndCap val="0"/>
            <c:plus>
              <c:numRef>
                <c:f>(Sheet1!$I$12:$I$14,Sheet1!$I$18)</c:f>
                <c:numCache>
                  <c:formatCode>General</c:formatCode>
                  <c:ptCount val="4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2.7446918466985201E-2</c:v>
                  </c:pt>
                </c:numCache>
              </c:numRef>
            </c:plus>
            <c:minus>
              <c:numRef>
                <c:f>(Sheet1!$I$12:$I$14,Sheet1!$I$18)</c:f>
                <c:numCache>
                  <c:formatCode>General</c:formatCode>
                  <c:ptCount val="4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2.7446918466985201E-2</c:v>
                  </c:pt>
                </c:numCache>
              </c:numRef>
            </c:minus>
          </c:errBars>
          <c:cat>
            <c:strRef>
              <c:f>(Sheet1!$A$12:$A$14,Sheet1!$A$18)</c:f>
              <c:strCache>
                <c:ptCount val="4"/>
                <c:pt idx="0">
                  <c:v>Empty vector</c:v>
                </c:pt>
                <c:pt idx="1">
                  <c:v>WT (v1)</c:v>
                </c:pt>
                <c:pt idx="2">
                  <c:v>WT (v3)</c:v>
                </c:pt>
                <c:pt idx="3">
                  <c:v>All WT</c:v>
                </c:pt>
              </c:strCache>
            </c:strRef>
          </c:cat>
          <c:val>
            <c:numRef>
              <c:f>(Sheet1!$G$12:$G$14,Sheet1!$G$18)</c:f>
              <c:numCache>
                <c:formatCode>0.0</c:formatCode>
                <c:ptCount val="4"/>
                <c:pt idx="0">
                  <c:v>1.214</c:v>
                </c:pt>
                <c:pt idx="1">
                  <c:v>0.82199999999999984</c:v>
                </c:pt>
                <c:pt idx="2">
                  <c:v>0.93800000000000006</c:v>
                </c:pt>
                <c:pt idx="3">
                  <c:v>0.87999999999999989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76720"/>
        <c:axId val="161577104"/>
      </c:barChart>
      <c:catAx>
        <c:axId val="16157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77104"/>
        <c:crosses val="autoZero"/>
        <c:auto val="1"/>
        <c:lblAlgn val="ctr"/>
        <c:lblOffset val="100"/>
        <c:noMultiLvlLbl val="0"/>
      </c:catAx>
      <c:valAx>
        <c:axId val="161577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3.2151644044274653E-2"/>
              <c:y val="0.4868138139470387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57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07646327739897"/>
          <c:y val="6.1405927251079538E-2"/>
          <c:w val="0.79949498911208217"/>
          <c:h val="0.862196162358915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tx1"/>
                </a:solidFill>
              </a:ln>
            </c:spPr>
          </c:dPt>
          <c:errBars>
            <c:errBarType val="plus"/>
            <c:errValType val="cust"/>
            <c:noEndCap val="0"/>
            <c:plus>
              <c:numRef>
                <c:f>(Sheet1!$I$12:$I$14,Sheet1!$I$18)</c:f>
                <c:numCache>
                  <c:formatCode>General</c:formatCode>
                  <c:ptCount val="4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2.7446918466985201E-2</c:v>
                  </c:pt>
                </c:numCache>
              </c:numRef>
            </c:plus>
            <c:minus>
              <c:numRef>
                <c:f>(Sheet1!$I$12:$I$14,Sheet1!$I$18)</c:f>
                <c:numCache>
                  <c:formatCode>General</c:formatCode>
                  <c:ptCount val="4"/>
                  <c:pt idx="0">
                    <c:v>8.9643739324060251E-2</c:v>
                  </c:pt>
                  <c:pt idx="1">
                    <c:v>1.5297058540778346E-2</c:v>
                  </c:pt>
                  <c:pt idx="2">
                    <c:v>3.8392707640904945E-2</c:v>
                  </c:pt>
                  <c:pt idx="3">
                    <c:v>2.7446918466985201E-2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Sheet1!$Y$24:$Y$27</c:f>
              <c:strCache>
                <c:ptCount val="4"/>
                <c:pt idx="0">
                  <c:v>pcDNA</c:v>
                </c:pt>
                <c:pt idx="1">
                  <c:v>αS v1</c:v>
                </c:pt>
                <c:pt idx="2">
                  <c:v>αS v2</c:v>
                </c:pt>
                <c:pt idx="3">
                  <c:v>Average αS</c:v>
                </c:pt>
              </c:strCache>
            </c:strRef>
          </c:cat>
          <c:val>
            <c:numRef>
              <c:f>(Sheet1!$G$12:$G$14,Sheet1!$G$18)</c:f>
              <c:numCache>
                <c:formatCode>0.0</c:formatCode>
                <c:ptCount val="4"/>
                <c:pt idx="0">
                  <c:v>1.214</c:v>
                </c:pt>
                <c:pt idx="1">
                  <c:v>0.82199999999999984</c:v>
                </c:pt>
                <c:pt idx="2">
                  <c:v>0.93800000000000006</c:v>
                </c:pt>
                <c:pt idx="3">
                  <c:v>0.87999999999999989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240"/>
        <c:axId val="161650424"/>
      </c:barChart>
      <c:catAx>
        <c:axId val="16200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1650424"/>
        <c:crosses val="autoZero"/>
        <c:auto val="1"/>
        <c:lblAlgn val="ctr"/>
        <c:lblOffset val="100"/>
        <c:noMultiLvlLbl val="0"/>
      </c:catAx>
      <c:valAx>
        <c:axId val="161650424"/>
        <c:scaling>
          <c:orientation val="minMax"/>
          <c:max val="1.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 </a:t>
                </a:r>
              </a:p>
            </c:rich>
          </c:tx>
          <c:layout>
            <c:manualLayout>
              <c:xMode val="edge"/>
              <c:yMode val="edge"/>
              <c:x val="2.0788004291339864E-2"/>
              <c:y val="0.48681381394703876"/>
            </c:manualLayout>
          </c:layout>
          <c:overlay val="0"/>
        </c:title>
        <c:numFmt formatCode="0.0" sourceLinked="1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62004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0</xdr:row>
      <xdr:rowOff>47625</xdr:rowOff>
    </xdr:from>
    <xdr:to>
      <xdr:col>19</xdr:col>
      <xdr:colOff>314324</xdr:colOff>
      <xdr:row>16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114301</xdr:colOff>
      <xdr:row>17</xdr:row>
      <xdr:rowOff>76198</xdr:rowOff>
    </xdr:from>
    <xdr:to>
      <xdr:col>17</xdr:col>
      <xdr:colOff>457200</xdr:colOff>
      <xdr:row>44</xdr:row>
      <xdr:rowOff>9524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23</xdr:col>
      <xdr:colOff>304799</xdr:colOff>
      <xdr:row>44</xdr:row>
      <xdr:rowOff>95251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workbookViewId="0">
      <selection activeCell="E28" sqref="E28"/>
    </sheetView>
  </sheetViews>
  <sheetFormatPr defaultRowHeight="12.75" x14ac:dyDescent="0.2"/>
  <cols>
    <col min="1" max="1" width="28" bestFit="1" customWidth="1"/>
    <col min="10" max="10" width="12.42578125" bestFit="1" customWidth="1"/>
  </cols>
  <sheetData>
    <row r="1" spans="1:11" ht="20.25" x14ac:dyDescent="0.3">
      <c r="A1" s="2" t="s">
        <v>13</v>
      </c>
      <c r="B1" t="s">
        <v>6</v>
      </c>
    </row>
    <row r="2" spans="1:11" x14ac:dyDescent="0.2">
      <c r="B2" s="3" t="s">
        <v>9</v>
      </c>
      <c r="C2" s="4" t="s">
        <v>10</v>
      </c>
      <c r="D2" s="4" t="s">
        <v>14</v>
      </c>
      <c r="E2" s="4" t="s">
        <v>15</v>
      </c>
      <c r="F2" s="4" t="s">
        <v>16</v>
      </c>
    </row>
    <row r="3" spans="1:11" x14ac:dyDescent="0.2">
      <c r="A3" t="s">
        <v>0</v>
      </c>
      <c r="B3" s="5">
        <v>4.6505904536759228</v>
      </c>
      <c r="C3" s="5">
        <v>5.7423598676617269</v>
      </c>
      <c r="D3" s="5">
        <v>6.3469473052740648</v>
      </c>
      <c r="E3" s="5">
        <v>4.8125356945700002</v>
      </c>
      <c r="F3" s="5">
        <v>6.0397977013724944</v>
      </c>
      <c r="G3" s="1"/>
      <c r="H3" s="1"/>
    </row>
    <row r="4" spans="1:11" x14ac:dyDescent="0.2">
      <c r="A4" t="s">
        <v>4</v>
      </c>
      <c r="B4" s="5">
        <v>4.1145292770318305</v>
      </c>
      <c r="C4" s="5">
        <v>4.5421029455897832</v>
      </c>
      <c r="D4" s="5">
        <v>3.9563331572208571</v>
      </c>
      <c r="E4" s="5">
        <v>2.8206571480956826</v>
      </c>
      <c r="F4" s="5">
        <v>3.5957312796425596</v>
      </c>
      <c r="G4" s="1"/>
      <c r="H4" s="1"/>
    </row>
    <row r="5" spans="1:11" x14ac:dyDescent="0.2">
      <c r="A5" t="s">
        <v>5</v>
      </c>
      <c r="B5" s="5">
        <v>5.2157177005075983</v>
      </c>
      <c r="C5" s="5">
        <v>4.8050020809352461</v>
      </c>
      <c r="D5" s="5">
        <v>4.2939206390181113</v>
      </c>
      <c r="E5" s="5">
        <v>2.8348309607402715</v>
      </c>
      <c r="F5" s="5">
        <v>4.6214567891800762</v>
      </c>
      <c r="G5" s="1"/>
      <c r="H5" s="1"/>
    </row>
    <row r="6" spans="1:11" x14ac:dyDescent="0.2">
      <c r="A6" t="s">
        <v>11</v>
      </c>
      <c r="B6" s="5">
        <v>13.480478510497038</v>
      </c>
      <c r="C6" s="5">
        <v>17.502449432003498</v>
      </c>
      <c r="D6" s="5">
        <v>19.18006585529859</v>
      </c>
      <c r="E6" s="5">
        <v>6.7345461494563725</v>
      </c>
      <c r="F6" s="5">
        <v>19.2767966109596</v>
      </c>
      <c r="G6" s="1"/>
      <c r="H6" s="1"/>
    </row>
    <row r="7" spans="1:11" x14ac:dyDescent="0.2">
      <c r="A7" t="s">
        <v>12</v>
      </c>
      <c r="B7" s="5">
        <v>4.6230530443489961</v>
      </c>
      <c r="C7" s="5">
        <v>5.7085914846440389</v>
      </c>
      <c r="D7" s="4"/>
      <c r="G7" s="1"/>
      <c r="H7" s="1"/>
    </row>
    <row r="8" spans="1:11" x14ac:dyDescent="0.2">
      <c r="A8" t="s">
        <v>17</v>
      </c>
      <c r="B8" s="4"/>
      <c r="C8" s="4"/>
      <c r="D8" s="5">
        <v>4.3630351990168483</v>
      </c>
      <c r="E8" s="5">
        <v>1.9348268123465904</v>
      </c>
      <c r="F8" s="5">
        <v>4.2850353274344837</v>
      </c>
    </row>
    <row r="10" spans="1:11" x14ac:dyDescent="0.2">
      <c r="B10" t="s">
        <v>7</v>
      </c>
    </row>
    <row r="11" spans="1:11" x14ac:dyDescent="0.2">
      <c r="B11" s="3" t="s">
        <v>9</v>
      </c>
      <c r="C11" s="4" t="s">
        <v>10</v>
      </c>
      <c r="D11" s="4" t="s">
        <v>14</v>
      </c>
      <c r="E11" s="4" t="s">
        <v>15</v>
      </c>
      <c r="F11" s="4" t="s">
        <v>16</v>
      </c>
      <c r="G11" s="4" t="s">
        <v>1</v>
      </c>
      <c r="H11" s="4" t="s">
        <v>2</v>
      </c>
      <c r="I11" s="4" t="s">
        <v>3</v>
      </c>
      <c r="J11" s="4" t="s">
        <v>8</v>
      </c>
    </row>
    <row r="12" spans="1:11" x14ac:dyDescent="0.2">
      <c r="A12" t="s">
        <v>20</v>
      </c>
      <c r="B12" s="5">
        <v>0.94</v>
      </c>
      <c r="C12" s="5">
        <v>1.08</v>
      </c>
      <c r="D12" s="5">
        <v>1.31</v>
      </c>
      <c r="E12" s="5">
        <v>1.44</v>
      </c>
      <c r="F12" s="5">
        <v>1.3</v>
      </c>
      <c r="G12" s="6">
        <f>AVERAGE(B12:F12)</f>
        <v>1.214</v>
      </c>
      <c r="H12" s="5">
        <f>STDEV(B12:F12)</f>
        <v>0.20044949488586977</v>
      </c>
      <c r="I12" s="4">
        <f>H12/SQRT(5)</f>
        <v>8.9643739324060251E-2</v>
      </c>
      <c r="J12" s="7"/>
    </row>
    <row r="13" spans="1:11" x14ac:dyDescent="0.2">
      <c r="A13" t="s">
        <v>18</v>
      </c>
      <c r="B13" s="5">
        <v>0.83</v>
      </c>
      <c r="C13" s="5">
        <v>0.86</v>
      </c>
      <c r="D13" s="5">
        <v>0.81</v>
      </c>
      <c r="E13" s="5">
        <v>0.84</v>
      </c>
      <c r="F13" s="5">
        <v>0.77</v>
      </c>
      <c r="G13" s="6">
        <f t="shared" ref="G13:G17" si="0">AVERAGE(B13:F13)</f>
        <v>0.82199999999999984</v>
      </c>
      <c r="H13" s="5">
        <f t="shared" ref="H13:H17" si="1">STDEV(B13:F13)</f>
        <v>3.4205262752974121E-2</v>
      </c>
      <c r="I13" s="4">
        <f t="shared" ref="I13:I15" si="2">H13/SQRT(5)</f>
        <v>1.5297058540778346E-2</v>
      </c>
      <c r="J13" s="8">
        <f>_xlfn.T.TEST(B12:F12,B13:F13,2,2)</f>
        <v>2.5787210238328471E-3</v>
      </c>
    </row>
    <row r="14" spans="1:11" x14ac:dyDescent="0.2">
      <c r="A14" t="s">
        <v>19</v>
      </c>
      <c r="B14" s="5">
        <v>1.06</v>
      </c>
      <c r="C14" s="5">
        <v>0.91</v>
      </c>
      <c r="D14" s="5">
        <v>0.88</v>
      </c>
      <c r="E14" s="5">
        <v>0.85</v>
      </c>
      <c r="F14" s="5">
        <v>0.99</v>
      </c>
      <c r="G14" s="6">
        <f t="shared" si="0"/>
        <v>0.93800000000000006</v>
      </c>
      <c r="H14" s="5">
        <f t="shared" si="1"/>
        <v>8.5848704125339043E-2</v>
      </c>
      <c r="I14" s="4">
        <f t="shared" si="2"/>
        <v>3.8392707640904945E-2</v>
      </c>
      <c r="J14" s="8">
        <f>_xlfn.T.TEST(B12:F12,B14:F14,2,2)</f>
        <v>2.2143016280274111E-2</v>
      </c>
    </row>
    <row r="15" spans="1:11" x14ac:dyDescent="0.2">
      <c r="A15" t="s">
        <v>11</v>
      </c>
      <c r="B15" s="5">
        <v>2.73</v>
      </c>
      <c r="C15" s="5">
        <v>3.3</v>
      </c>
      <c r="D15" s="5">
        <v>3.94</v>
      </c>
      <c r="E15" s="5">
        <v>2.0099999999999998</v>
      </c>
      <c r="F15" s="5">
        <v>4.1399999999999997</v>
      </c>
      <c r="G15" s="6">
        <f t="shared" si="0"/>
        <v>3.2239999999999993</v>
      </c>
      <c r="H15" s="5">
        <f t="shared" si="1"/>
        <v>0.87682951592655856</v>
      </c>
      <c r="I15" s="4">
        <f t="shared" si="2"/>
        <v>0.39213008045800385</v>
      </c>
      <c r="J15" s="8">
        <f>_xlfn.T.TEST(B13:F13,B15:F15,2,2)</f>
        <v>2.8289985525252508E-4</v>
      </c>
      <c r="K15" s="1"/>
    </row>
    <row r="16" spans="1:11" x14ac:dyDescent="0.2">
      <c r="A16" t="s">
        <v>12</v>
      </c>
      <c r="B16" s="5">
        <v>0.94</v>
      </c>
      <c r="C16" s="5">
        <v>1.08</v>
      </c>
      <c r="D16" s="5"/>
      <c r="E16" s="5"/>
      <c r="F16" s="5"/>
      <c r="G16" s="6">
        <f t="shared" si="0"/>
        <v>1.01</v>
      </c>
      <c r="H16" s="5">
        <f t="shared" si="1"/>
        <v>9.8994949366116733E-2</v>
      </c>
      <c r="I16" s="4">
        <f>H16/SQRT(2)</f>
        <v>7.0000000000000048E-2</v>
      </c>
      <c r="J16" s="9">
        <f>_xlfn.T.TEST(B13:C13,B16:C16,2,2)</f>
        <v>0.147659502967317</v>
      </c>
    </row>
    <row r="17" spans="1:25" x14ac:dyDescent="0.2">
      <c r="A17" t="s">
        <v>17</v>
      </c>
      <c r="B17" s="5"/>
      <c r="C17" s="5"/>
      <c r="D17" s="5">
        <v>0.9</v>
      </c>
      <c r="E17" s="5">
        <v>0.57999999999999996</v>
      </c>
      <c r="F17" s="5">
        <v>0.92</v>
      </c>
      <c r="G17" s="6">
        <f t="shared" si="0"/>
        <v>0.79999999999999993</v>
      </c>
      <c r="H17" s="5">
        <f t="shared" si="1"/>
        <v>0.19078784028338938</v>
      </c>
      <c r="I17" s="4">
        <f>H17/SQRT(3)</f>
        <v>0.11015141094572219</v>
      </c>
      <c r="J17" s="9">
        <f>_xlfn.T.TEST(D13:F13,D17:F17,2,2)</f>
        <v>0.9553908541247923</v>
      </c>
    </row>
    <row r="18" spans="1:25" x14ac:dyDescent="0.2">
      <c r="A18" t="s">
        <v>23</v>
      </c>
      <c r="G18" s="6">
        <f>AVERAGE(B13:F14)</f>
        <v>0.87999999999999989</v>
      </c>
      <c r="H18" s="5">
        <f>STDEV(B13:F14)</f>
        <v>8.6794777108610249E-2</v>
      </c>
      <c r="I18" s="4">
        <f>H18/SQRT(10)</f>
        <v>2.7446918466985201E-2</v>
      </c>
      <c r="J18" s="9">
        <f>_xlfn.T.TEST(B12:F12,B13:F14,2,2)</f>
        <v>4.9829611031970288E-4</v>
      </c>
    </row>
    <row r="24" spans="1:25" x14ac:dyDescent="0.2">
      <c r="Y24" t="s">
        <v>0</v>
      </c>
    </row>
    <row r="25" spans="1:25" x14ac:dyDescent="0.2">
      <c r="Y25" t="s">
        <v>21</v>
      </c>
    </row>
    <row r="26" spans="1:25" x14ac:dyDescent="0.2">
      <c r="Y26" t="s">
        <v>22</v>
      </c>
    </row>
    <row r="27" spans="1:25" x14ac:dyDescent="0.2">
      <c r="Y27" t="s">
        <v>24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Roberts</dc:creator>
  <cp:lastModifiedBy>Hazel</cp:lastModifiedBy>
  <dcterms:created xsi:type="dcterms:W3CDTF">2014-07-29T08:00:38Z</dcterms:created>
  <dcterms:modified xsi:type="dcterms:W3CDTF">2016-05-26T10:37:28Z</dcterms:modified>
</cp:coreProperties>
</file>