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Ex1.xml" ContentType="application/vnd.ms-office.chartex+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1.BATH job\8. PAPERS\3. AEA microencapsulation for BBSH concrete\CBM Submission\FINAL RESUBMISSION DOCUMENTS AEA Paper\6. Data Set\"/>
    </mc:Choice>
  </mc:AlternateContent>
  <xr:revisionPtr revIDLastSave="0" documentId="13_ncr:1_{5EB3070D-089D-4955-86EA-D98BAF0F57C6}" xr6:coauthVersionLast="47" xr6:coauthVersionMax="47" xr10:uidLastSave="{00000000-0000-0000-0000-000000000000}"/>
  <bookViews>
    <workbookView xWindow="-120" yWindow="-120" windowWidth="29040" windowHeight="15840" tabRatio="712" activeTab="8" xr2:uid="{E449A0C0-73E6-44AD-8365-3FBB9DD66FF7}"/>
  </bookViews>
  <sheets>
    <sheet name="Figure 3" sheetId="8" r:id="rId1"/>
    <sheet name="Figure 4" sheetId="9" r:id="rId2"/>
    <sheet name="Figure 5" sheetId="11" r:id="rId3"/>
    <sheet name="Figure 6" sheetId="12" r:id="rId4"/>
    <sheet name="Figure 7" sheetId="13" r:id="rId5"/>
    <sheet name="Figure 8" sheetId="1" r:id="rId6"/>
    <sheet name="Figure 10" sheetId="2" r:id="rId7"/>
    <sheet name="Figure 14" sheetId="3" r:id="rId8"/>
    <sheet name="Figure 15" sheetId="14" r:id="rId9"/>
  </sheets>
  <externalReferences>
    <externalReference r:id="rId10"/>
    <externalReference r:id="rId11"/>
  </externalReferences>
  <definedNames>
    <definedName name="_xlchart.v1.0" hidden="1">'Figure 10'!$AR$6:$AR$29</definedName>
    <definedName name="_xlchart.v1.1" hidden="1">'Figure 10'!$AS$6:$AS$29</definedName>
    <definedName name="_xlchart.v1.2" hidden="1">'Figure 10'!$AT$6:$AT$29</definedName>
    <definedName name="ExternalData_1" localSheetId="7" hidden="1">'Figure 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14" l="1"/>
  <c r="H10" i="14"/>
  <c r="F10" i="14"/>
  <c r="G8" i="14" s="1"/>
  <c r="K8" i="14"/>
  <c r="J8" i="14"/>
  <c r="T7" i="14" s="1"/>
  <c r="H8" i="14"/>
  <c r="T6" i="14" s="1"/>
  <c r="F8" i="14"/>
  <c r="J7" i="14"/>
  <c r="S7" i="14" s="1"/>
  <c r="I7" i="14"/>
  <c r="H7" i="14"/>
  <c r="F7" i="14"/>
  <c r="S5" i="14" s="1"/>
  <c r="S6" i="14"/>
  <c r="R6" i="14"/>
  <c r="J6" i="14"/>
  <c r="K6" i="14" s="1"/>
  <c r="I6" i="14"/>
  <c r="H6" i="14"/>
  <c r="F6" i="14"/>
  <c r="G6" i="14" s="1"/>
  <c r="T5" i="14"/>
  <c r="Q5" i="14"/>
  <c r="K5" i="14"/>
  <c r="J5" i="14"/>
  <c r="Q7" i="14" s="1"/>
  <c r="H5" i="14"/>
  <c r="I5" i="14" s="1"/>
  <c r="F5" i="14"/>
  <c r="G5" i="14" s="1"/>
  <c r="J4" i="14"/>
  <c r="K4" i="14" s="1"/>
  <c r="H4" i="14"/>
  <c r="P6" i="14" s="1"/>
  <c r="F4" i="14"/>
  <c r="G4" i="14" s="1"/>
  <c r="R27" i="2"/>
  <c r="Q27" i="2"/>
  <c r="P27" i="2"/>
  <c r="S27" i="2" s="1"/>
  <c r="M27" i="2"/>
  <c r="L27" i="2"/>
  <c r="V27" i="2" s="1"/>
  <c r="K27" i="2"/>
  <c r="J27" i="2"/>
  <c r="F27" i="2"/>
  <c r="R26" i="2"/>
  <c r="Q26" i="2"/>
  <c r="P26" i="2"/>
  <c r="M26" i="2"/>
  <c r="W26" i="2" s="1"/>
  <c r="L26" i="2"/>
  <c r="K26" i="2"/>
  <c r="U26" i="2" s="1"/>
  <c r="J26" i="2"/>
  <c r="F26" i="2"/>
  <c r="R25" i="2"/>
  <c r="Q25" i="2"/>
  <c r="P25" i="2"/>
  <c r="M25" i="2"/>
  <c r="L25" i="2"/>
  <c r="K25" i="2"/>
  <c r="U25" i="2" s="1"/>
  <c r="J25" i="2"/>
  <c r="F25" i="2"/>
  <c r="R64" i="2"/>
  <c r="Q64" i="2"/>
  <c r="P64" i="2"/>
  <c r="M64" i="2"/>
  <c r="L64" i="2"/>
  <c r="K64" i="2"/>
  <c r="J64" i="2"/>
  <c r="F64" i="2"/>
  <c r="R63" i="2"/>
  <c r="Q63" i="2"/>
  <c r="P63" i="2"/>
  <c r="M63" i="2"/>
  <c r="L63" i="2"/>
  <c r="K63" i="2"/>
  <c r="U63" i="2" s="1"/>
  <c r="J63" i="2"/>
  <c r="F63" i="2"/>
  <c r="R62" i="2"/>
  <c r="Q62" i="2"/>
  <c r="P62" i="2"/>
  <c r="M62" i="2"/>
  <c r="L62" i="2"/>
  <c r="K62" i="2"/>
  <c r="J62" i="2"/>
  <c r="F62" i="2"/>
  <c r="R76" i="2"/>
  <c r="Q76" i="2"/>
  <c r="P76" i="2"/>
  <c r="M76" i="2"/>
  <c r="L76" i="2"/>
  <c r="V76" i="2" s="1"/>
  <c r="K76" i="2"/>
  <c r="J76" i="2"/>
  <c r="F76" i="2"/>
  <c r="U75" i="2"/>
  <c r="R75" i="2"/>
  <c r="Q75" i="2"/>
  <c r="P75" i="2"/>
  <c r="M75" i="2"/>
  <c r="W75" i="2" s="1"/>
  <c r="L75" i="2"/>
  <c r="K75" i="2"/>
  <c r="J75" i="2"/>
  <c r="F75" i="2"/>
  <c r="R74" i="2"/>
  <c r="Q74" i="2"/>
  <c r="P74" i="2"/>
  <c r="M74" i="2"/>
  <c r="L74" i="2"/>
  <c r="K74" i="2"/>
  <c r="J74" i="2"/>
  <c r="F74" i="2"/>
  <c r="R72" i="2"/>
  <c r="Q72" i="2"/>
  <c r="P72" i="2"/>
  <c r="M72" i="2"/>
  <c r="W72" i="2" s="1"/>
  <c r="L72" i="2"/>
  <c r="K72" i="2"/>
  <c r="J72" i="2"/>
  <c r="F72" i="2"/>
  <c r="R71" i="2"/>
  <c r="Q71" i="2"/>
  <c r="P71" i="2"/>
  <c r="U71" i="2" s="1"/>
  <c r="M71" i="2"/>
  <c r="L71" i="2"/>
  <c r="V71" i="2" s="1"/>
  <c r="K71" i="2"/>
  <c r="J71" i="2"/>
  <c r="F71" i="2"/>
  <c r="R70" i="2"/>
  <c r="Q70" i="2"/>
  <c r="P70" i="2"/>
  <c r="M70" i="2"/>
  <c r="W70" i="2" s="1"/>
  <c r="L70" i="2"/>
  <c r="K70" i="2"/>
  <c r="U70" i="2" s="1"/>
  <c r="J70" i="2"/>
  <c r="F70" i="2"/>
  <c r="R68" i="2"/>
  <c r="Q68" i="2"/>
  <c r="P68" i="2"/>
  <c r="M68" i="2"/>
  <c r="W68" i="2" s="1"/>
  <c r="L68" i="2"/>
  <c r="K68" i="2"/>
  <c r="N68" i="2" s="1"/>
  <c r="J68" i="2"/>
  <c r="F68" i="2"/>
  <c r="R67" i="2"/>
  <c r="Q67" i="2"/>
  <c r="P67" i="2"/>
  <c r="M67" i="2"/>
  <c r="L67" i="2"/>
  <c r="K67" i="2"/>
  <c r="J67" i="2"/>
  <c r="F67" i="2"/>
  <c r="R66" i="2"/>
  <c r="Q66" i="2"/>
  <c r="P66" i="2"/>
  <c r="M66" i="2"/>
  <c r="L66" i="2"/>
  <c r="V66" i="2" s="1"/>
  <c r="K66" i="2"/>
  <c r="U66" i="2" s="1"/>
  <c r="J66" i="2"/>
  <c r="F66" i="2"/>
  <c r="R60" i="2"/>
  <c r="Q60" i="2"/>
  <c r="P60" i="2"/>
  <c r="M60" i="2"/>
  <c r="L60" i="2"/>
  <c r="K60" i="2"/>
  <c r="J60" i="2"/>
  <c r="F60" i="2"/>
  <c r="R59" i="2"/>
  <c r="Q59" i="2"/>
  <c r="P59" i="2"/>
  <c r="M59" i="2"/>
  <c r="L59" i="2"/>
  <c r="V59" i="2" s="1"/>
  <c r="K59" i="2"/>
  <c r="J59" i="2"/>
  <c r="F59" i="2"/>
  <c r="U58" i="2"/>
  <c r="R58" i="2"/>
  <c r="Q58" i="2"/>
  <c r="P58" i="2"/>
  <c r="M58" i="2"/>
  <c r="W58" i="2" s="1"/>
  <c r="L58" i="2"/>
  <c r="K58" i="2"/>
  <c r="J58" i="2"/>
  <c r="F58" i="2"/>
  <c r="R56" i="2"/>
  <c r="Q56" i="2"/>
  <c r="P56" i="2"/>
  <c r="M56" i="2"/>
  <c r="W56" i="2" s="1"/>
  <c r="L56" i="2"/>
  <c r="K56" i="2"/>
  <c r="J56" i="2"/>
  <c r="F56" i="2"/>
  <c r="R55" i="2"/>
  <c r="Q55" i="2"/>
  <c r="P55" i="2"/>
  <c r="M55" i="2"/>
  <c r="L55" i="2"/>
  <c r="K55" i="2"/>
  <c r="J55" i="2"/>
  <c r="F55" i="2"/>
  <c r="R54" i="2"/>
  <c r="Q54" i="2"/>
  <c r="P54" i="2"/>
  <c r="T54" i="2" s="1"/>
  <c r="M54" i="2"/>
  <c r="L54" i="2"/>
  <c r="V54" i="2" s="1"/>
  <c r="K54" i="2"/>
  <c r="U54" i="2" s="1"/>
  <c r="J54" i="2"/>
  <c r="F54" i="2"/>
  <c r="R52" i="2"/>
  <c r="Q52" i="2"/>
  <c r="P52" i="2"/>
  <c r="M52" i="2"/>
  <c r="L52" i="2"/>
  <c r="K52" i="2"/>
  <c r="J52" i="2"/>
  <c r="F52" i="2"/>
  <c r="R51" i="2"/>
  <c r="Q51" i="2"/>
  <c r="P51" i="2"/>
  <c r="M51" i="2"/>
  <c r="L51" i="2"/>
  <c r="K51" i="2"/>
  <c r="J51" i="2"/>
  <c r="F51" i="2"/>
  <c r="R50" i="2"/>
  <c r="Q50" i="2"/>
  <c r="P50" i="2"/>
  <c r="M50" i="2"/>
  <c r="L50" i="2"/>
  <c r="K50" i="2"/>
  <c r="J50" i="2"/>
  <c r="F50" i="2"/>
  <c r="R48" i="2"/>
  <c r="Q48" i="2"/>
  <c r="V48" i="2" s="1"/>
  <c r="P48" i="2"/>
  <c r="M48" i="2"/>
  <c r="W48" i="2" s="1"/>
  <c r="L48" i="2"/>
  <c r="K48" i="2"/>
  <c r="N48" i="2" s="1"/>
  <c r="J48" i="2"/>
  <c r="F48" i="2"/>
  <c r="R47" i="2"/>
  <c r="Q47" i="2"/>
  <c r="P47" i="2"/>
  <c r="M47" i="2"/>
  <c r="L47" i="2"/>
  <c r="K47" i="2"/>
  <c r="O47" i="2" s="1"/>
  <c r="J47" i="2"/>
  <c r="F47" i="2"/>
  <c r="R46" i="2"/>
  <c r="Q46" i="2"/>
  <c r="P46" i="2"/>
  <c r="M46" i="2"/>
  <c r="L46" i="2"/>
  <c r="K46" i="2"/>
  <c r="O46" i="2" s="1"/>
  <c r="J46" i="2"/>
  <c r="F46" i="2"/>
  <c r="P5" i="14" l="1"/>
  <c r="Q6" i="14"/>
  <c r="R7" i="14"/>
  <c r="R5" i="14"/>
  <c r="P7" i="14"/>
  <c r="I8" i="14"/>
  <c r="G7" i="14"/>
  <c r="K7" i="14"/>
  <c r="I4" i="14"/>
  <c r="N56" i="2"/>
  <c r="T66" i="2"/>
  <c r="N72" i="2"/>
  <c r="U47" i="2"/>
  <c r="T48" i="2"/>
  <c r="W51" i="2"/>
  <c r="W52" i="2"/>
  <c r="W54" i="2"/>
  <c r="X54" i="2" s="1"/>
  <c r="V55" i="2"/>
  <c r="V58" i="2"/>
  <c r="N60" i="2"/>
  <c r="T70" i="2"/>
  <c r="V75" i="2"/>
  <c r="X75" i="2" s="1"/>
  <c r="U62" i="2"/>
  <c r="V63" i="2"/>
  <c r="S64" i="2"/>
  <c r="T25" i="2"/>
  <c r="W27" i="2"/>
  <c r="O50" i="2"/>
  <c r="O51" i="2"/>
  <c r="N52" i="2"/>
  <c r="T58" i="2"/>
  <c r="W60" i="2"/>
  <c r="W66" i="2"/>
  <c r="Z66" i="2" s="1"/>
  <c r="V67" i="2"/>
  <c r="V70" i="2"/>
  <c r="T74" i="2"/>
  <c r="T75" i="2"/>
  <c r="W76" i="2"/>
  <c r="W63" i="2"/>
  <c r="V64" i="2"/>
  <c r="W64" i="2"/>
  <c r="V25" i="2"/>
  <c r="Z25" i="2" s="1"/>
  <c r="S76" i="2"/>
  <c r="T62" i="2"/>
  <c r="S48" i="2"/>
  <c r="AA48" i="2" s="1"/>
  <c r="AN8" i="2" s="1"/>
  <c r="T51" i="2"/>
  <c r="T52" i="2"/>
  <c r="O55" i="2"/>
  <c r="T56" i="2"/>
  <c r="O59" i="2"/>
  <c r="T60" i="2"/>
  <c r="O67" i="2"/>
  <c r="T68" i="2"/>
  <c r="O71" i="2"/>
  <c r="T72" i="2"/>
  <c r="N76" i="2"/>
  <c r="AA76" i="2" s="1"/>
  <c r="AN29" i="2" s="1"/>
  <c r="W62" i="2"/>
  <c r="Z62" i="2" s="1"/>
  <c r="N64" i="2"/>
  <c r="W25" i="2"/>
  <c r="V26" i="2"/>
  <c r="Z26" i="2" s="1"/>
  <c r="N27" i="2"/>
  <c r="AA27" i="2" s="1"/>
  <c r="AH20" i="2" s="1"/>
  <c r="V52" i="2"/>
  <c r="W55" i="2"/>
  <c r="U55" i="2"/>
  <c r="Z55" i="2" s="1"/>
  <c r="V56" i="2"/>
  <c r="W59" i="2"/>
  <c r="U59" i="2"/>
  <c r="V60" i="2"/>
  <c r="W67" i="2"/>
  <c r="Z67" i="2" s="1"/>
  <c r="U67" i="2"/>
  <c r="V68" i="2"/>
  <c r="W71" i="2"/>
  <c r="X71" i="2" s="1"/>
  <c r="V72" i="2"/>
  <c r="O62" i="2"/>
  <c r="V62" i="2"/>
  <c r="T63" i="2"/>
  <c r="O25" i="2"/>
  <c r="T26" i="2"/>
  <c r="S52" i="2"/>
  <c r="AA52" i="2" s="1"/>
  <c r="AN11" i="2" s="1"/>
  <c r="O54" i="2"/>
  <c r="T55" i="2"/>
  <c r="S56" i="2"/>
  <c r="O58" i="2"/>
  <c r="T59" i="2"/>
  <c r="S60" i="2"/>
  <c r="AA60" i="2" s="1"/>
  <c r="AN17" i="2" s="1"/>
  <c r="O66" i="2"/>
  <c r="T67" i="2"/>
  <c r="S68" i="2"/>
  <c r="AA68" i="2" s="1"/>
  <c r="AN23" i="2" s="1"/>
  <c r="O70" i="2"/>
  <c r="T71" i="2"/>
  <c r="S72" i="2"/>
  <c r="AA72" i="2" s="1"/>
  <c r="AN26" i="2" s="1"/>
  <c r="O74" i="2"/>
  <c r="O75" i="2"/>
  <c r="T76" i="2"/>
  <c r="O63" i="2"/>
  <c r="T64" i="2"/>
  <c r="O26" i="2"/>
  <c r="T27" i="2"/>
  <c r="U74" i="2"/>
  <c r="W74" i="2"/>
  <c r="V74" i="2"/>
  <c r="U51" i="2"/>
  <c r="V51" i="2"/>
  <c r="T50" i="2"/>
  <c r="U50" i="2"/>
  <c r="W50" i="2"/>
  <c r="V50" i="2"/>
  <c r="W47" i="2"/>
  <c r="T47" i="2"/>
  <c r="V47" i="2"/>
  <c r="T46" i="2"/>
  <c r="S46" i="2"/>
  <c r="V46" i="2"/>
  <c r="X26" i="2"/>
  <c r="N25" i="2"/>
  <c r="N26" i="2"/>
  <c r="S25" i="2"/>
  <c r="S26" i="2"/>
  <c r="U27" i="2"/>
  <c r="O27" i="2"/>
  <c r="X62" i="2"/>
  <c r="X63" i="2"/>
  <c r="Z63" i="2"/>
  <c r="O64" i="2"/>
  <c r="N62" i="2"/>
  <c r="N63" i="2"/>
  <c r="S62" i="2"/>
  <c r="S63" i="2"/>
  <c r="U64" i="2"/>
  <c r="X58" i="2"/>
  <c r="X59" i="2"/>
  <c r="X66" i="2"/>
  <c r="X70" i="2"/>
  <c r="O56" i="2"/>
  <c r="Z59" i="2"/>
  <c r="O60" i="2"/>
  <c r="U46" i="2"/>
  <c r="N47" i="2"/>
  <c r="N50" i="2"/>
  <c r="N51" i="2"/>
  <c r="N54" i="2"/>
  <c r="N55" i="2"/>
  <c r="AA55" i="2" s="1"/>
  <c r="AN13" i="2" s="1"/>
  <c r="N58" i="2"/>
  <c r="Z58" i="2"/>
  <c r="N59" i="2"/>
  <c r="N66" i="2"/>
  <c r="N67" i="2"/>
  <c r="N70" i="2"/>
  <c r="Z70" i="2"/>
  <c r="N71" i="2"/>
  <c r="N74" i="2"/>
  <c r="N75" i="2"/>
  <c r="Z47" i="2"/>
  <c r="O52" i="2"/>
  <c r="O68" i="2"/>
  <c r="O72" i="2"/>
  <c r="Z75" i="2"/>
  <c r="O76" i="2"/>
  <c r="N46" i="2"/>
  <c r="S47" i="2"/>
  <c r="U48" i="2"/>
  <c r="S50" i="2"/>
  <c r="S51" i="2"/>
  <c r="U52" i="2"/>
  <c r="S54" i="2"/>
  <c r="S55" i="2"/>
  <c r="U56" i="2"/>
  <c r="S58" i="2"/>
  <c r="S59" i="2"/>
  <c r="U60" i="2"/>
  <c r="S66" i="2"/>
  <c r="S67" i="2"/>
  <c r="U68" i="2"/>
  <c r="S70" i="2"/>
  <c r="S71" i="2"/>
  <c r="U72" i="2"/>
  <c r="S74" i="2"/>
  <c r="S75" i="2"/>
  <c r="U76" i="2"/>
  <c r="O48" i="2"/>
  <c r="AA46" i="2" l="1"/>
  <c r="AN6" i="2" s="1"/>
  <c r="Z71" i="2"/>
  <c r="Z54" i="2"/>
  <c r="X55" i="2"/>
  <c r="X25" i="2"/>
  <c r="X47" i="2"/>
  <c r="AA56" i="2"/>
  <c r="AN14" i="2" s="1"/>
  <c r="AA63" i="2"/>
  <c r="AN19" i="2" s="1"/>
  <c r="AA25" i="2"/>
  <c r="AH18" i="2" s="1"/>
  <c r="AA64" i="2"/>
  <c r="AN20" i="2" s="1"/>
  <c r="X67" i="2"/>
  <c r="AA67" i="2"/>
  <c r="AN22" i="2" s="1"/>
  <c r="AA71" i="2"/>
  <c r="AN25" i="2" s="1"/>
  <c r="AA58" i="2"/>
  <c r="AN15" i="2" s="1"/>
  <c r="Z51" i="2"/>
  <c r="Z74" i="2"/>
  <c r="X74" i="2"/>
  <c r="AA74" i="2"/>
  <c r="AN27" i="2" s="1"/>
  <c r="X51" i="2"/>
  <c r="AA51" i="2"/>
  <c r="AN10" i="2" s="1"/>
  <c r="X50" i="2"/>
  <c r="Z50" i="2"/>
  <c r="AA26" i="2"/>
  <c r="AH19" i="2" s="1"/>
  <c r="Z27" i="2"/>
  <c r="X27" i="2"/>
  <c r="Z64" i="2"/>
  <c r="X64" i="2"/>
  <c r="Y62" i="2" s="1"/>
  <c r="AA62" i="2"/>
  <c r="Z48" i="2"/>
  <c r="X48" i="2"/>
  <c r="X46" i="2"/>
  <c r="Z46" i="2"/>
  <c r="Z68" i="2"/>
  <c r="X68" i="2"/>
  <c r="Z52" i="2"/>
  <c r="X52" i="2"/>
  <c r="Z72" i="2"/>
  <c r="X72" i="2"/>
  <c r="Y70" i="2" s="1"/>
  <c r="Z56" i="2"/>
  <c r="X56" i="2"/>
  <c r="Y54" i="2" s="1"/>
  <c r="AA75" i="2"/>
  <c r="AN28" i="2" s="1"/>
  <c r="AA66" i="2"/>
  <c r="AA59" i="2"/>
  <c r="AA50" i="2"/>
  <c r="AN9" i="2" s="1"/>
  <c r="Z76" i="2"/>
  <c r="X76" i="2"/>
  <c r="Z60" i="2"/>
  <c r="X60" i="2"/>
  <c r="Y58" i="2" s="1"/>
  <c r="AA70" i="2"/>
  <c r="AA54" i="2"/>
  <c r="AA47" i="2"/>
  <c r="AB25" i="2" l="1"/>
  <c r="AI18" i="2" s="1"/>
  <c r="Y66" i="2"/>
  <c r="Y25" i="2"/>
  <c r="AB70" i="2"/>
  <c r="AO24" i="2" s="1"/>
  <c r="AN24" i="2"/>
  <c r="AB66" i="2"/>
  <c r="AO21" i="2" s="1"/>
  <c r="AN21" i="2"/>
  <c r="AB54" i="2"/>
  <c r="AO12" i="2" s="1"/>
  <c r="AN12" i="2"/>
  <c r="AB58" i="2"/>
  <c r="AO15" i="2" s="1"/>
  <c r="AN16" i="2"/>
  <c r="AB62" i="2"/>
  <c r="AO18" i="2" s="1"/>
  <c r="AN18" i="2"/>
  <c r="AB46" i="2"/>
  <c r="AO6" i="2" s="1"/>
  <c r="AN7" i="2"/>
  <c r="Y74" i="2"/>
  <c r="AB74" i="2"/>
  <c r="AO27" i="2" s="1"/>
  <c r="Y50" i="2"/>
  <c r="AB50" i="2"/>
  <c r="AO9" i="2" s="1"/>
  <c r="Y46" i="2"/>
  <c r="R39" i="2" l="1"/>
  <c r="Q39" i="2"/>
  <c r="P39" i="2"/>
  <c r="M39" i="2"/>
  <c r="W39" i="2" s="1"/>
  <c r="L39" i="2"/>
  <c r="K39" i="2"/>
  <c r="J39" i="2"/>
  <c r="F39" i="2"/>
  <c r="R38" i="2"/>
  <c r="Q38" i="2"/>
  <c r="P38" i="2"/>
  <c r="M38" i="2"/>
  <c r="L38" i="2"/>
  <c r="V38" i="2" s="1"/>
  <c r="K38" i="2"/>
  <c r="U38" i="2" s="1"/>
  <c r="J38" i="2"/>
  <c r="F38" i="2"/>
  <c r="R37" i="2"/>
  <c r="Q37" i="2"/>
  <c r="P37" i="2"/>
  <c r="U37" i="2" s="1"/>
  <c r="M37" i="2"/>
  <c r="W37" i="2" s="1"/>
  <c r="L37" i="2"/>
  <c r="K37" i="2"/>
  <c r="J37" i="2"/>
  <c r="F37" i="2"/>
  <c r="R35" i="2"/>
  <c r="Q35" i="2"/>
  <c r="P35" i="2"/>
  <c r="M35" i="2"/>
  <c r="W35" i="2" s="1"/>
  <c r="L35" i="2"/>
  <c r="K35" i="2"/>
  <c r="J35" i="2"/>
  <c r="F35" i="2"/>
  <c r="R34" i="2"/>
  <c r="Q34" i="2"/>
  <c r="P34" i="2"/>
  <c r="M34" i="2"/>
  <c r="L34" i="2"/>
  <c r="V34" i="2" s="1"/>
  <c r="K34" i="2"/>
  <c r="J34" i="2"/>
  <c r="F34" i="2"/>
  <c r="R33" i="2"/>
  <c r="Q33" i="2"/>
  <c r="P33" i="2"/>
  <c r="M33" i="2"/>
  <c r="W33" i="2" s="1"/>
  <c r="L33" i="2"/>
  <c r="K33" i="2"/>
  <c r="U33" i="2" s="1"/>
  <c r="J33" i="2"/>
  <c r="F33" i="2"/>
  <c r="R31" i="2"/>
  <c r="Q31" i="2"/>
  <c r="S31" i="2" s="1"/>
  <c r="P31" i="2"/>
  <c r="M31" i="2"/>
  <c r="W31" i="2" s="1"/>
  <c r="L31" i="2"/>
  <c r="K31" i="2"/>
  <c r="J31" i="2"/>
  <c r="F31" i="2"/>
  <c r="R30" i="2"/>
  <c r="Q30" i="2"/>
  <c r="P30" i="2"/>
  <c r="M30" i="2"/>
  <c r="L30" i="2"/>
  <c r="K30" i="2"/>
  <c r="U30" i="2" s="1"/>
  <c r="J30" i="2"/>
  <c r="F30" i="2"/>
  <c r="R29" i="2"/>
  <c r="Q29" i="2"/>
  <c r="P29" i="2"/>
  <c r="M29" i="2"/>
  <c r="W29" i="2" s="1"/>
  <c r="L29" i="2"/>
  <c r="K29" i="2"/>
  <c r="O29" i="2" s="1"/>
  <c r="J29" i="2"/>
  <c r="F29" i="2"/>
  <c r="R23" i="2"/>
  <c r="Q23" i="2"/>
  <c r="P23" i="2"/>
  <c r="S23" i="2" s="1"/>
  <c r="M23" i="2"/>
  <c r="W23" i="2" s="1"/>
  <c r="L23" i="2"/>
  <c r="V23" i="2" s="1"/>
  <c r="K23" i="2"/>
  <c r="O23" i="2" s="1"/>
  <c r="J23" i="2"/>
  <c r="F23" i="2"/>
  <c r="R22" i="2"/>
  <c r="Q22" i="2"/>
  <c r="P22" i="2"/>
  <c r="M22" i="2"/>
  <c r="W22" i="2" s="1"/>
  <c r="L22" i="2"/>
  <c r="K22" i="2"/>
  <c r="J22" i="2"/>
  <c r="F22" i="2"/>
  <c r="R21" i="2"/>
  <c r="Q21" i="2"/>
  <c r="P21" i="2"/>
  <c r="M21" i="2"/>
  <c r="L21" i="2"/>
  <c r="V21" i="2" s="1"/>
  <c r="K21" i="2"/>
  <c r="U21" i="2" s="1"/>
  <c r="J21" i="2"/>
  <c r="F21" i="2"/>
  <c r="R19" i="2"/>
  <c r="Q19" i="2"/>
  <c r="P19" i="2"/>
  <c r="T19" i="2" s="1"/>
  <c r="M19" i="2"/>
  <c r="W19" i="2" s="1"/>
  <c r="L19" i="2"/>
  <c r="V19" i="2" s="1"/>
  <c r="K19" i="2"/>
  <c r="J19" i="2"/>
  <c r="F19" i="2"/>
  <c r="R18" i="2"/>
  <c r="Q18" i="2"/>
  <c r="P18" i="2"/>
  <c r="M18" i="2"/>
  <c r="W18" i="2" s="1"/>
  <c r="L18" i="2"/>
  <c r="K18" i="2"/>
  <c r="J18" i="2"/>
  <c r="F18" i="2"/>
  <c r="R17" i="2"/>
  <c r="Q17" i="2"/>
  <c r="P17" i="2"/>
  <c r="M17" i="2"/>
  <c r="L17" i="2"/>
  <c r="K17" i="2"/>
  <c r="J17" i="2"/>
  <c r="F17" i="2"/>
  <c r="R15" i="2"/>
  <c r="Q15" i="2"/>
  <c r="P15" i="2"/>
  <c r="T15" i="2" s="1"/>
  <c r="M15" i="2"/>
  <c r="W15" i="2" s="1"/>
  <c r="L15" i="2"/>
  <c r="K15" i="2"/>
  <c r="O15" i="2" s="1"/>
  <c r="J15" i="2"/>
  <c r="F15" i="2"/>
  <c r="R14" i="2"/>
  <c r="Q14" i="2"/>
  <c r="P14" i="2"/>
  <c r="M14" i="2"/>
  <c r="L14" i="2"/>
  <c r="K14" i="2"/>
  <c r="U14" i="2" s="1"/>
  <c r="J14" i="2"/>
  <c r="F14" i="2"/>
  <c r="R13" i="2"/>
  <c r="Q13" i="2"/>
  <c r="P13" i="2"/>
  <c r="M13" i="2"/>
  <c r="L13" i="2"/>
  <c r="K13" i="2"/>
  <c r="O13" i="2" s="1"/>
  <c r="J13" i="2"/>
  <c r="F13" i="2"/>
  <c r="R11" i="2"/>
  <c r="Q11" i="2"/>
  <c r="P11" i="2"/>
  <c r="M11" i="2"/>
  <c r="L11" i="2"/>
  <c r="K11" i="2"/>
  <c r="J11" i="2"/>
  <c r="F11" i="2"/>
  <c r="U10" i="2"/>
  <c r="R10" i="2"/>
  <c r="Q10" i="2"/>
  <c r="P10" i="2"/>
  <c r="M10" i="2"/>
  <c r="L10" i="2"/>
  <c r="K10" i="2"/>
  <c r="J10" i="2"/>
  <c r="F10" i="2"/>
  <c r="R9" i="2"/>
  <c r="Q9" i="2"/>
  <c r="P9" i="2"/>
  <c r="M9" i="2"/>
  <c r="L9" i="2"/>
  <c r="K9" i="2"/>
  <c r="J9" i="2"/>
  <c r="F9" i="2"/>
  <c r="V11" i="2" l="1"/>
  <c r="V14" i="2"/>
  <c r="Z14" i="2" s="1"/>
  <c r="S11" i="2"/>
  <c r="S9" i="2"/>
  <c r="W11" i="2"/>
  <c r="W13" i="2"/>
  <c r="W14" i="2"/>
  <c r="V15" i="2"/>
  <c r="U17" i="2"/>
  <c r="O18" i="2"/>
  <c r="O19" i="2"/>
  <c r="V30" i="2"/>
  <c r="V31" i="2"/>
  <c r="U34" i="2"/>
  <c r="N35" i="2"/>
  <c r="S35" i="2"/>
  <c r="W10" i="2"/>
  <c r="O9" i="2"/>
  <c r="T13" i="2"/>
  <c r="T14" i="2"/>
  <c r="O22" i="2"/>
  <c r="N39" i="2"/>
  <c r="AA39" i="2" s="1"/>
  <c r="AH29" i="2" s="1"/>
  <c r="S39" i="2"/>
  <c r="T30" i="2"/>
  <c r="S13" i="2"/>
  <c r="W17" i="2"/>
  <c r="W21" i="2"/>
  <c r="X21" i="2" s="1"/>
  <c r="V22" i="2"/>
  <c r="T23" i="2"/>
  <c r="V29" i="2"/>
  <c r="W34" i="2"/>
  <c r="V35" i="2"/>
  <c r="T37" i="2"/>
  <c r="W38" i="2"/>
  <c r="X38" i="2" s="1"/>
  <c r="V39" i="2"/>
  <c r="S10" i="2"/>
  <c r="T11" i="2"/>
  <c r="V13" i="2"/>
  <c r="U18" i="2"/>
  <c r="X18" i="2" s="1"/>
  <c r="T21" i="2"/>
  <c r="U22" i="2"/>
  <c r="X22" i="2" s="1"/>
  <c r="U29" i="2"/>
  <c r="O31" i="2"/>
  <c r="T34" i="2"/>
  <c r="O37" i="2"/>
  <c r="T38" i="2"/>
  <c r="AA35" i="2"/>
  <c r="AH26" i="2" s="1"/>
  <c r="T9" i="2"/>
  <c r="U13" i="2"/>
  <c r="X13" i="2" s="1"/>
  <c r="S15" i="2"/>
  <c r="S19" i="2"/>
  <c r="T22" i="2"/>
  <c r="T29" i="2"/>
  <c r="W30" i="2"/>
  <c r="Z30" i="2" s="1"/>
  <c r="T31" i="2"/>
  <c r="O34" i="2"/>
  <c r="T35" i="2"/>
  <c r="V37" i="2"/>
  <c r="X37" i="2" s="1"/>
  <c r="O38" i="2"/>
  <c r="T39" i="2"/>
  <c r="N11" i="2"/>
  <c r="AA11" i="2" s="1"/>
  <c r="AH8" i="2" s="1"/>
  <c r="U11" i="2"/>
  <c r="V9" i="2"/>
  <c r="N9" i="2"/>
  <c r="AA9" i="2" s="1"/>
  <c r="AH6" i="2" s="1"/>
  <c r="T10" i="2"/>
  <c r="O14" i="2"/>
  <c r="T17" i="2"/>
  <c r="V18" i="2"/>
  <c r="Z18" i="2" s="1"/>
  <c r="O21" i="2"/>
  <c r="N23" i="2"/>
  <c r="AA23" i="2" s="1"/>
  <c r="AH17" i="2" s="1"/>
  <c r="U23" i="2"/>
  <c r="O30" i="2"/>
  <c r="T33" i="2"/>
  <c r="O10" i="2"/>
  <c r="O17" i="2"/>
  <c r="N19" i="2"/>
  <c r="AA19" i="2" s="1"/>
  <c r="AH14" i="2" s="1"/>
  <c r="U19" i="2"/>
  <c r="O33" i="2"/>
  <c r="V10" i="2"/>
  <c r="Z10" i="2" s="1"/>
  <c r="O11" i="2"/>
  <c r="N15" i="2"/>
  <c r="U15" i="2"/>
  <c r="V17" i="2"/>
  <c r="T18" i="2"/>
  <c r="N31" i="2"/>
  <c r="AA31" i="2" s="1"/>
  <c r="AH23" i="2" s="1"/>
  <c r="U31" i="2"/>
  <c r="V33" i="2"/>
  <c r="X33" i="2" s="1"/>
  <c r="O35" i="2"/>
  <c r="O39" i="2"/>
  <c r="U9" i="2"/>
  <c r="N10" i="2"/>
  <c r="AA10" i="2" s="1"/>
  <c r="AH7" i="2" s="1"/>
  <c r="N13" i="2"/>
  <c r="AA13" i="2" s="1"/>
  <c r="AH9" i="2" s="1"/>
  <c r="N14" i="2"/>
  <c r="AA14" i="2" s="1"/>
  <c r="AH10" i="2" s="1"/>
  <c r="N17" i="2"/>
  <c r="N18" i="2"/>
  <c r="N21" i="2"/>
  <c r="N22" i="2"/>
  <c r="AA22" i="2" s="1"/>
  <c r="AH16" i="2" s="1"/>
  <c r="N29" i="2"/>
  <c r="N30" i="2"/>
  <c r="N33" i="2"/>
  <c r="Z33" i="2"/>
  <c r="N34" i="2"/>
  <c r="N37" i="2"/>
  <c r="N38" i="2"/>
  <c r="Z38" i="2"/>
  <c r="S14" i="2"/>
  <c r="S17" i="2"/>
  <c r="S18" i="2"/>
  <c r="S21" i="2"/>
  <c r="S22" i="2"/>
  <c r="S29" i="2"/>
  <c r="S30" i="2"/>
  <c r="S33" i="2"/>
  <c r="S34" i="2"/>
  <c r="U35" i="2"/>
  <c r="S37" i="2"/>
  <c r="S38" i="2"/>
  <c r="U39" i="2"/>
  <c r="X29" i="2" l="1"/>
  <c r="X34" i="2"/>
  <c r="X14" i="2"/>
  <c r="X17" i="2"/>
  <c r="Z37" i="2"/>
  <c r="X30" i="2"/>
  <c r="Y29" i="2" s="1"/>
  <c r="Z29" i="2"/>
  <c r="Z34" i="2"/>
  <c r="AA37" i="2"/>
  <c r="AH27" i="2" s="1"/>
  <c r="AA30" i="2"/>
  <c r="AH22" i="2" s="1"/>
  <c r="AA18" i="2"/>
  <c r="AH13" i="2" s="1"/>
  <c r="Z21" i="2"/>
  <c r="Z13" i="2"/>
  <c r="AA15" i="2"/>
  <c r="AH11" i="2" s="1"/>
  <c r="Z22" i="2"/>
  <c r="Z15" i="2"/>
  <c r="X15" i="2"/>
  <c r="Y13" i="2" s="1"/>
  <c r="Z19" i="2"/>
  <c r="X19" i="2"/>
  <c r="Y17" i="2" s="1"/>
  <c r="AA33" i="2"/>
  <c r="AA17" i="2"/>
  <c r="X9" i="2"/>
  <c r="Y9" i="2" s="1"/>
  <c r="Z9" i="2"/>
  <c r="Z31" i="2"/>
  <c r="X31" i="2"/>
  <c r="Z17" i="2"/>
  <c r="AB9" i="2"/>
  <c r="AI6" i="2" s="1"/>
  <c r="Z11" i="2"/>
  <c r="X11" i="2"/>
  <c r="AA38" i="2"/>
  <c r="AH28" i="2" s="1"/>
  <c r="Z35" i="2"/>
  <c r="X35" i="2"/>
  <c r="Z39" i="2"/>
  <c r="X39" i="2"/>
  <c r="Y37" i="2" s="1"/>
  <c r="AA34" i="2"/>
  <c r="AH25" i="2" s="1"/>
  <c r="AA29" i="2"/>
  <c r="AA21" i="2"/>
  <c r="AB13" i="2"/>
  <c r="AI9" i="2" s="1"/>
  <c r="X10" i="2"/>
  <c r="Z23" i="2"/>
  <c r="X23" i="2"/>
  <c r="Y21" i="2" s="1"/>
  <c r="Y33" i="2" l="1"/>
  <c r="AB29" i="2"/>
  <c r="AI21" i="2" s="1"/>
  <c r="AH21" i="2"/>
  <c r="AB37" i="2"/>
  <c r="AI27" i="2" s="1"/>
  <c r="AB17" i="2"/>
  <c r="AI12" i="2" s="1"/>
  <c r="AH12" i="2"/>
  <c r="AB21" i="2"/>
  <c r="AI15" i="2" s="1"/>
  <c r="AH15" i="2"/>
  <c r="AB33" i="2"/>
  <c r="AI24" i="2" s="1"/>
  <c r="AH24" i="2"/>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6" i="1"/>
  <c r="E14" i="9"/>
  <c r="F14" i="9" s="1"/>
  <c r="D14" i="9"/>
  <c r="K11" i="8"/>
  <c r="K10" i="8"/>
  <c r="K7" i="8"/>
  <c r="K6" i="8"/>
  <c r="J11" i="8"/>
  <c r="J7" i="8"/>
  <c r="E12" i="8"/>
  <c r="J12" i="8" s="1"/>
  <c r="E11" i="8"/>
  <c r="E10" i="8"/>
  <c r="J10" i="8" s="1"/>
  <c r="E9" i="8"/>
  <c r="J9" i="8" s="1"/>
  <c r="E8" i="8"/>
  <c r="J8" i="8" s="1"/>
  <c r="E7" i="8"/>
  <c r="E6" i="8"/>
  <c r="J6" i="8" s="1"/>
  <c r="E5" i="8"/>
  <c r="H6" i="8"/>
  <c r="H7" i="8"/>
  <c r="H8" i="8"/>
  <c r="K8" i="8" s="1"/>
  <c r="H9" i="8"/>
  <c r="K9" i="8" s="1"/>
  <c r="H10" i="8"/>
  <c r="H11" i="8"/>
  <c r="H12" i="8"/>
  <c r="K12" i="8" s="1"/>
  <c r="H5" i="8"/>
  <c r="K5" i="8" s="1"/>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234" i="3"/>
  <c r="P235" i="3"/>
  <c r="P236" i="3"/>
  <c r="P237" i="3"/>
  <c r="P238" i="3"/>
  <c r="P239" i="3"/>
  <c r="P240" i="3"/>
  <c r="P241" i="3"/>
  <c r="P242" i="3"/>
  <c r="P243" i="3"/>
  <c r="P244" i="3"/>
  <c r="P245" i="3"/>
  <c r="P246" i="3"/>
  <c r="P247" i="3"/>
  <c r="P248" i="3"/>
  <c r="P249" i="3"/>
  <c r="P250" i="3"/>
  <c r="P251" i="3"/>
  <c r="P252" i="3"/>
  <c r="P253" i="3"/>
  <c r="P254" i="3"/>
  <c r="P255" i="3"/>
  <c r="P256" i="3"/>
  <c r="P257" i="3"/>
  <c r="P258" i="3"/>
  <c r="P259" i="3"/>
  <c r="P260" i="3"/>
  <c r="P261" i="3"/>
  <c r="P262" i="3"/>
  <c r="P263" i="3"/>
  <c r="P264" i="3"/>
  <c r="P265" i="3"/>
  <c r="P266" i="3"/>
  <c r="P267" i="3"/>
  <c r="P268" i="3"/>
  <c r="P269" i="3"/>
  <c r="P270" i="3"/>
  <c r="P271" i="3"/>
  <c r="P272" i="3"/>
  <c r="P273" i="3"/>
  <c r="P274" i="3"/>
  <c r="P275" i="3"/>
  <c r="P276" i="3"/>
  <c r="P277" i="3"/>
  <c r="P278" i="3"/>
  <c r="P279" i="3"/>
  <c r="P280" i="3"/>
  <c r="P281" i="3"/>
  <c r="P282" i="3"/>
  <c r="P283" i="3"/>
  <c r="P284" i="3"/>
  <c r="P285" i="3"/>
  <c r="P286" i="3"/>
  <c r="P287" i="3"/>
  <c r="P288" i="3"/>
  <c r="P289" i="3"/>
  <c r="P290" i="3"/>
  <c r="P291" i="3"/>
  <c r="P292" i="3"/>
  <c r="P293" i="3"/>
  <c r="P294" i="3"/>
  <c r="P295" i="3"/>
  <c r="P296" i="3"/>
  <c r="P297" i="3"/>
  <c r="P298" i="3"/>
  <c r="P299" i="3"/>
  <c r="P300" i="3"/>
  <c r="P301" i="3"/>
  <c r="P302" i="3"/>
  <c r="P303" i="3"/>
  <c r="P304" i="3"/>
  <c r="P305" i="3"/>
  <c r="P306" i="3"/>
  <c r="P307" i="3"/>
  <c r="P308" i="3"/>
  <c r="P309" i="3"/>
  <c r="P310" i="3"/>
  <c r="P311" i="3"/>
  <c r="P312" i="3"/>
  <c r="P313" i="3"/>
  <c r="P314" i="3"/>
  <c r="P315" i="3"/>
  <c r="P316" i="3"/>
  <c r="P317" i="3"/>
  <c r="P318" i="3"/>
  <c r="P319" i="3"/>
  <c r="P320" i="3"/>
  <c r="P321" i="3"/>
  <c r="P322" i="3"/>
  <c r="P323" i="3"/>
  <c r="P324" i="3"/>
  <c r="P325" i="3"/>
  <c r="P326" i="3"/>
  <c r="P327" i="3"/>
  <c r="P328" i="3"/>
  <c r="P329" i="3"/>
  <c r="P330" i="3"/>
  <c r="P331" i="3"/>
  <c r="P332" i="3"/>
  <c r="P333" i="3"/>
  <c r="P334" i="3"/>
  <c r="P335" i="3"/>
  <c r="P336" i="3"/>
  <c r="P337" i="3"/>
  <c r="P338" i="3"/>
  <c r="P339" i="3"/>
  <c r="P340" i="3"/>
  <c r="P341" i="3"/>
  <c r="P342" i="3"/>
  <c r="P343" i="3"/>
  <c r="P344" i="3"/>
  <c r="P345" i="3"/>
  <c r="P346" i="3"/>
  <c r="P347" i="3"/>
  <c r="P348" i="3"/>
  <c r="P349" i="3"/>
  <c r="P350" i="3"/>
  <c r="P351" i="3"/>
  <c r="P352" i="3"/>
  <c r="P353" i="3"/>
  <c r="P354" i="3"/>
  <c r="P355" i="3"/>
  <c r="P356" i="3"/>
  <c r="P357" i="3"/>
  <c r="P358" i="3"/>
  <c r="P359" i="3"/>
  <c r="P360" i="3"/>
  <c r="P361" i="3"/>
  <c r="P362" i="3"/>
  <c r="P363" i="3"/>
  <c r="P364" i="3"/>
  <c r="P365" i="3"/>
  <c r="P366" i="3"/>
  <c r="P367" i="3"/>
  <c r="P368" i="3"/>
  <c r="P369" i="3"/>
  <c r="P370" i="3"/>
  <c r="P371" i="3"/>
  <c r="P372" i="3"/>
  <c r="P373" i="3"/>
  <c r="P374" i="3"/>
  <c r="P375" i="3"/>
  <c r="P376" i="3"/>
  <c r="P377" i="3"/>
  <c r="P378" i="3"/>
  <c r="P379" i="3"/>
  <c r="P380" i="3"/>
  <c r="P381" i="3"/>
  <c r="P382" i="3"/>
  <c r="P383" i="3"/>
  <c r="P384" i="3"/>
  <c r="P385" i="3"/>
  <c r="P386" i="3"/>
  <c r="P387" i="3"/>
  <c r="P388" i="3"/>
  <c r="P389" i="3"/>
  <c r="P390" i="3"/>
  <c r="P391" i="3"/>
  <c r="P392" i="3"/>
  <c r="P393" i="3"/>
  <c r="P394" i="3"/>
  <c r="P395" i="3"/>
  <c r="P396" i="3"/>
  <c r="P397" i="3"/>
  <c r="P398" i="3"/>
  <c r="P399" i="3"/>
  <c r="P400" i="3"/>
  <c r="P401" i="3"/>
  <c r="P402" i="3"/>
  <c r="P403" i="3"/>
  <c r="P404" i="3"/>
  <c r="P405" i="3"/>
  <c r="P406" i="3"/>
  <c r="P407" i="3"/>
  <c r="P408" i="3"/>
  <c r="P409" i="3"/>
  <c r="P410" i="3"/>
  <c r="P411" i="3"/>
  <c r="P412" i="3"/>
  <c r="P413" i="3"/>
  <c r="P414" i="3"/>
  <c r="P415" i="3"/>
  <c r="P416" i="3"/>
  <c r="P417" i="3"/>
  <c r="P418" i="3"/>
  <c r="P419" i="3"/>
  <c r="P420" i="3"/>
  <c r="P421" i="3"/>
  <c r="P422" i="3"/>
  <c r="P423" i="3"/>
  <c r="P424" i="3"/>
  <c r="P425" i="3"/>
  <c r="P426" i="3"/>
  <c r="P427" i="3"/>
  <c r="P428" i="3"/>
  <c r="P429" i="3"/>
  <c r="P430" i="3"/>
  <c r="P431" i="3"/>
  <c r="P432" i="3"/>
  <c r="P433" i="3"/>
  <c r="P434" i="3"/>
  <c r="P435" i="3"/>
  <c r="P436" i="3"/>
  <c r="P437" i="3"/>
  <c r="P438" i="3"/>
  <c r="P439" i="3"/>
  <c r="P440" i="3"/>
  <c r="P441" i="3"/>
  <c r="P442" i="3"/>
  <c r="P443" i="3"/>
  <c r="P444" i="3"/>
  <c r="P445" i="3"/>
  <c r="P446" i="3"/>
  <c r="P447" i="3"/>
  <c r="P448" i="3"/>
  <c r="P449" i="3"/>
  <c r="P450" i="3"/>
  <c r="P451" i="3"/>
  <c r="P452" i="3"/>
  <c r="P453" i="3"/>
  <c r="P454" i="3"/>
  <c r="P455" i="3"/>
  <c r="P456" i="3"/>
  <c r="P457" i="3"/>
  <c r="P458" i="3"/>
  <c r="P459" i="3"/>
  <c r="P460" i="3"/>
  <c r="P461" i="3"/>
  <c r="P462" i="3"/>
  <c r="P463" i="3"/>
  <c r="P464" i="3"/>
  <c r="P465" i="3"/>
  <c r="P466" i="3"/>
  <c r="P467" i="3"/>
  <c r="P468" i="3"/>
  <c r="P469" i="3"/>
  <c r="P470" i="3"/>
  <c r="P471" i="3"/>
  <c r="P472" i="3"/>
  <c r="P473" i="3"/>
  <c r="P474" i="3"/>
  <c r="P475" i="3"/>
  <c r="P476" i="3"/>
  <c r="P477" i="3"/>
  <c r="P478" i="3"/>
  <c r="P479" i="3"/>
  <c r="P480" i="3"/>
  <c r="P481" i="3"/>
  <c r="P482" i="3"/>
  <c r="P483" i="3"/>
  <c r="P484" i="3"/>
  <c r="P485" i="3"/>
  <c r="P486" i="3"/>
  <c r="P487" i="3"/>
  <c r="P488" i="3"/>
  <c r="P489" i="3"/>
  <c r="P490" i="3"/>
  <c r="P491" i="3"/>
  <c r="P492" i="3"/>
  <c r="P493" i="3"/>
  <c r="P494" i="3"/>
  <c r="P495" i="3"/>
  <c r="P496" i="3"/>
  <c r="P497" i="3"/>
  <c r="P498" i="3"/>
  <c r="P499" i="3"/>
  <c r="P500" i="3"/>
  <c r="P501" i="3"/>
  <c r="P502" i="3"/>
  <c r="P503" i="3"/>
  <c r="P504" i="3"/>
  <c r="P505" i="3"/>
  <c r="P506" i="3"/>
  <c r="P507" i="3"/>
  <c r="P508" i="3"/>
  <c r="P509" i="3"/>
  <c r="P510" i="3"/>
  <c r="P511" i="3"/>
  <c r="P512" i="3"/>
  <c r="P513" i="3"/>
  <c r="P514" i="3"/>
  <c r="P515" i="3"/>
  <c r="P516" i="3"/>
  <c r="P517" i="3"/>
  <c r="P518" i="3"/>
  <c r="P519" i="3"/>
  <c r="P520" i="3"/>
  <c r="P521" i="3"/>
  <c r="P522" i="3"/>
  <c r="P523" i="3"/>
  <c r="P524" i="3"/>
  <c r="P525" i="3"/>
  <c r="P526" i="3"/>
  <c r="P527" i="3"/>
  <c r="P528" i="3"/>
  <c r="P529" i="3"/>
  <c r="P530" i="3"/>
  <c r="P531" i="3"/>
  <c r="P532" i="3"/>
  <c r="P533" i="3"/>
  <c r="P534" i="3"/>
  <c r="P535" i="3"/>
  <c r="P536" i="3"/>
  <c r="P537" i="3"/>
  <c r="P538" i="3"/>
  <c r="P539" i="3"/>
  <c r="P540" i="3"/>
  <c r="P541" i="3"/>
  <c r="P542" i="3"/>
  <c r="P543" i="3"/>
  <c r="P544" i="3"/>
  <c r="P545" i="3"/>
  <c r="P546" i="3"/>
  <c r="P547" i="3"/>
  <c r="P548" i="3"/>
  <c r="P549" i="3"/>
  <c r="P550" i="3"/>
  <c r="P551" i="3"/>
  <c r="P552" i="3"/>
  <c r="P553" i="3"/>
  <c r="P554" i="3"/>
  <c r="P555" i="3"/>
  <c r="P556" i="3"/>
  <c r="P557" i="3"/>
  <c r="P558" i="3"/>
  <c r="P559" i="3"/>
  <c r="P560" i="3"/>
  <c r="P561" i="3"/>
  <c r="P562" i="3"/>
  <c r="P563" i="3"/>
  <c r="P564" i="3"/>
  <c r="P565" i="3"/>
  <c r="P566" i="3"/>
  <c r="P567" i="3"/>
  <c r="P568" i="3"/>
  <c r="P569" i="3"/>
  <c r="P570" i="3"/>
  <c r="P571" i="3"/>
  <c r="P572" i="3"/>
  <c r="P573" i="3"/>
  <c r="P574" i="3"/>
  <c r="P575" i="3"/>
  <c r="P576" i="3"/>
  <c r="P577" i="3"/>
  <c r="P578" i="3"/>
  <c r="P579" i="3"/>
  <c r="P580" i="3"/>
  <c r="P581" i="3"/>
  <c r="P582" i="3"/>
  <c r="P583" i="3"/>
  <c r="P584" i="3"/>
  <c r="P585" i="3"/>
  <c r="P586" i="3"/>
  <c r="P587" i="3"/>
  <c r="P588" i="3"/>
  <c r="P589" i="3"/>
  <c r="P590" i="3"/>
  <c r="P591" i="3"/>
  <c r="P592" i="3"/>
  <c r="P593" i="3"/>
  <c r="P594" i="3"/>
  <c r="P595" i="3"/>
  <c r="P596" i="3"/>
  <c r="P597" i="3"/>
  <c r="P598" i="3"/>
  <c r="P599" i="3"/>
  <c r="P600" i="3"/>
  <c r="P601" i="3"/>
  <c r="P602" i="3"/>
  <c r="P603" i="3"/>
  <c r="P604" i="3"/>
  <c r="P605" i="3"/>
  <c r="P606" i="3"/>
  <c r="P607" i="3"/>
  <c r="P608" i="3"/>
  <c r="P609" i="3"/>
  <c r="P610" i="3"/>
  <c r="P611" i="3"/>
  <c r="P612" i="3"/>
  <c r="P613" i="3"/>
  <c r="P614" i="3"/>
  <c r="P615" i="3"/>
  <c r="P616" i="3"/>
  <c r="P617" i="3"/>
  <c r="P618" i="3"/>
  <c r="P619" i="3"/>
  <c r="P620" i="3"/>
  <c r="P621" i="3"/>
  <c r="P622" i="3"/>
  <c r="P623" i="3"/>
  <c r="P624" i="3"/>
  <c r="P625" i="3"/>
  <c r="P626" i="3"/>
  <c r="P627" i="3"/>
  <c r="P628" i="3"/>
  <c r="P629" i="3"/>
  <c r="P630" i="3"/>
  <c r="P631" i="3"/>
  <c r="P632" i="3"/>
  <c r="P633" i="3"/>
  <c r="P634" i="3"/>
  <c r="P635" i="3"/>
  <c r="P636" i="3"/>
  <c r="P637" i="3"/>
  <c r="P638" i="3"/>
  <c r="P639" i="3"/>
  <c r="P640" i="3"/>
  <c r="P641" i="3"/>
  <c r="P642" i="3"/>
  <c r="P643" i="3"/>
  <c r="P644" i="3"/>
  <c r="P645" i="3"/>
  <c r="P646" i="3"/>
  <c r="P647" i="3"/>
  <c r="P648" i="3"/>
  <c r="P649" i="3"/>
  <c r="P650" i="3"/>
  <c r="P651" i="3"/>
  <c r="P652" i="3"/>
  <c r="P653" i="3"/>
  <c r="P654" i="3"/>
  <c r="P655" i="3"/>
  <c r="P656" i="3"/>
  <c r="P657" i="3"/>
  <c r="P658" i="3"/>
  <c r="P659" i="3"/>
  <c r="P660" i="3"/>
  <c r="P661" i="3"/>
  <c r="P662" i="3"/>
  <c r="P663" i="3"/>
  <c r="P664" i="3"/>
  <c r="P665" i="3"/>
  <c r="P666" i="3"/>
  <c r="P667" i="3"/>
  <c r="P668" i="3"/>
  <c r="P669" i="3"/>
  <c r="P670" i="3"/>
  <c r="P671" i="3"/>
  <c r="P672" i="3"/>
  <c r="P673" i="3"/>
  <c r="P674" i="3"/>
  <c r="P675" i="3"/>
  <c r="P676" i="3"/>
  <c r="P677" i="3"/>
  <c r="P678" i="3"/>
  <c r="P679" i="3"/>
  <c r="P680" i="3"/>
  <c r="P681" i="3"/>
  <c r="P682" i="3"/>
  <c r="P683" i="3"/>
  <c r="P684" i="3"/>
  <c r="P685" i="3"/>
  <c r="P686" i="3"/>
  <c r="P687" i="3"/>
  <c r="P688" i="3"/>
  <c r="P689" i="3"/>
  <c r="P690" i="3"/>
  <c r="P691" i="3"/>
  <c r="P692" i="3"/>
  <c r="P693" i="3"/>
  <c r="P694" i="3"/>
  <c r="P695" i="3"/>
  <c r="P696" i="3"/>
  <c r="P697" i="3"/>
  <c r="P698" i="3"/>
  <c r="P699" i="3"/>
  <c r="P700" i="3"/>
  <c r="P701" i="3"/>
  <c r="P702" i="3"/>
  <c r="P703" i="3"/>
  <c r="P704" i="3"/>
  <c r="P705" i="3"/>
  <c r="P706" i="3"/>
  <c r="P707" i="3"/>
  <c r="P708" i="3"/>
  <c r="P709" i="3"/>
  <c r="P710" i="3"/>
  <c r="P711" i="3"/>
  <c r="P712" i="3"/>
  <c r="P713" i="3"/>
  <c r="P714" i="3"/>
  <c r="P715" i="3"/>
  <c r="P716" i="3"/>
  <c r="P717" i="3"/>
  <c r="P718" i="3"/>
  <c r="P719" i="3"/>
  <c r="P720" i="3"/>
  <c r="P721" i="3"/>
  <c r="P722" i="3"/>
  <c r="P723" i="3"/>
  <c r="P724" i="3"/>
  <c r="P725" i="3"/>
  <c r="P726" i="3"/>
  <c r="P727" i="3"/>
  <c r="P728" i="3"/>
  <c r="P729" i="3"/>
  <c r="P730" i="3"/>
  <c r="P731" i="3"/>
  <c r="P732" i="3"/>
  <c r="P733" i="3"/>
  <c r="P734" i="3"/>
  <c r="P735" i="3"/>
  <c r="P736" i="3"/>
  <c r="P737" i="3"/>
  <c r="P738" i="3"/>
  <c r="P739" i="3"/>
  <c r="P740" i="3"/>
  <c r="P741" i="3"/>
  <c r="P742" i="3"/>
  <c r="P743" i="3"/>
  <c r="P744" i="3"/>
  <c r="P745" i="3"/>
  <c r="P746" i="3"/>
  <c r="P747" i="3"/>
  <c r="P748" i="3"/>
  <c r="P749" i="3"/>
  <c r="P750" i="3"/>
  <c r="P751" i="3"/>
  <c r="P752" i="3"/>
  <c r="P753" i="3"/>
  <c r="P754" i="3"/>
  <c r="P755" i="3"/>
  <c r="P756" i="3"/>
  <c r="P757" i="3"/>
  <c r="P758" i="3"/>
  <c r="P759" i="3"/>
  <c r="P760" i="3"/>
  <c r="P761" i="3"/>
  <c r="P762" i="3"/>
  <c r="P763" i="3"/>
  <c r="P764" i="3"/>
  <c r="P765" i="3"/>
  <c r="P766" i="3"/>
  <c r="P767" i="3"/>
  <c r="P768" i="3"/>
  <c r="P769" i="3"/>
  <c r="P770" i="3"/>
  <c r="P771" i="3"/>
  <c r="P772" i="3"/>
  <c r="P773" i="3"/>
  <c r="P774" i="3"/>
  <c r="P775" i="3"/>
  <c r="P776" i="3"/>
  <c r="P777" i="3"/>
  <c r="P778" i="3"/>
  <c r="P779" i="3"/>
  <c r="P780" i="3"/>
  <c r="P781" i="3"/>
  <c r="P782" i="3"/>
  <c r="P783" i="3"/>
  <c r="P784" i="3"/>
  <c r="P785" i="3"/>
  <c r="P786" i="3"/>
  <c r="P787" i="3"/>
  <c r="P788" i="3"/>
  <c r="P789" i="3"/>
  <c r="P790" i="3"/>
  <c r="P791" i="3"/>
  <c r="P792" i="3"/>
  <c r="P793" i="3"/>
  <c r="P794" i="3"/>
  <c r="P795" i="3"/>
  <c r="P796" i="3"/>
  <c r="P797" i="3"/>
  <c r="P798" i="3"/>
  <c r="P799" i="3"/>
  <c r="P800" i="3"/>
  <c r="P801" i="3"/>
  <c r="P802" i="3"/>
  <c r="P803" i="3"/>
  <c r="P804" i="3"/>
  <c r="P805" i="3"/>
  <c r="P806" i="3"/>
  <c r="P807" i="3"/>
  <c r="P808" i="3"/>
  <c r="P809" i="3"/>
  <c r="P810" i="3"/>
  <c r="P811" i="3"/>
  <c r="P812" i="3"/>
  <c r="P813" i="3"/>
  <c r="P814" i="3"/>
  <c r="P815" i="3"/>
  <c r="P816" i="3"/>
  <c r="P817" i="3"/>
  <c r="P818" i="3"/>
  <c r="P819" i="3"/>
  <c r="P820" i="3"/>
  <c r="P821" i="3"/>
  <c r="P822" i="3"/>
  <c r="P823" i="3"/>
  <c r="P824" i="3"/>
  <c r="P825" i="3"/>
  <c r="P826" i="3"/>
  <c r="P827" i="3"/>
  <c r="P828" i="3"/>
  <c r="P829" i="3"/>
  <c r="P830" i="3"/>
  <c r="P831" i="3"/>
  <c r="P832" i="3"/>
  <c r="P833" i="3"/>
  <c r="P834" i="3"/>
  <c r="P835" i="3"/>
  <c r="P836" i="3"/>
  <c r="P837" i="3"/>
  <c r="P838" i="3"/>
  <c r="P839" i="3"/>
  <c r="P840" i="3"/>
  <c r="P841" i="3"/>
  <c r="P842" i="3"/>
  <c r="P843" i="3"/>
  <c r="P844" i="3"/>
  <c r="P845" i="3"/>
  <c r="P846" i="3"/>
  <c r="P847" i="3"/>
  <c r="P848" i="3"/>
  <c r="P849" i="3"/>
  <c r="P850" i="3"/>
  <c r="P851" i="3"/>
  <c r="P852" i="3"/>
  <c r="P853" i="3"/>
  <c r="P854" i="3"/>
  <c r="P855" i="3"/>
  <c r="P856" i="3"/>
  <c r="P857" i="3"/>
  <c r="P858" i="3"/>
  <c r="P859" i="3"/>
  <c r="P860" i="3"/>
  <c r="P861" i="3"/>
  <c r="P862" i="3"/>
  <c r="P863" i="3"/>
  <c r="P864" i="3"/>
  <c r="P865" i="3"/>
  <c r="P866" i="3"/>
  <c r="P867" i="3"/>
  <c r="P868" i="3"/>
  <c r="P869" i="3"/>
  <c r="P870" i="3"/>
  <c r="P871" i="3"/>
  <c r="P872" i="3"/>
  <c r="P873" i="3"/>
  <c r="P874" i="3"/>
  <c r="P875" i="3"/>
  <c r="P876" i="3"/>
  <c r="P877" i="3"/>
  <c r="P878" i="3"/>
  <c r="P879" i="3"/>
  <c r="P880" i="3"/>
  <c r="P881" i="3"/>
  <c r="P882" i="3"/>
  <c r="P883" i="3"/>
  <c r="P884" i="3"/>
  <c r="P885" i="3"/>
  <c r="P886" i="3"/>
  <c r="P887" i="3"/>
  <c r="P888" i="3"/>
  <c r="P889" i="3"/>
  <c r="P890" i="3"/>
  <c r="P891" i="3"/>
  <c r="P892" i="3"/>
  <c r="P893" i="3"/>
  <c r="P894" i="3"/>
  <c r="P895" i="3"/>
  <c r="P896" i="3"/>
  <c r="P897" i="3"/>
  <c r="P898" i="3"/>
  <c r="P899" i="3"/>
  <c r="P900" i="3"/>
  <c r="P901" i="3"/>
  <c r="P902" i="3"/>
  <c r="P903" i="3"/>
  <c r="P904" i="3"/>
  <c r="P905" i="3"/>
  <c r="P906" i="3"/>
  <c r="P907" i="3"/>
  <c r="P908" i="3"/>
  <c r="P909" i="3"/>
  <c r="P910" i="3"/>
  <c r="P911" i="3"/>
  <c r="P912" i="3"/>
  <c r="P913" i="3"/>
  <c r="P914" i="3"/>
  <c r="P915" i="3"/>
  <c r="P916" i="3"/>
  <c r="P917" i="3"/>
  <c r="P918" i="3"/>
  <c r="P919" i="3"/>
  <c r="P920" i="3"/>
  <c r="P921" i="3"/>
  <c r="P922" i="3"/>
  <c r="P923" i="3"/>
  <c r="P924" i="3"/>
  <c r="P925" i="3"/>
  <c r="P926" i="3"/>
  <c r="P927" i="3"/>
  <c r="P928" i="3"/>
  <c r="P929" i="3"/>
  <c r="P930" i="3"/>
  <c r="P931" i="3"/>
  <c r="P932" i="3"/>
  <c r="P933" i="3"/>
  <c r="P934" i="3"/>
  <c r="P935" i="3"/>
  <c r="P936" i="3"/>
  <c r="P937" i="3"/>
  <c r="P938" i="3"/>
  <c r="P939" i="3"/>
  <c r="P940" i="3"/>
  <c r="P941" i="3"/>
  <c r="P942" i="3"/>
  <c r="P943" i="3"/>
  <c r="P944" i="3"/>
  <c r="P945" i="3"/>
  <c r="P946" i="3"/>
  <c r="P947" i="3"/>
  <c r="P948" i="3"/>
  <c r="P949" i="3"/>
  <c r="P950" i="3"/>
  <c r="P951" i="3"/>
  <c r="P952" i="3"/>
  <c r="P953" i="3"/>
  <c r="P954" i="3"/>
  <c r="P955" i="3"/>
  <c r="P956" i="3"/>
  <c r="P957" i="3"/>
  <c r="P958" i="3"/>
  <c r="P959" i="3"/>
  <c r="P960" i="3"/>
  <c r="P961" i="3"/>
  <c r="P962" i="3"/>
  <c r="P963" i="3"/>
  <c r="P964" i="3"/>
  <c r="P965" i="3"/>
  <c r="P966" i="3"/>
  <c r="P967" i="3"/>
  <c r="P968" i="3"/>
  <c r="P969" i="3"/>
  <c r="P970" i="3"/>
  <c r="P971" i="3"/>
  <c r="P972" i="3"/>
  <c r="P973" i="3"/>
  <c r="P974" i="3"/>
  <c r="P975" i="3"/>
  <c r="P976" i="3"/>
  <c r="P977" i="3"/>
  <c r="P978" i="3"/>
  <c r="P979" i="3"/>
  <c r="P980" i="3"/>
  <c r="P981" i="3"/>
  <c r="P982" i="3"/>
  <c r="P983" i="3"/>
  <c r="P984" i="3"/>
  <c r="P985" i="3"/>
  <c r="P986" i="3"/>
  <c r="P987" i="3"/>
  <c r="P988" i="3"/>
  <c r="P989" i="3"/>
  <c r="P990" i="3"/>
  <c r="P991" i="3"/>
  <c r="P992" i="3"/>
  <c r="P993" i="3"/>
  <c r="P994" i="3"/>
  <c r="P995" i="3"/>
  <c r="P996" i="3"/>
  <c r="P997" i="3"/>
  <c r="P998" i="3"/>
  <c r="P999" i="3"/>
  <c r="P1000" i="3"/>
  <c r="P1001" i="3"/>
  <c r="P1002" i="3"/>
  <c r="P1003" i="3"/>
  <c r="P1004" i="3"/>
  <c r="P1005" i="3"/>
  <c r="P1006" i="3"/>
  <c r="P1007" i="3"/>
  <c r="P1008" i="3"/>
  <c r="P1009" i="3"/>
  <c r="P1010" i="3"/>
  <c r="P1011" i="3"/>
  <c r="P1012" i="3"/>
  <c r="P1013" i="3"/>
  <c r="P1014" i="3"/>
  <c r="P1015" i="3"/>
  <c r="P1016" i="3"/>
  <c r="P1017" i="3"/>
  <c r="P1018" i="3"/>
  <c r="P1019" i="3"/>
  <c r="P1020" i="3"/>
  <c r="P1021" i="3"/>
  <c r="P1022" i="3"/>
  <c r="P1023" i="3"/>
  <c r="P1024" i="3"/>
  <c r="P1025" i="3"/>
  <c r="P1026" i="3"/>
  <c r="P1027" i="3"/>
  <c r="P1028" i="3"/>
  <c r="P1029" i="3"/>
  <c r="P1030" i="3"/>
  <c r="P1031" i="3"/>
  <c r="P1032" i="3"/>
  <c r="P1033" i="3"/>
  <c r="P1034" i="3"/>
  <c r="P1035" i="3"/>
  <c r="P1036" i="3"/>
  <c r="P1037" i="3"/>
  <c r="P1038" i="3"/>
  <c r="P1039" i="3"/>
  <c r="P1040" i="3"/>
  <c r="P1041" i="3"/>
  <c r="P1042" i="3"/>
  <c r="P1043" i="3"/>
  <c r="P1044" i="3"/>
  <c r="P1045" i="3"/>
  <c r="P1046" i="3"/>
  <c r="P1047" i="3"/>
  <c r="P1048" i="3"/>
  <c r="P1049" i="3"/>
  <c r="P1050" i="3"/>
  <c r="P1051" i="3"/>
  <c r="P1052" i="3"/>
  <c r="P1053" i="3"/>
  <c r="P1054" i="3"/>
  <c r="P1055" i="3"/>
  <c r="P1056" i="3"/>
  <c r="P1057" i="3"/>
  <c r="P1058" i="3"/>
  <c r="P1059" i="3"/>
  <c r="P1060" i="3"/>
  <c r="P1061" i="3"/>
  <c r="P1062" i="3"/>
  <c r="P1063" i="3"/>
  <c r="P1064" i="3"/>
  <c r="P1065" i="3"/>
  <c r="P1066" i="3"/>
  <c r="P1067" i="3"/>
  <c r="P1068" i="3"/>
  <c r="P1069" i="3"/>
  <c r="P1070" i="3"/>
  <c r="P1071" i="3"/>
  <c r="P1072" i="3"/>
  <c r="P1073" i="3"/>
  <c r="P1074" i="3"/>
  <c r="P1075" i="3"/>
  <c r="P1076" i="3"/>
  <c r="P1077" i="3"/>
  <c r="P1078" i="3"/>
  <c r="P1079" i="3"/>
  <c r="P1080" i="3"/>
  <c r="P1081" i="3"/>
  <c r="P1082" i="3"/>
  <c r="P1083" i="3"/>
  <c r="P1084" i="3"/>
  <c r="P1085" i="3"/>
  <c r="P1086" i="3"/>
  <c r="P1087" i="3"/>
  <c r="P1088" i="3"/>
  <c r="P1089" i="3"/>
  <c r="P1090" i="3"/>
  <c r="P1091" i="3"/>
  <c r="P1092" i="3"/>
  <c r="P1093" i="3"/>
  <c r="P1094" i="3"/>
  <c r="P1095" i="3"/>
  <c r="P1096" i="3"/>
  <c r="P1097" i="3"/>
  <c r="P1098" i="3"/>
  <c r="P1099" i="3"/>
  <c r="P1100" i="3"/>
  <c r="P1101" i="3"/>
  <c r="P1102" i="3"/>
  <c r="P1103" i="3"/>
  <c r="P1104" i="3"/>
  <c r="P1105" i="3"/>
  <c r="P1106" i="3"/>
  <c r="P1107" i="3"/>
  <c r="P1108" i="3"/>
  <c r="P1109" i="3"/>
  <c r="P1110" i="3"/>
  <c r="P1111" i="3"/>
  <c r="P1112" i="3"/>
  <c r="P1113" i="3"/>
  <c r="P1114" i="3"/>
  <c r="P1115" i="3"/>
  <c r="P1116" i="3"/>
  <c r="P1117" i="3"/>
  <c r="P1118" i="3"/>
  <c r="P1119" i="3"/>
  <c r="P1120" i="3"/>
  <c r="P1121" i="3"/>
  <c r="P1122" i="3"/>
  <c r="P1123" i="3"/>
  <c r="P1124" i="3"/>
  <c r="P1125" i="3"/>
  <c r="P1126" i="3"/>
  <c r="P1127" i="3"/>
  <c r="P1128" i="3"/>
  <c r="P1129" i="3"/>
  <c r="P1130" i="3"/>
  <c r="P1131" i="3"/>
  <c r="P1132" i="3"/>
  <c r="P1133" i="3"/>
  <c r="P1134" i="3"/>
  <c r="P1135" i="3"/>
  <c r="P1136" i="3"/>
  <c r="P1137" i="3"/>
  <c r="P1138" i="3"/>
  <c r="P1139" i="3"/>
  <c r="P1140" i="3"/>
  <c r="P1141" i="3"/>
  <c r="P1142" i="3"/>
  <c r="P1143" i="3"/>
  <c r="P1144" i="3"/>
  <c r="P1145" i="3"/>
  <c r="P1146" i="3"/>
  <c r="P1147" i="3"/>
  <c r="P1148" i="3"/>
  <c r="P1149" i="3"/>
  <c r="P1150" i="3"/>
  <c r="P1151" i="3"/>
  <c r="P1152" i="3"/>
  <c r="P1153" i="3"/>
  <c r="P1154" i="3"/>
  <c r="P1155" i="3"/>
  <c r="P1156" i="3"/>
  <c r="P1157" i="3"/>
  <c r="P1158" i="3"/>
  <c r="P1159" i="3"/>
  <c r="P1160" i="3"/>
  <c r="P1161" i="3"/>
  <c r="P1162" i="3"/>
  <c r="P1163" i="3"/>
  <c r="P1164" i="3"/>
  <c r="P1165" i="3"/>
  <c r="P1166" i="3"/>
  <c r="P1167" i="3"/>
  <c r="P1168" i="3"/>
  <c r="P1169" i="3"/>
  <c r="P1170" i="3"/>
  <c r="P1171" i="3"/>
  <c r="P1172" i="3"/>
  <c r="P1173" i="3"/>
  <c r="P1174" i="3"/>
  <c r="P1175" i="3"/>
  <c r="P1176" i="3"/>
  <c r="P1177" i="3"/>
  <c r="P1178" i="3"/>
  <c r="P1179" i="3"/>
  <c r="P1180" i="3"/>
  <c r="P1181" i="3"/>
  <c r="P1182" i="3"/>
  <c r="P1183" i="3"/>
  <c r="P1184" i="3"/>
  <c r="P1185" i="3"/>
  <c r="P1186" i="3"/>
  <c r="P1187" i="3"/>
  <c r="P1188" i="3"/>
  <c r="P1189" i="3"/>
  <c r="P1190" i="3"/>
  <c r="P1191" i="3"/>
  <c r="P1192" i="3"/>
  <c r="P1193" i="3"/>
  <c r="P1194" i="3"/>
  <c r="P1195" i="3"/>
  <c r="P1196" i="3"/>
  <c r="P1197" i="3"/>
  <c r="P1198" i="3"/>
  <c r="P1199" i="3"/>
  <c r="P1200" i="3"/>
  <c r="P1201" i="3"/>
  <c r="P1202" i="3"/>
  <c r="P1203" i="3"/>
  <c r="P1204" i="3"/>
  <c r="P1205" i="3"/>
  <c r="P1206" i="3"/>
  <c r="P1207" i="3"/>
  <c r="P1208" i="3"/>
  <c r="P1209" i="3"/>
  <c r="P1210" i="3"/>
  <c r="P1211" i="3"/>
  <c r="P1212" i="3"/>
  <c r="P1213" i="3"/>
  <c r="P1214" i="3"/>
  <c r="P1215" i="3"/>
  <c r="P1216" i="3"/>
  <c r="P1217" i="3"/>
  <c r="P1218" i="3"/>
  <c r="P1219" i="3"/>
  <c r="P1220" i="3"/>
  <c r="P1221" i="3"/>
  <c r="P1222" i="3"/>
  <c r="P1223" i="3"/>
  <c r="P1224" i="3"/>
  <c r="P1225" i="3"/>
  <c r="P1226" i="3"/>
  <c r="P1227" i="3"/>
  <c r="P1228" i="3"/>
  <c r="P1229" i="3"/>
  <c r="P1230" i="3"/>
  <c r="P1231" i="3"/>
  <c r="P1232" i="3"/>
  <c r="P1233" i="3"/>
  <c r="P1234" i="3"/>
  <c r="P1235" i="3"/>
  <c r="P1236" i="3"/>
  <c r="P1237" i="3"/>
  <c r="P1238" i="3"/>
  <c r="P1239" i="3"/>
  <c r="P1240" i="3"/>
  <c r="P1241" i="3"/>
  <c r="P1242" i="3"/>
  <c r="P1243" i="3"/>
  <c r="P1244" i="3"/>
  <c r="P1245" i="3"/>
  <c r="P1246" i="3"/>
  <c r="P1247" i="3"/>
  <c r="P1248" i="3"/>
  <c r="P1249" i="3"/>
  <c r="P1250" i="3"/>
  <c r="P1251" i="3"/>
  <c r="P1252" i="3"/>
  <c r="P1253" i="3"/>
  <c r="P1254" i="3"/>
  <c r="P1255" i="3"/>
  <c r="P1256" i="3"/>
  <c r="P1257" i="3"/>
  <c r="P1258" i="3"/>
  <c r="P1259" i="3"/>
  <c r="P1260" i="3"/>
  <c r="P1261" i="3"/>
  <c r="P1262" i="3"/>
  <c r="P1263" i="3"/>
  <c r="P1264" i="3"/>
  <c r="P1265" i="3"/>
  <c r="P1266" i="3"/>
  <c r="P1267" i="3"/>
  <c r="P1268" i="3"/>
  <c r="P1269" i="3"/>
  <c r="P1270" i="3"/>
  <c r="P1271" i="3"/>
  <c r="P1272" i="3"/>
  <c r="P1273" i="3"/>
  <c r="P1274" i="3"/>
  <c r="P1275" i="3"/>
  <c r="P1276" i="3"/>
  <c r="P1277" i="3"/>
  <c r="P1278" i="3"/>
  <c r="P1279" i="3"/>
  <c r="P1280" i="3"/>
  <c r="P1281" i="3"/>
  <c r="P1282" i="3"/>
  <c r="P1283" i="3"/>
  <c r="P1284" i="3"/>
  <c r="P1285" i="3"/>
  <c r="P1286" i="3"/>
  <c r="P1287" i="3"/>
  <c r="P1288" i="3"/>
  <c r="P1289" i="3"/>
  <c r="P1290" i="3"/>
  <c r="P1291" i="3"/>
  <c r="P1292" i="3"/>
  <c r="P1293" i="3"/>
  <c r="P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418" i="3"/>
  <c r="O419"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O501" i="3"/>
  <c r="O502" i="3"/>
  <c r="O503" i="3"/>
  <c r="O504" i="3"/>
  <c r="O505" i="3"/>
  <c r="O506" i="3"/>
  <c r="O507" i="3"/>
  <c r="O508" i="3"/>
  <c r="O509" i="3"/>
  <c r="O510" i="3"/>
  <c r="O511" i="3"/>
  <c r="O512" i="3"/>
  <c r="O513" i="3"/>
  <c r="O514" i="3"/>
  <c r="O515" i="3"/>
  <c r="O516" i="3"/>
  <c r="O517" i="3"/>
  <c r="O518" i="3"/>
  <c r="O519" i="3"/>
  <c r="O520" i="3"/>
  <c r="O521" i="3"/>
  <c r="O522" i="3"/>
  <c r="O523" i="3"/>
  <c r="O524" i="3"/>
  <c r="O525" i="3"/>
  <c r="O526" i="3"/>
  <c r="O527" i="3"/>
  <c r="O528" i="3"/>
  <c r="O529" i="3"/>
  <c r="O530" i="3"/>
  <c r="O531" i="3"/>
  <c r="O532" i="3"/>
  <c r="O533" i="3"/>
  <c r="O534" i="3"/>
  <c r="O535" i="3"/>
  <c r="O536" i="3"/>
  <c r="O537" i="3"/>
  <c r="O538" i="3"/>
  <c r="O539" i="3"/>
  <c r="O540" i="3"/>
  <c r="O541" i="3"/>
  <c r="O542" i="3"/>
  <c r="O543" i="3"/>
  <c r="O544" i="3"/>
  <c r="O545" i="3"/>
  <c r="O546" i="3"/>
  <c r="O547" i="3"/>
  <c r="O548" i="3"/>
  <c r="O549" i="3"/>
  <c r="O550" i="3"/>
  <c r="O551" i="3"/>
  <c r="O552" i="3"/>
  <c r="O553" i="3"/>
  <c r="O554" i="3"/>
  <c r="O555" i="3"/>
  <c r="O556" i="3"/>
  <c r="O557" i="3"/>
  <c r="O558" i="3"/>
  <c r="O559" i="3"/>
  <c r="O560" i="3"/>
  <c r="O561" i="3"/>
  <c r="O562" i="3"/>
  <c r="O563" i="3"/>
  <c r="O564" i="3"/>
  <c r="O565" i="3"/>
  <c r="O566" i="3"/>
  <c r="O567" i="3"/>
  <c r="O568" i="3"/>
  <c r="O569" i="3"/>
  <c r="O570" i="3"/>
  <c r="O571" i="3"/>
  <c r="O572" i="3"/>
  <c r="O573" i="3"/>
  <c r="O574" i="3"/>
  <c r="O575" i="3"/>
  <c r="O576" i="3"/>
  <c r="O577" i="3"/>
  <c r="O578" i="3"/>
  <c r="O579" i="3"/>
  <c r="O580" i="3"/>
  <c r="O581" i="3"/>
  <c r="O582" i="3"/>
  <c r="O583" i="3"/>
  <c r="O584" i="3"/>
  <c r="O585" i="3"/>
  <c r="O586" i="3"/>
  <c r="O587" i="3"/>
  <c r="O588" i="3"/>
  <c r="O589" i="3"/>
  <c r="O590" i="3"/>
  <c r="O591" i="3"/>
  <c r="O592" i="3"/>
  <c r="O593" i="3"/>
  <c r="O594" i="3"/>
  <c r="O595" i="3"/>
  <c r="O596" i="3"/>
  <c r="O597" i="3"/>
  <c r="O598" i="3"/>
  <c r="O599" i="3"/>
  <c r="O600" i="3"/>
  <c r="O601" i="3"/>
  <c r="O602" i="3"/>
  <c r="O603" i="3"/>
  <c r="O604" i="3"/>
  <c r="O605" i="3"/>
  <c r="O606" i="3"/>
  <c r="O607" i="3"/>
  <c r="O608" i="3"/>
  <c r="O609" i="3"/>
  <c r="O610" i="3"/>
  <c r="O611" i="3"/>
  <c r="O612" i="3"/>
  <c r="O613" i="3"/>
  <c r="O614" i="3"/>
  <c r="O615" i="3"/>
  <c r="O616" i="3"/>
  <c r="O617" i="3"/>
  <c r="O618" i="3"/>
  <c r="O619" i="3"/>
  <c r="O620" i="3"/>
  <c r="O621" i="3"/>
  <c r="O622" i="3"/>
  <c r="O623" i="3"/>
  <c r="O624" i="3"/>
  <c r="O625" i="3"/>
  <c r="O626" i="3"/>
  <c r="O627" i="3"/>
  <c r="O628" i="3"/>
  <c r="O629" i="3"/>
  <c r="O630" i="3"/>
  <c r="O631" i="3"/>
  <c r="O632" i="3"/>
  <c r="O633" i="3"/>
  <c r="O634" i="3"/>
  <c r="O635" i="3"/>
  <c r="O636" i="3"/>
  <c r="O637" i="3"/>
  <c r="O638" i="3"/>
  <c r="O639" i="3"/>
  <c r="O640" i="3"/>
  <c r="O641" i="3"/>
  <c r="O642" i="3"/>
  <c r="O643" i="3"/>
  <c r="O644" i="3"/>
  <c r="O645" i="3"/>
  <c r="O646" i="3"/>
  <c r="O647" i="3"/>
  <c r="O648" i="3"/>
  <c r="O649" i="3"/>
  <c r="O650" i="3"/>
  <c r="O651" i="3"/>
  <c r="O652" i="3"/>
  <c r="O653" i="3"/>
  <c r="O654" i="3"/>
  <c r="O655" i="3"/>
  <c r="O656" i="3"/>
  <c r="O657" i="3"/>
  <c r="O658" i="3"/>
  <c r="O659" i="3"/>
  <c r="O660" i="3"/>
  <c r="O661" i="3"/>
  <c r="O662" i="3"/>
  <c r="O663" i="3"/>
  <c r="O664" i="3"/>
  <c r="O665" i="3"/>
  <c r="O666" i="3"/>
  <c r="O667" i="3"/>
  <c r="O668" i="3"/>
  <c r="O669" i="3"/>
  <c r="O670" i="3"/>
  <c r="O671" i="3"/>
  <c r="O672" i="3"/>
  <c r="O673" i="3"/>
  <c r="O674" i="3"/>
  <c r="O675" i="3"/>
  <c r="O676" i="3"/>
  <c r="O677" i="3"/>
  <c r="O678" i="3"/>
  <c r="O679" i="3"/>
  <c r="O680" i="3"/>
  <c r="O681" i="3"/>
  <c r="O682" i="3"/>
  <c r="O683" i="3"/>
  <c r="O684" i="3"/>
  <c r="O685" i="3"/>
  <c r="O686" i="3"/>
  <c r="O687" i="3"/>
  <c r="O688" i="3"/>
  <c r="O689" i="3"/>
  <c r="O690" i="3"/>
  <c r="O691" i="3"/>
  <c r="O692" i="3"/>
  <c r="O693" i="3"/>
  <c r="O694" i="3"/>
  <c r="O695" i="3"/>
  <c r="O696" i="3"/>
  <c r="O697" i="3"/>
  <c r="O698" i="3"/>
  <c r="O699" i="3"/>
  <c r="O700" i="3"/>
  <c r="O701" i="3"/>
  <c r="O702" i="3"/>
  <c r="O703" i="3"/>
  <c r="O704" i="3"/>
  <c r="O705" i="3"/>
  <c r="O706" i="3"/>
  <c r="O707" i="3"/>
  <c r="O708" i="3"/>
  <c r="O709" i="3"/>
  <c r="O710" i="3"/>
  <c r="O711" i="3"/>
  <c r="O712" i="3"/>
  <c r="O713" i="3"/>
  <c r="O714" i="3"/>
  <c r="O715" i="3"/>
  <c r="O716" i="3"/>
  <c r="O717" i="3"/>
  <c r="O718" i="3"/>
  <c r="O719" i="3"/>
  <c r="O720" i="3"/>
  <c r="O721" i="3"/>
  <c r="O722" i="3"/>
  <c r="O723" i="3"/>
  <c r="O724" i="3"/>
  <c r="O725" i="3"/>
  <c r="O726" i="3"/>
  <c r="O727" i="3"/>
  <c r="O728" i="3"/>
  <c r="O729" i="3"/>
  <c r="O730" i="3"/>
  <c r="O731" i="3"/>
  <c r="O732" i="3"/>
  <c r="O733" i="3"/>
  <c r="O734" i="3"/>
  <c r="O735" i="3"/>
  <c r="O736" i="3"/>
  <c r="O737" i="3"/>
  <c r="O738" i="3"/>
  <c r="O739" i="3"/>
  <c r="O740" i="3"/>
  <c r="O741" i="3"/>
  <c r="O742" i="3"/>
  <c r="O743" i="3"/>
  <c r="O744" i="3"/>
  <c r="O745" i="3"/>
  <c r="O746" i="3"/>
  <c r="O747" i="3"/>
  <c r="O748" i="3"/>
  <c r="O749" i="3"/>
  <c r="O750" i="3"/>
  <c r="O751" i="3"/>
  <c r="O752" i="3"/>
  <c r="O753" i="3"/>
  <c r="O754" i="3"/>
  <c r="O755" i="3"/>
  <c r="O756" i="3"/>
  <c r="O757" i="3"/>
  <c r="O758" i="3"/>
  <c r="O759" i="3"/>
  <c r="O760" i="3"/>
  <c r="O761" i="3"/>
  <c r="O762" i="3"/>
  <c r="O763" i="3"/>
  <c r="O764" i="3"/>
  <c r="O765" i="3"/>
  <c r="O766" i="3"/>
  <c r="O767" i="3"/>
  <c r="O768" i="3"/>
  <c r="O769" i="3"/>
  <c r="O770" i="3"/>
  <c r="O771" i="3"/>
  <c r="O772" i="3"/>
  <c r="O773" i="3"/>
  <c r="O774" i="3"/>
  <c r="O775" i="3"/>
  <c r="O776" i="3"/>
  <c r="O777" i="3"/>
  <c r="O778" i="3"/>
  <c r="O779" i="3"/>
  <c r="O780" i="3"/>
  <c r="O781" i="3"/>
  <c r="O782" i="3"/>
  <c r="O783" i="3"/>
  <c r="O784" i="3"/>
  <c r="O785" i="3"/>
  <c r="O786" i="3"/>
  <c r="O787" i="3"/>
  <c r="O788" i="3"/>
  <c r="O789" i="3"/>
  <c r="O790" i="3"/>
  <c r="O791" i="3"/>
  <c r="O792" i="3"/>
  <c r="O793" i="3"/>
  <c r="O794" i="3"/>
  <c r="O795" i="3"/>
  <c r="O796" i="3"/>
  <c r="O797" i="3"/>
  <c r="O798" i="3"/>
  <c r="O799" i="3"/>
  <c r="O800" i="3"/>
  <c r="O801" i="3"/>
  <c r="O802" i="3"/>
  <c r="O803" i="3"/>
  <c r="O804" i="3"/>
  <c r="O805" i="3"/>
  <c r="O806" i="3"/>
  <c r="O807" i="3"/>
  <c r="O808" i="3"/>
  <c r="O809" i="3"/>
  <c r="O810" i="3"/>
  <c r="O811" i="3"/>
  <c r="O812" i="3"/>
  <c r="O813" i="3"/>
  <c r="O814" i="3"/>
  <c r="O815" i="3"/>
  <c r="O816" i="3"/>
  <c r="O817" i="3"/>
  <c r="O818" i="3"/>
  <c r="O819" i="3"/>
  <c r="O820" i="3"/>
  <c r="O821" i="3"/>
  <c r="O822" i="3"/>
  <c r="O823" i="3"/>
  <c r="O824" i="3"/>
  <c r="O825" i="3"/>
  <c r="O826" i="3"/>
  <c r="O827" i="3"/>
  <c r="O828" i="3"/>
  <c r="O829" i="3"/>
  <c r="O830" i="3"/>
  <c r="O831" i="3"/>
  <c r="O832" i="3"/>
  <c r="O833" i="3"/>
  <c r="O834" i="3"/>
  <c r="O835" i="3"/>
  <c r="O836" i="3"/>
  <c r="O837" i="3"/>
  <c r="O838" i="3"/>
  <c r="O839" i="3"/>
  <c r="O840" i="3"/>
  <c r="O841" i="3"/>
  <c r="O842" i="3"/>
  <c r="O843" i="3"/>
  <c r="O844" i="3"/>
  <c r="O845" i="3"/>
  <c r="O846" i="3"/>
  <c r="O847" i="3"/>
  <c r="O848" i="3"/>
  <c r="O849" i="3"/>
  <c r="O850" i="3"/>
  <c r="O851" i="3"/>
  <c r="O852" i="3"/>
  <c r="O853" i="3"/>
  <c r="O854" i="3"/>
  <c r="O855" i="3"/>
  <c r="O856" i="3"/>
  <c r="O857" i="3"/>
  <c r="O858" i="3"/>
  <c r="O859" i="3"/>
  <c r="O860" i="3"/>
  <c r="O861" i="3"/>
  <c r="O862" i="3"/>
  <c r="O863" i="3"/>
  <c r="O864" i="3"/>
  <c r="O865" i="3"/>
  <c r="O866" i="3"/>
  <c r="O867" i="3"/>
  <c r="O868" i="3"/>
  <c r="O869" i="3"/>
  <c r="O870" i="3"/>
  <c r="O871" i="3"/>
  <c r="O872" i="3"/>
  <c r="O873" i="3"/>
  <c r="O874" i="3"/>
  <c r="O875" i="3"/>
  <c r="O876" i="3"/>
  <c r="O877" i="3"/>
  <c r="O878" i="3"/>
  <c r="O879" i="3"/>
  <c r="O880" i="3"/>
  <c r="O881" i="3"/>
  <c r="O882" i="3"/>
  <c r="O883" i="3"/>
  <c r="O884" i="3"/>
  <c r="O885" i="3"/>
  <c r="O886" i="3"/>
  <c r="O887" i="3"/>
  <c r="O888" i="3"/>
  <c r="O889" i="3"/>
  <c r="O890" i="3"/>
  <c r="O891" i="3"/>
  <c r="O892" i="3"/>
  <c r="O893" i="3"/>
  <c r="O894" i="3"/>
  <c r="O895" i="3"/>
  <c r="O896" i="3"/>
  <c r="O897" i="3"/>
  <c r="O898" i="3"/>
  <c r="O899" i="3"/>
  <c r="O900" i="3"/>
  <c r="O901" i="3"/>
  <c r="O902" i="3"/>
  <c r="O903" i="3"/>
  <c r="O904" i="3"/>
  <c r="O905" i="3"/>
  <c r="O906" i="3"/>
  <c r="O907" i="3"/>
  <c r="O908" i="3"/>
  <c r="O909" i="3"/>
  <c r="O910" i="3"/>
  <c r="O911" i="3"/>
  <c r="O912" i="3"/>
  <c r="O913" i="3"/>
  <c r="O914" i="3"/>
  <c r="O915" i="3"/>
  <c r="O916" i="3"/>
  <c r="O917" i="3"/>
  <c r="O918" i="3"/>
  <c r="O919" i="3"/>
  <c r="O920" i="3"/>
  <c r="O921" i="3"/>
  <c r="O922" i="3"/>
  <c r="O923" i="3"/>
  <c r="O924" i="3"/>
  <c r="O925" i="3"/>
  <c r="O926" i="3"/>
  <c r="O927" i="3"/>
  <c r="O928" i="3"/>
  <c r="O929" i="3"/>
  <c r="O930" i="3"/>
  <c r="O931" i="3"/>
  <c r="O932" i="3"/>
  <c r="O933" i="3"/>
  <c r="O934" i="3"/>
  <c r="O935" i="3"/>
  <c r="O936" i="3"/>
  <c r="O937" i="3"/>
  <c r="O938" i="3"/>
  <c r="O939" i="3"/>
  <c r="O940" i="3"/>
  <c r="O941" i="3"/>
  <c r="O942" i="3"/>
  <c r="O943" i="3"/>
  <c r="O944" i="3"/>
  <c r="O945" i="3"/>
  <c r="O946" i="3"/>
  <c r="O947" i="3"/>
  <c r="O948" i="3"/>
  <c r="O949" i="3"/>
  <c r="O950" i="3"/>
  <c r="O951" i="3"/>
  <c r="O952" i="3"/>
  <c r="O953" i="3"/>
  <c r="O954" i="3"/>
  <c r="O955" i="3"/>
  <c r="O956" i="3"/>
  <c r="O957" i="3"/>
  <c r="O958" i="3"/>
  <c r="O959" i="3"/>
  <c r="O960" i="3"/>
  <c r="O961" i="3"/>
  <c r="O962" i="3"/>
  <c r="O963" i="3"/>
  <c r="O964" i="3"/>
  <c r="O965" i="3"/>
  <c r="O966" i="3"/>
  <c r="O967" i="3"/>
  <c r="O968" i="3"/>
  <c r="O969" i="3"/>
  <c r="O970" i="3"/>
  <c r="O971" i="3"/>
  <c r="O972" i="3"/>
  <c r="O973" i="3"/>
  <c r="O974" i="3"/>
  <c r="O975" i="3"/>
  <c r="O976" i="3"/>
  <c r="O977" i="3"/>
  <c r="O978" i="3"/>
  <c r="O979" i="3"/>
  <c r="O980" i="3"/>
  <c r="O981" i="3"/>
  <c r="O982" i="3"/>
  <c r="O983" i="3"/>
  <c r="O984" i="3"/>
  <c r="O985" i="3"/>
  <c r="O986" i="3"/>
  <c r="O987" i="3"/>
  <c r="O988" i="3"/>
  <c r="O989" i="3"/>
  <c r="O990" i="3"/>
  <c r="O991" i="3"/>
  <c r="O992" i="3"/>
  <c r="O993" i="3"/>
  <c r="O994" i="3"/>
  <c r="O995" i="3"/>
  <c r="O996" i="3"/>
  <c r="O997" i="3"/>
  <c r="O998" i="3"/>
  <c r="O999" i="3"/>
  <c r="O1000" i="3"/>
  <c r="O1001" i="3"/>
  <c r="O1002" i="3"/>
  <c r="O1003" i="3"/>
  <c r="O1004" i="3"/>
  <c r="O1005" i="3"/>
  <c r="O1006" i="3"/>
  <c r="O1007" i="3"/>
  <c r="O1008" i="3"/>
  <c r="O1009" i="3"/>
  <c r="O1010" i="3"/>
  <c r="O1011" i="3"/>
  <c r="O1012" i="3"/>
  <c r="O1013" i="3"/>
  <c r="O1014" i="3"/>
  <c r="O1015" i="3"/>
  <c r="O1016" i="3"/>
  <c r="O1017" i="3"/>
  <c r="O1018" i="3"/>
  <c r="O1019" i="3"/>
  <c r="O1020" i="3"/>
  <c r="O1021" i="3"/>
  <c r="O1022" i="3"/>
  <c r="O1023" i="3"/>
  <c r="O1024" i="3"/>
  <c r="O1025" i="3"/>
  <c r="O1026" i="3"/>
  <c r="O1027" i="3"/>
  <c r="O1028" i="3"/>
  <c r="O1029" i="3"/>
  <c r="O1030" i="3"/>
  <c r="O1031" i="3"/>
  <c r="O1032" i="3"/>
  <c r="O1033" i="3"/>
  <c r="O1034" i="3"/>
  <c r="O1035" i="3"/>
  <c r="O1036" i="3"/>
  <c r="O1037" i="3"/>
  <c r="O1038" i="3"/>
  <c r="O1039" i="3"/>
  <c r="O1040" i="3"/>
  <c r="O1041" i="3"/>
  <c r="O1042" i="3"/>
  <c r="O1043" i="3"/>
  <c r="O1044" i="3"/>
  <c r="O1045" i="3"/>
  <c r="O1046" i="3"/>
  <c r="O1047" i="3"/>
  <c r="O1048" i="3"/>
  <c r="O1049" i="3"/>
  <c r="O1050" i="3"/>
  <c r="O1051" i="3"/>
  <c r="O1052" i="3"/>
  <c r="O1053" i="3"/>
  <c r="O1054" i="3"/>
  <c r="O1055" i="3"/>
  <c r="O1056" i="3"/>
  <c r="O1057" i="3"/>
  <c r="O1058" i="3"/>
  <c r="O1059" i="3"/>
  <c r="O1060" i="3"/>
  <c r="O1061" i="3"/>
  <c r="O1062" i="3"/>
  <c r="O1063" i="3"/>
  <c r="O1064" i="3"/>
  <c r="O1065" i="3"/>
  <c r="O1066" i="3"/>
  <c r="O1067" i="3"/>
  <c r="O1068" i="3"/>
  <c r="O1069" i="3"/>
  <c r="O1070" i="3"/>
  <c r="O1071" i="3"/>
  <c r="O1072" i="3"/>
  <c r="O1073" i="3"/>
  <c r="O1074" i="3"/>
  <c r="O1075" i="3"/>
  <c r="O1076" i="3"/>
  <c r="O1077" i="3"/>
  <c r="O1078" i="3"/>
  <c r="O1079" i="3"/>
  <c r="O1080" i="3"/>
  <c r="O1081" i="3"/>
  <c r="O1082" i="3"/>
  <c r="O1083" i="3"/>
  <c r="O1084" i="3"/>
  <c r="O1085" i="3"/>
  <c r="O1086" i="3"/>
  <c r="O1087" i="3"/>
  <c r="O1088" i="3"/>
  <c r="O1089" i="3"/>
  <c r="O1090" i="3"/>
  <c r="O1091" i="3"/>
  <c r="O1092" i="3"/>
  <c r="O1093" i="3"/>
  <c r="O1094" i="3"/>
  <c r="O1095" i="3"/>
  <c r="O1096" i="3"/>
  <c r="O1097" i="3"/>
  <c r="O1098" i="3"/>
  <c r="O1099" i="3"/>
  <c r="O1100" i="3"/>
  <c r="O1101" i="3"/>
  <c r="O1102" i="3"/>
  <c r="O1103" i="3"/>
  <c r="O1104" i="3"/>
  <c r="O1105" i="3"/>
  <c r="O1106" i="3"/>
  <c r="O1107" i="3"/>
  <c r="O1108" i="3"/>
  <c r="O1109" i="3"/>
  <c r="O1110" i="3"/>
  <c r="O1111" i="3"/>
  <c r="O1112" i="3"/>
  <c r="O1113" i="3"/>
  <c r="O1114" i="3"/>
  <c r="O1115" i="3"/>
  <c r="O1116" i="3"/>
  <c r="O1117" i="3"/>
  <c r="O1118" i="3"/>
  <c r="O1119" i="3"/>
  <c r="O1120" i="3"/>
  <c r="O1121" i="3"/>
  <c r="O1122" i="3"/>
  <c r="O1123" i="3"/>
  <c r="O1124" i="3"/>
  <c r="O1125" i="3"/>
  <c r="O1126" i="3"/>
  <c r="O1127" i="3"/>
  <c r="O1128" i="3"/>
  <c r="O1129" i="3"/>
  <c r="O1130" i="3"/>
  <c r="O1131" i="3"/>
  <c r="O1132" i="3"/>
  <c r="O1133" i="3"/>
  <c r="O1134" i="3"/>
  <c r="O1135" i="3"/>
  <c r="O1136" i="3"/>
  <c r="O1137" i="3"/>
  <c r="O1138" i="3"/>
  <c r="O1139" i="3"/>
  <c r="O1140" i="3"/>
  <c r="O1141" i="3"/>
  <c r="O1142" i="3"/>
  <c r="O1143" i="3"/>
  <c r="O1144" i="3"/>
  <c r="O1145" i="3"/>
  <c r="O1146" i="3"/>
  <c r="O1147" i="3"/>
  <c r="O1148" i="3"/>
  <c r="O1149" i="3"/>
  <c r="O1150" i="3"/>
  <c r="O1151" i="3"/>
  <c r="O1152" i="3"/>
  <c r="O1153" i="3"/>
  <c r="O1154" i="3"/>
  <c r="O1155" i="3"/>
  <c r="O1156" i="3"/>
  <c r="O1157" i="3"/>
  <c r="O1158" i="3"/>
  <c r="O1159" i="3"/>
  <c r="O1160" i="3"/>
  <c r="O1161" i="3"/>
  <c r="O1162" i="3"/>
  <c r="O1163" i="3"/>
  <c r="O1164" i="3"/>
  <c r="O1165" i="3"/>
  <c r="O1166" i="3"/>
  <c r="O1167" i="3"/>
  <c r="O1168" i="3"/>
  <c r="O1169" i="3"/>
  <c r="O1170" i="3"/>
  <c r="O1171" i="3"/>
  <c r="O1172" i="3"/>
  <c r="O1173" i="3"/>
  <c r="O1174" i="3"/>
  <c r="O1175" i="3"/>
  <c r="O1176" i="3"/>
  <c r="O1177" i="3"/>
  <c r="O1178" i="3"/>
  <c r="O1179" i="3"/>
  <c r="O1180" i="3"/>
  <c r="O1181" i="3"/>
  <c r="O1182" i="3"/>
  <c r="O1183" i="3"/>
  <c r="O1184" i="3"/>
  <c r="O1185" i="3"/>
  <c r="O1186" i="3"/>
  <c r="O1187" i="3"/>
  <c r="O1188" i="3"/>
  <c r="O1189" i="3"/>
  <c r="O1190" i="3"/>
  <c r="O1191" i="3"/>
  <c r="O1192" i="3"/>
  <c r="O1193" i="3"/>
  <c r="O1194" i="3"/>
  <c r="O1195" i="3"/>
  <c r="O1196" i="3"/>
  <c r="O1197" i="3"/>
  <c r="O1198" i="3"/>
  <c r="O1199" i="3"/>
  <c r="O1200" i="3"/>
  <c r="O1201" i="3"/>
  <c r="O1202" i="3"/>
  <c r="O1203" i="3"/>
  <c r="O1204" i="3"/>
  <c r="O1205" i="3"/>
  <c r="O1206" i="3"/>
  <c r="O1207" i="3"/>
  <c r="O1208" i="3"/>
  <c r="O1209" i="3"/>
  <c r="O1210" i="3"/>
  <c r="O1211" i="3"/>
  <c r="O1212" i="3"/>
  <c r="O1213" i="3"/>
  <c r="O1214" i="3"/>
  <c r="O1215" i="3"/>
  <c r="O1216" i="3"/>
  <c r="O1217" i="3"/>
  <c r="O1218" i="3"/>
  <c r="O1219" i="3"/>
  <c r="O1220" i="3"/>
  <c r="O1221" i="3"/>
  <c r="O1222" i="3"/>
  <c r="O1223" i="3"/>
  <c r="O1224" i="3"/>
  <c r="O1225" i="3"/>
  <c r="O1226" i="3"/>
  <c r="O1227" i="3"/>
  <c r="O1228" i="3"/>
  <c r="O1229" i="3"/>
  <c r="O1230" i="3"/>
  <c r="O1231" i="3"/>
  <c r="O1232" i="3"/>
  <c r="O1233" i="3"/>
  <c r="O1234" i="3"/>
  <c r="O1235" i="3"/>
  <c r="O1236" i="3"/>
  <c r="O1237" i="3"/>
  <c r="O1238" i="3"/>
  <c r="O1239" i="3"/>
  <c r="O1240" i="3"/>
  <c r="O1241" i="3"/>
  <c r="O1242" i="3"/>
  <c r="O1243" i="3"/>
  <c r="O1244" i="3"/>
  <c r="O1245" i="3"/>
  <c r="O1246" i="3"/>
  <c r="O1247" i="3"/>
  <c r="O1248" i="3"/>
  <c r="O1249" i="3"/>
  <c r="O1250" i="3"/>
  <c r="O1251" i="3"/>
  <c r="O1252" i="3"/>
  <c r="O1253" i="3"/>
  <c r="O1254" i="3"/>
  <c r="O1255" i="3"/>
  <c r="O1256" i="3"/>
  <c r="O1257" i="3"/>
  <c r="O1258" i="3"/>
  <c r="O1259" i="3"/>
  <c r="O1260" i="3"/>
  <c r="O1261" i="3"/>
  <c r="O1262" i="3"/>
  <c r="O1263" i="3"/>
  <c r="O1264" i="3"/>
  <c r="O1265" i="3"/>
  <c r="O1266" i="3"/>
  <c r="O1267" i="3"/>
  <c r="O1268" i="3"/>
  <c r="O1269" i="3"/>
  <c r="O1270" i="3"/>
  <c r="O1271" i="3"/>
  <c r="O1272" i="3"/>
  <c r="O1273" i="3"/>
  <c r="O1274" i="3"/>
  <c r="O1275" i="3"/>
  <c r="O1276" i="3"/>
  <c r="O1277" i="3"/>
  <c r="O1278" i="3"/>
  <c r="O1279" i="3"/>
  <c r="O1280" i="3"/>
  <c r="O1281" i="3"/>
  <c r="O1282" i="3"/>
  <c r="O1283" i="3"/>
  <c r="O1284" i="3"/>
  <c r="O1285" i="3"/>
  <c r="O1286" i="3"/>
  <c r="O1287" i="3"/>
  <c r="O1288" i="3"/>
  <c r="O1289" i="3"/>
  <c r="O1290" i="3"/>
  <c r="O1291" i="3"/>
  <c r="O1292" i="3"/>
  <c r="O1293" i="3"/>
  <c r="O7" i="3"/>
  <c r="J1016" i="3"/>
  <c r="F1016" i="3"/>
  <c r="J1015" i="3"/>
  <c r="F1015" i="3"/>
  <c r="J1014" i="3"/>
  <c r="F1014" i="3"/>
  <c r="J1013" i="3"/>
  <c r="F1013" i="3"/>
  <c r="J1012" i="3"/>
  <c r="F1012" i="3"/>
  <c r="J1011" i="3"/>
  <c r="F1011" i="3"/>
  <c r="J1010" i="3"/>
  <c r="F1010" i="3"/>
  <c r="J1009" i="3"/>
  <c r="F1009" i="3"/>
  <c r="J1008" i="3"/>
  <c r="F1008" i="3"/>
  <c r="J1007" i="3"/>
  <c r="F1007" i="3"/>
  <c r="J1006" i="3"/>
  <c r="F1006" i="3"/>
  <c r="J1005" i="3"/>
  <c r="F1005" i="3"/>
  <c r="J1004" i="3"/>
  <c r="F1004" i="3"/>
  <c r="J1003" i="3"/>
  <c r="F1003" i="3"/>
  <c r="J1002" i="3"/>
  <c r="F1002" i="3"/>
  <c r="J1001" i="3"/>
  <c r="F1001" i="3"/>
  <c r="J1000" i="3"/>
  <c r="F1000" i="3"/>
  <c r="J999" i="3"/>
  <c r="F999" i="3"/>
  <c r="J998" i="3"/>
  <c r="F998" i="3"/>
  <c r="J997" i="3"/>
  <c r="F997" i="3"/>
  <c r="J996" i="3"/>
  <c r="F996" i="3"/>
  <c r="J995" i="3"/>
  <c r="F995" i="3"/>
  <c r="J994" i="3"/>
  <c r="F994" i="3"/>
  <c r="J993" i="3"/>
  <c r="F993" i="3"/>
  <c r="J992" i="3"/>
  <c r="F992" i="3"/>
  <c r="J991" i="3"/>
  <c r="F991" i="3"/>
  <c r="J990" i="3"/>
  <c r="F990" i="3"/>
  <c r="J989" i="3"/>
  <c r="F989" i="3"/>
  <c r="J988" i="3"/>
  <c r="F988" i="3"/>
  <c r="J987" i="3"/>
  <c r="F987" i="3"/>
  <c r="J986" i="3"/>
  <c r="F986" i="3"/>
  <c r="J985" i="3"/>
  <c r="F985" i="3"/>
  <c r="J984" i="3"/>
  <c r="F984" i="3"/>
  <c r="J983" i="3"/>
  <c r="F983" i="3"/>
  <c r="J982" i="3"/>
  <c r="F982" i="3"/>
  <c r="J981" i="3"/>
  <c r="F981" i="3"/>
  <c r="J980" i="3"/>
  <c r="F980" i="3"/>
  <c r="J979" i="3"/>
  <c r="F979" i="3"/>
  <c r="J978" i="3"/>
  <c r="F978" i="3"/>
  <c r="J977" i="3"/>
  <c r="F977" i="3"/>
  <c r="J976" i="3"/>
  <c r="F976" i="3"/>
  <c r="J975" i="3"/>
  <c r="F975" i="3"/>
  <c r="J974" i="3"/>
  <c r="F974" i="3"/>
  <c r="J973" i="3"/>
  <c r="F973" i="3"/>
  <c r="J972" i="3"/>
  <c r="F972" i="3"/>
  <c r="J971" i="3"/>
  <c r="F971" i="3"/>
  <c r="J970" i="3"/>
  <c r="F970" i="3"/>
  <c r="J969" i="3"/>
  <c r="F969" i="3"/>
  <c r="J968" i="3"/>
  <c r="F968" i="3"/>
  <c r="J967" i="3"/>
  <c r="F967" i="3"/>
  <c r="J966" i="3"/>
  <c r="F966" i="3"/>
  <c r="J965" i="3"/>
  <c r="F965" i="3"/>
  <c r="J964" i="3"/>
  <c r="F964" i="3"/>
  <c r="J963" i="3"/>
  <c r="F963" i="3"/>
  <c r="J962" i="3"/>
  <c r="F962" i="3"/>
  <c r="J961" i="3"/>
  <c r="F961" i="3"/>
  <c r="J960" i="3"/>
  <c r="F960" i="3"/>
  <c r="J959" i="3"/>
  <c r="F959" i="3"/>
  <c r="J958" i="3"/>
  <c r="F958" i="3"/>
  <c r="J957" i="3"/>
  <c r="F957" i="3"/>
  <c r="J956" i="3"/>
  <c r="F956" i="3"/>
  <c r="J955" i="3"/>
  <c r="F955" i="3"/>
  <c r="J954" i="3"/>
  <c r="F954" i="3"/>
  <c r="J953" i="3"/>
  <c r="F953" i="3"/>
  <c r="J952" i="3"/>
  <c r="F952" i="3"/>
  <c r="J951" i="3"/>
  <c r="F951" i="3"/>
  <c r="J950" i="3"/>
  <c r="F950" i="3"/>
  <c r="J949" i="3"/>
  <c r="F949" i="3"/>
  <c r="J948" i="3"/>
  <c r="F948" i="3"/>
  <c r="J947" i="3"/>
  <c r="F947" i="3"/>
  <c r="J946" i="3"/>
  <c r="F946" i="3"/>
  <c r="J945" i="3"/>
  <c r="F945" i="3"/>
  <c r="J944" i="3"/>
  <c r="F944" i="3"/>
  <c r="J943" i="3"/>
  <c r="F943" i="3"/>
  <c r="J942" i="3"/>
  <c r="F942" i="3"/>
  <c r="J941" i="3"/>
  <c r="F941" i="3"/>
  <c r="J940" i="3"/>
  <c r="F940" i="3"/>
  <c r="J939" i="3"/>
  <c r="F939" i="3"/>
  <c r="J938" i="3"/>
  <c r="F938" i="3"/>
  <c r="J937" i="3"/>
  <c r="F937" i="3"/>
  <c r="J936" i="3"/>
  <c r="F936" i="3"/>
  <c r="J935" i="3"/>
  <c r="F935" i="3"/>
  <c r="J934" i="3"/>
  <c r="F934" i="3"/>
  <c r="J933" i="3"/>
  <c r="F933" i="3"/>
  <c r="J932" i="3"/>
  <c r="F932" i="3"/>
  <c r="J931" i="3"/>
  <c r="F931" i="3"/>
  <c r="J930" i="3"/>
  <c r="F930" i="3"/>
  <c r="J929" i="3"/>
  <c r="F929" i="3"/>
  <c r="J928" i="3"/>
  <c r="F928" i="3"/>
  <c r="J927" i="3"/>
  <c r="F927" i="3"/>
  <c r="J926" i="3"/>
  <c r="F926" i="3"/>
  <c r="J925" i="3"/>
  <c r="F925" i="3"/>
  <c r="J924" i="3"/>
  <c r="F924" i="3"/>
  <c r="J923" i="3"/>
  <c r="F923" i="3"/>
  <c r="J922" i="3"/>
  <c r="F922" i="3"/>
  <c r="J921" i="3"/>
  <c r="F921" i="3"/>
  <c r="J920" i="3"/>
  <c r="F920" i="3"/>
  <c r="J919" i="3"/>
  <c r="F919" i="3"/>
  <c r="J918" i="3"/>
  <c r="F918" i="3"/>
  <c r="J917" i="3"/>
  <c r="F917" i="3"/>
  <c r="J916" i="3"/>
  <c r="F916" i="3"/>
  <c r="J915" i="3"/>
  <c r="F915" i="3"/>
  <c r="J914" i="3"/>
  <c r="F914" i="3"/>
  <c r="J913" i="3"/>
  <c r="F913" i="3"/>
  <c r="J912" i="3"/>
  <c r="F912" i="3"/>
  <c r="J911" i="3"/>
  <c r="F911" i="3"/>
  <c r="J910" i="3"/>
  <c r="F910" i="3"/>
  <c r="J909" i="3"/>
  <c r="F909" i="3"/>
  <c r="J908" i="3"/>
  <c r="F908" i="3"/>
  <c r="J907" i="3"/>
  <c r="F907" i="3"/>
  <c r="J906" i="3"/>
  <c r="F906" i="3"/>
  <c r="J905" i="3"/>
  <c r="F905" i="3"/>
  <c r="J904" i="3"/>
  <c r="F904" i="3"/>
  <c r="J903" i="3"/>
  <c r="F903" i="3"/>
  <c r="J902" i="3"/>
  <c r="F902" i="3"/>
  <c r="J901" i="3"/>
  <c r="F901" i="3"/>
  <c r="J900" i="3"/>
  <c r="F900" i="3"/>
  <c r="J899" i="3"/>
  <c r="F899" i="3"/>
  <c r="J898" i="3"/>
  <c r="F898" i="3"/>
  <c r="J897" i="3"/>
  <c r="F897" i="3"/>
  <c r="J896" i="3"/>
  <c r="F896" i="3"/>
  <c r="J895" i="3"/>
  <c r="F895" i="3"/>
  <c r="J894" i="3"/>
  <c r="F894" i="3"/>
  <c r="J893" i="3"/>
  <c r="F893" i="3"/>
  <c r="J892" i="3"/>
  <c r="F892" i="3"/>
  <c r="J891" i="3"/>
  <c r="F891" i="3"/>
  <c r="J890" i="3"/>
  <c r="F890" i="3"/>
  <c r="J889" i="3"/>
  <c r="F889" i="3"/>
  <c r="J888" i="3"/>
  <c r="F888" i="3"/>
  <c r="J887" i="3"/>
  <c r="F887" i="3"/>
  <c r="J886" i="3"/>
  <c r="F886" i="3"/>
  <c r="J885" i="3"/>
  <c r="F885" i="3"/>
  <c r="J884" i="3"/>
  <c r="F884" i="3"/>
  <c r="J883" i="3"/>
  <c r="F883" i="3"/>
  <c r="J882" i="3"/>
  <c r="F882" i="3"/>
  <c r="J881" i="3"/>
  <c r="F881" i="3"/>
  <c r="J880" i="3"/>
  <c r="F880" i="3"/>
  <c r="J879" i="3"/>
  <c r="F879" i="3"/>
  <c r="J878" i="3"/>
  <c r="F878" i="3"/>
  <c r="J877" i="3"/>
  <c r="F877" i="3"/>
  <c r="J876" i="3"/>
  <c r="F876" i="3"/>
  <c r="J875" i="3"/>
  <c r="F875" i="3"/>
  <c r="J874" i="3"/>
  <c r="F874" i="3"/>
  <c r="J873" i="3"/>
  <c r="F873" i="3"/>
  <c r="J872" i="3"/>
  <c r="F872" i="3"/>
  <c r="J871" i="3"/>
  <c r="F871" i="3"/>
  <c r="J870" i="3"/>
  <c r="F870" i="3"/>
  <c r="J869" i="3"/>
  <c r="F869" i="3"/>
  <c r="J868" i="3"/>
  <c r="F868" i="3"/>
  <c r="J867" i="3"/>
  <c r="F867" i="3"/>
  <c r="J866" i="3"/>
  <c r="F866" i="3"/>
  <c r="J865" i="3"/>
  <c r="F865" i="3"/>
  <c r="J864" i="3"/>
  <c r="F864" i="3"/>
  <c r="J863" i="3"/>
  <c r="F863" i="3"/>
  <c r="J862" i="3"/>
  <c r="F862" i="3"/>
  <c r="J861" i="3"/>
  <c r="F861" i="3"/>
  <c r="J860" i="3"/>
  <c r="F860" i="3"/>
  <c r="J859" i="3"/>
  <c r="F859" i="3"/>
  <c r="J858" i="3"/>
  <c r="F858" i="3"/>
  <c r="J857" i="3"/>
  <c r="F857" i="3"/>
  <c r="J856" i="3"/>
  <c r="F856" i="3"/>
  <c r="J855" i="3"/>
  <c r="F855" i="3"/>
  <c r="J854" i="3"/>
  <c r="F854" i="3"/>
  <c r="J853" i="3"/>
  <c r="F853" i="3"/>
  <c r="J852" i="3"/>
  <c r="F852" i="3"/>
  <c r="J851" i="3"/>
  <c r="F851" i="3"/>
  <c r="J850" i="3"/>
  <c r="F850" i="3"/>
  <c r="J849" i="3"/>
  <c r="F849" i="3"/>
  <c r="J848" i="3"/>
  <c r="F848" i="3"/>
  <c r="J847" i="3"/>
  <c r="F847" i="3"/>
  <c r="J846" i="3"/>
  <c r="F846" i="3"/>
  <c r="J845" i="3"/>
  <c r="F845" i="3"/>
  <c r="J844" i="3"/>
  <c r="F844" i="3"/>
  <c r="J843" i="3"/>
  <c r="F843" i="3"/>
  <c r="J842" i="3"/>
  <c r="F842" i="3"/>
  <c r="J841" i="3"/>
  <c r="F841" i="3"/>
  <c r="J840" i="3"/>
  <c r="F840" i="3"/>
  <c r="J839" i="3"/>
  <c r="F839" i="3"/>
  <c r="J838" i="3"/>
  <c r="F838" i="3"/>
  <c r="J837" i="3"/>
  <c r="F837" i="3"/>
  <c r="J836" i="3"/>
  <c r="F836" i="3"/>
  <c r="J835" i="3"/>
  <c r="F835" i="3"/>
  <c r="J834" i="3"/>
  <c r="F834" i="3"/>
  <c r="J833" i="3"/>
  <c r="F833" i="3"/>
  <c r="J832" i="3"/>
  <c r="F832" i="3"/>
  <c r="J831" i="3"/>
  <c r="F831" i="3"/>
  <c r="J830" i="3"/>
  <c r="F830" i="3"/>
  <c r="J829" i="3"/>
  <c r="F829" i="3"/>
  <c r="J828" i="3"/>
  <c r="F828" i="3"/>
  <c r="J827" i="3"/>
  <c r="F827" i="3"/>
  <c r="J826" i="3"/>
  <c r="F826" i="3"/>
  <c r="J825" i="3"/>
  <c r="F825" i="3"/>
  <c r="J824" i="3"/>
  <c r="F824" i="3"/>
  <c r="J823" i="3"/>
  <c r="F823" i="3"/>
  <c r="J822" i="3"/>
  <c r="F822" i="3"/>
  <c r="J821" i="3"/>
  <c r="F821" i="3"/>
  <c r="J820" i="3"/>
  <c r="F820" i="3"/>
  <c r="J819" i="3"/>
  <c r="F819" i="3"/>
  <c r="J818" i="3"/>
  <c r="F818" i="3"/>
  <c r="J817" i="3"/>
  <c r="F817" i="3"/>
  <c r="J816" i="3"/>
  <c r="F816" i="3"/>
  <c r="J815" i="3"/>
  <c r="F815" i="3"/>
  <c r="J814" i="3"/>
  <c r="F814" i="3"/>
  <c r="J813" i="3"/>
  <c r="F813" i="3"/>
  <c r="J812" i="3"/>
  <c r="F812" i="3"/>
  <c r="J811" i="3"/>
  <c r="F811" i="3"/>
  <c r="J810" i="3"/>
  <c r="F810" i="3"/>
  <c r="J809" i="3"/>
  <c r="F809" i="3"/>
  <c r="J808" i="3"/>
  <c r="F808" i="3"/>
  <c r="J807" i="3"/>
  <c r="F807" i="3"/>
  <c r="J806" i="3"/>
  <c r="F806" i="3"/>
  <c r="J805" i="3"/>
  <c r="F805" i="3"/>
  <c r="J804" i="3"/>
  <c r="F804" i="3"/>
  <c r="J803" i="3"/>
  <c r="F803" i="3"/>
  <c r="J802" i="3"/>
  <c r="F802" i="3"/>
  <c r="J801" i="3"/>
  <c r="F801" i="3"/>
  <c r="J800" i="3"/>
  <c r="F800" i="3"/>
  <c r="J799" i="3"/>
  <c r="F799" i="3"/>
  <c r="J798" i="3"/>
  <c r="F798" i="3"/>
  <c r="J797" i="3"/>
  <c r="F797" i="3"/>
  <c r="J796" i="3"/>
  <c r="F796" i="3"/>
  <c r="J795" i="3"/>
  <c r="F795" i="3"/>
  <c r="J794" i="3"/>
  <c r="F794" i="3"/>
  <c r="J793" i="3"/>
  <c r="F793" i="3"/>
  <c r="J792" i="3"/>
  <c r="F792" i="3"/>
  <c r="J791" i="3"/>
  <c r="F791" i="3"/>
  <c r="J790" i="3"/>
  <c r="F790" i="3"/>
  <c r="J789" i="3"/>
  <c r="F789" i="3"/>
  <c r="J788" i="3"/>
  <c r="F788" i="3"/>
  <c r="J787" i="3"/>
  <c r="F787" i="3"/>
  <c r="J786" i="3"/>
  <c r="F786" i="3"/>
  <c r="J785" i="3"/>
  <c r="F785" i="3"/>
  <c r="J784" i="3"/>
  <c r="F784" i="3"/>
  <c r="J783" i="3"/>
  <c r="F783" i="3"/>
  <c r="J782" i="3"/>
  <c r="F782" i="3"/>
  <c r="J781" i="3"/>
  <c r="F781" i="3"/>
  <c r="J780" i="3"/>
  <c r="F780" i="3"/>
  <c r="J779" i="3"/>
  <c r="F779" i="3"/>
  <c r="J778" i="3"/>
  <c r="F778" i="3"/>
  <c r="J777" i="3"/>
  <c r="F777" i="3"/>
  <c r="J776" i="3"/>
  <c r="F776" i="3"/>
  <c r="J775" i="3"/>
  <c r="F775" i="3"/>
  <c r="J774" i="3"/>
  <c r="F774" i="3"/>
  <c r="J773" i="3"/>
  <c r="F773" i="3"/>
  <c r="J772" i="3"/>
  <c r="F772" i="3"/>
  <c r="J771" i="3"/>
  <c r="F771" i="3"/>
  <c r="J770" i="3"/>
  <c r="F770" i="3"/>
  <c r="J769" i="3"/>
  <c r="F769" i="3"/>
  <c r="J768" i="3"/>
  <c r="F768" i="3"/>
  <c r="J767" i="3"/>
  <c r="F767" i="3"/>
  <c r="J766" i="3"/>
  <c r="F766" i="3"/>
  <c r="J765" i="3"/>
  <c r="F765" i="3"/>
  <c r="J764" i="3"/>
  <c r="F764" i="3"/>
  <c r="J763" i="3"/>
  <c r="F763" i="3"/>
  <c r="J762" i="3"/>
  <c r="F762" i="3"/>
  <c r="J761" i="3"/>
  <c r="F761" i="3"/>
  <c r="J760" i="3"/>
  <c r="F760" i="3"/>
  <c r="J759" i="3"/>
  <c r="F759" i="3"/>
  <c r="J758" i="3"/>
  <c r="F758" i="3"/>
  <c r="J757" i="3"/>
  <c r="F757" i="3"/>
  <c r="J756" i="3"/>
  <c r="F756" i="3"/>
  <c r="J755" i="3"/>
  <c r="F755" i="3"/>
  <c r="J754" i="3"/>
  <c r="F754" i="3"/>
  <c r="J753" i="3"/>
  <c r="F753" i="3"/>
  <c r="J752" i="3"/>
  <c r="F752" i="3"/>
  <c r="J751" i="3"/>
  <c r="F751" i="3"/>
  <c r="J750" i="3"/>
  <c r="F750" i="3"/>
  <c r="J749" i="3"/>
  <c r="F749" i="3"/>
  <c r="J748" i="3"/>
  <c r="F748" i="3"/>
  <c r="J747" i="3"/>
  <c r="F747" i="3"/>
  <c r="J746" i="3"/>
  <c r="F746" i="3"/>
  <c r="J745" i="3"/>
  <c r="F745" i="3"/>
  <c r="J744" i="3"/>
  <c r="F744" i="3"/>
  <c r="J743" i="3"/>
  <c r="F743" i="3"/>
  <c r="J742" i="3"/>
  <c r="F742" i="3"/>
  <c r="J741" i="3"/>
  <c r="F741" i="3"/>
  <c r="J740" i="3"/>
  <c r="F740" i="3"/>
  <c r="J739" i="3"/>
  <c r="F739" i="3"/>
  <c r="J738" i="3"/>
  <c r="F738" i="3"/>
  <c r="J737" i="3"/>
  <c r="F737" i="3"/>
  <c r="J736" i="3"/>
  <c r="F736" i="3"/>
  <c r="J735" i="3"/>
  <c r="F735" i="3"/>
  <c r="J734" i="3"/>
  <c r="F734" i="3"/>
  <c r="J733" i="3"/>
  <c r="F733" i="3"/>
  <c r="J732" i="3"/>
  <c r="F732" i="3"/>
  <c r="J731" i="3"/>
  <c r="F731" i="3"/>
  <c r="J730" i="3"/>
  <c r="F730" i="3"/>
  <c r="J729" i="3"/>
  <c r="F729" i="3"/>
  <c r="J728" i="3"/>
  <c r="F728" i="3"/>
  <c r="J727" i="3"/>
  <c r="F727" i="3"/>
  <c r="J726" i="3"/>
  <c r="F726" i="3"/>
  <c r="J725" i="3"/>
  <c r="F725" i="3"/>
  <c r="J724" i="3"/>
  <c r="F724" i="3"/>
  <c r="J723" i="3"/>
  <c r="F723" i="3"/>
  <c r="J722" i="3"/>
  <c r="F722" i="3"/>
  <c r="J721" i="3"/>
  <c r="F721" i="3"/>
  <c r="J720" i="3"/>
  <c r="F720" i="3"/>
  <c r="J719" i="3"/>
  <c r="F719" i="3"/>
  <c r="J718" i="3"/>
  <c r="F718" i="3"/>
  <c r="J717" i="3"/>
  <c r="F717" i="3"/>
  <c r="J716" i="3"/>
  <c r="F716" i="3"/>
  <c r="J715" i="3"/>
  <c r="F715" i="3"/>
  <c r="J714" i="3"/>
  <c r="F714" i="3"/>
  <c r="J713" i="3"/>
  <c r="F713" i="3"/>
  <c r="J712" i="3"/>
  <c r="F712" i="3"/>
  <c r="J711" i="3"/>
  <c r="F711" i="3"/>
  <c r="J710" i="3"/>
  <c r="F710" i="3"/>
  <c r="J709" i="3"/>
  <c r="F709" i="3"/>
  <c r="J708" i="3"/>
  <c r="F708" i="3"/>
  <c r="J707" i="3"/>
  <c r="F707" i="3"/>
  <c r="J706" i="3"/>
  <c r="F706" i="3"/>
  <c r="J705" i="3"/>
  <c r="F705" i="3"/>
  <c r="J704" i="3"/>
  <c r="F704" i="3"/>
  <c r="J703" i="3"/>
  <c r="F703" i="3"/>
  <c r="J702" i="3"/>
  <c r="F702" i="3"/>
  <c r="J701" i="3"/>
  <c r="F701" i="3"/>
  <c r="J700" i="3"/>
  <c r="F700" i="3"/>
  <c r="J699" i="3"/>
  <c r="F699" i="3"/>
  <c r="J698" i="3"/>
  <c r="F698" i="3"/>
  <c r="J697" i="3"/>
  <c r="F697" i="3"/>
  <c r="J696" i="3"/>
  <c r="F696" i="3"/>
  <c r="J695" i="3"/>
  <c r="F695" i="3"/>
  <c r="J694" i="3"/>
  <c r="F694" i="3"/>
  <c r="J693" i="3"/>
  <c r="F693" i="3"/>
  <c r="J692" i="3"/>
  <c r="F692" i="3"/>
  <c r="J691" i="3"/>
  <c r="F691" i="3"/>
  <c r="J690" i="3"/>
  <c r="F690" i="3"/>
  <c r="J689" i="3"/>
  <c r="F689" i="3"/>
  <c r="J688" i="3"/>
  <c r="F688" i="3"/>
  <c r="J687" i="3"/>
  <c r="F687" i="3"/>
  <c r="J686" i="3"/>
  <c r="F686" i="3"/>
  <c r="J685" i="3"/>
  <c r="F685" i="3"/>
  <c r="J684" i="3"/>
  <c r="F684" i="3"/>
  <c r="J683" i="3"/>
  <c r="F683" i="3"/>
  <c r="J682" i="3"/>
  <c r="F682" i="3"/>
  <c r="J681" i="3"/>
  <c r="F681" i="3"/>
  <c r="J680" i="3"/>
  <c r="F680" i="3"/>
  <c r="J679" i="3"/>
  <c r="F679" i="3"/>
  <c r="J678" i="3"/>
  <c r="F678" i="3"/>
  <c r="J677" i="3"/>
  <c r="F677" i="3"/>
  <c r="J676" i="3"/>
  <c r="F676" i="3"/>
  <c r="J675" i="3"/>
  <c r="F675" i="3"/>
  <c r="J674" i="3"/>
  <c r="F674" i="3"/>
  <c r="J673" i="3"/>
  <c r="F673" i="3"/>
  <c r="J672" i="3"/>
  <c r="F672" i="3"/>
  <c r="J671" i="3"/>
  <c r="F671" i="3"/>
  <c r="J670" i="3"/>
  <c r="F670" i="3"/>
  <c r="J669" i="3"/>
  <c r="F669" i="3"/>
  <c r="J668" i="3"/>
  <c r="F668" i="3"/>
  <c r="J667" i="3"/>
  <c r="F667" i="3"/>
  <c r="J666" i="3"/>
  <c r="F666" i="3"/>
  <c r="J665" i="3"/>
  <c r="F665" i="3"/>
  <c r="J664" i="3"/>
  <c r="F664" i="3"/>
  <c r="J663" i="3"/>
  <c r="F663" i="3"/>
  <c r="J662" i="3"/>
  <c r="F662" i="3"/>
  <c r="J661" i="3"/>
  <c r="F661" i="3"/>
  <c r="J660" i="3"/>
  <c r="F660" i="3"/>
  <c r="J659" i="3"/>
  <c r="F659" i="3"/>
  <c r="J658" i="3"/>
  <c r="F658" i="3"/>
  <c r="J657" i="3"/>
  <c r="F657" i="3"/>
  <c r="J656" i="3"/>
  <c r="F656" i="3"/>
  <c r="J655" i="3"/>
  <c r="F655" i="3"/>
  <c r="J654" i="3"/>
  <c r="F654" i="3"/>
  <c r="J653" i="3"/>
  <c r="F653" i="3"/>
  <c r="J652" i="3"/>
  <c r="F652" i="3"/>
  <c r="J651" i="3"/>
  <c r="F651" i="3"/>
  <c r="J650" i="3"/>
  <c r="F650" i="3"/>
  <c r="J649" i="3"/>
  <c r="F649" i="3"/>
  <c r="J648" i="3"/>
  <c r="F648" i="3"/>
  <c r="J647" i="3"/>
  <c r="F647" i="3"/>
  <c r="J646" i="3"/>
  <c r="F646" i="3"/>
  <c r="J645" i="3"/>
  <c r="F645" i="3"/>
  <c r="J644" i="3"/>
  <c r="F644" i="3"/>
  <c r="J643" i="3"/>
  <c r="F643" i="3"/>
  <c r="J642" i="3"/>
  <c r="F642" i="3"/>
  <c r="J641" i="3"/>
  <c r="F641" i="3"/>
  <c r="J640" i="3"/>
  <c r="F640" i="3"/>
  <c r="J639" i="3"/>
  <c r="F639" i="3"/>
  <c r="J638" i="3"/>
  <c r="F638" i="3"/>
  <c r="J637" i="3"/>
  <c r="F637" i="3"/>
  <c r="J636" i="3"/>
  <c r="F636" i="3"/>
  <c r="J635" i="3"/>
  <c r="F635" i="3"/>
  <c r="J634" i="3"/>
  <c r="F634" i="3"/>
  <c r="J633" i="3"/>
  <c r="F633" i="3"/>
  <c r="J632" i="3"/>
  <c r="F632" i="3"/>
  <c r="J631" i="3"/>
  <c r="F631" i="3"/>
  <c r="J630" i="3"/>
  <c r="F630" i="3"/>
  <c r="J629" i="3"/>
  <c r="F629" i="3"/>
  <c r="J628" i="3"/>
  <c r="F628" i="3"/>
  <c r="J627" i="3"/>
  <c r="F627" i="3"/>
  <c r="J626" i="3"/>
  <c r="F626" i="3"/>
  <c r="J625" i="3"/>
  <c r="F625" i="3"/>
  <c r="J624" i="3"/>
  <c r="F624" i="3"/>
  <c r="J623" i="3"/>
  <c r="F623" i="3"/>
  <c r="J622" i="3"/>
  <c r="F622" i="3"/>
  <c r="J621" i="3"/>
  <c r="F621" i="3"/>
  <c r="J620" i="3"/>
  <c r="F620" i="3"/>
  <c r="J619" i="3"/>
  <c r="F619" i="3"/>
  <c r="J618" i="3"/>
  <c r="F618" i="3"/>
  <c r="J617" i="3"/>
  <c r="F617" i="3"/>
  <c r="J616" i="3"/>
  <c r="F616" i="3"/>
  <c r="J615" i="3"/>
  <c r="F615" i="3"/>
  <c r="J614" i="3"/>
  <c r="F614" i="3"/>
  <c r="J613" i="3"/>
  <c r="F613" i="3"/>
  <c r="J612" i="3"/>
  <c r="F612" i="3"/>
  <c r="J611" i="3"/>
  <c r="F611" i="3"/>
  <c r="J610" i="3"/>
  <c r="F610" i="3"/>
  <c r="J609" i="3"/>
  <c r="F609" i="3"/>
  <c r="J608" i="3"/>
  <c r="F608" i="3"/>
  <c r="J607" i="3"/>
  <c r="F607" i="3"/>
  <c r="J606" i="3"/>
  <c r="F606" i="3"/>
  <c r="J605" i="3"/>
  <c r="F605" i="3"/>
  <c r="J604" i="3"/>
  <c r="F604" i="3"/>
  <c r="J603" i="3"/>
  <c r="F603" i="3"/>
  <c r="J602" i="3"/>
  <c r="F602" i="3"/>
  <c r="J601" i="3"/>
  <c r="F601" i="3"/>
  <c r="J600" i="3"/>
  <c r="F600" i="3"/>
  <c r="J599" i="3"/>
  <c r="F599" i="3"/>
  <c r="J598" i="3"/>
  <c r="F598" i="3"/>
  <c r="J597" i="3"/>
  <c r="F597" i="3"/>
  <c r="J596" i="3"/>
  <c r="F596" i="3"/>
  <c r="J595" i="3"/>
  <c r="F595" i="3"/>
  <c r="J594" i="3"/>
  <c r="F594" i="3"/>
  <c r="J593" i="3"/>
  <c r="F593" i="3"/>
  <c r="J592" i="3"/>
  <c r="F592" i="3"/>
  <c r="J591" i="3"/>
  <c r="F591" i="3"/>
  <c r="J590" i="3"/>
  <c r="F590" i="3"/>
  <c r="J589" i="3"/>
  <c r="F589" i="3"/>
  <c r="J588" i="3"/>
  <c r="F588" i="3"/>
  <c r="J587" i="3"/>
  <c r="F587" i="3"/>
  <c r="J586" i="3"/>
  <c r="F586" i="3"/>
  <c r="J585" i="3"/>
  <c r="F585" i="3"/>
  <c r="J584" i="3"/>
  <c r="F584" i="3"/>
  <c r="J583" i="3"/>
  <c r="F583" i="3"/>
  <c r="J582" i="3"/>
  <c r="F582" i="3"/>
  <c r="J581" i="3"/>
  <c r="F581" i="3"/>
  <c r="J580" i="3"/>
  <c r="F580" i="3"/>
  <c r="J579" i="3"/>
  <c r="F579" i="3"/>
  <c r="J578" i="3"/>
  <c r="F578" i="3"/>
  <c r="J577" i="3"/>
  <c r="F577" i="3"/>
  <c r="J576" i="3"/>
  <c r="F576" i="3"/>
  <c r="J575" i="3"/>
  <c r="F575" i="3"/>
  <c r="J574" i="3"/>
  <c r="F574" i="3"/>
  <c r="J573" i="3"/>
  <c r="F573" i="3"/>
  <c r="J572" i="3"/>
  <c r="F572" i="3"/>
  <c r="J571" i="3"/>
  <c r="F571" i="3"/>
  <c r="J570" i="3"/>
  <c r="F570" i="3"/>
  <c r="J569" i="3"/>
  <c r="F569" i="3"/>
  <c r="J568" i="3"/>
  <c r="F568" i="3"/>
  <c r="J567" i="3"/>
  <c r="F567" i="3"/>
  <c r="J566" i="3"/>
  <c r="F566" i="3"/>
  <c r="J565" i="3"/>
  <c r="F565" i="3"/>
  <c r="J564" i="3"/>
  <c r="F564" i="3"/>
  <c r="J563" i="3"/>
  <c r="F563" i="3"/>
  <c r="J562" i="3"/>
  <c r="F562" i="3"/>
  <c r="J561" i="3"/>
  <c r="F561" i="3"/>
  <c r="J560" i="3"/>
  <c r="F560" i="3"/>
  <c r="J559" i="3"/>
  <c r="F559" i="3"/>
  <c r="J558" i="3"/>
  <c r="F558" i="3"/>
  <c r="J557" i="3"/>
  <c r="F557" i="3"/>
  <c r="J556" i="3"/>
  <c r="F556" i="3"/>
  <c r="J555" i="3"/>
  <c r="F555" i="3"/>
  <c r="J554" i="3"/>
  <c r="F554" i="3"/>
  <c r="J553" i="3"/>
  <c r="F553" i="3"/>
  <c r="J552" i="3"/>
  <c r="F552" i="3"/>
  <c r="J551" i="3"/>
  <c r="F551" i="3"/>
  <c r="J550" i="3"/>
  <c r="F550" i="3"/>
  <c r="J549" i="3"/>
  <c r="F549" i="3"/>
  <c r="J548" i="3"/>
  <c r="F548" i="3"/>
  <c r="J547" i="3"/>
  <c r="F547" i="3"/>
  <c r="J546" i="3"/>
  <c r="F546" i="3"/>
  <c r="J545" i="3"/>
  <c r="F545" i="3"/>
  <c r="J544" i="3"/>
  <c r="F544" i="3"/>
  <c r="J543" i="3"/>
  <c r="F543" i="3"/>
  <c r="J542" i="3"/>
  <c r="F542" i="3"/>
  <c r="J541" i="3"/>
  <c r="F541" i="3"/>
  <c r="J540" i="3"/>
  <c r="F540" i="3"/>
  <c r="J539" i="3"/>
  <c r="F539" i="3"/>
  <c r="J538" i="3"/>
  <c r="F538" i="3"/>
  <c r="J537" i="3"/>
  <c r="F537" i="3"/>
  <c r="J536" i="3"/>
  <c r="F536" i="3"/>
  <c r="J535" i="3"/>
  <c r="F535" i="3"/>
  <c r="J534" i="3"/>
  <c r="F534" i="3"/>
  <c r="J533" i="3"/>
  <c r="F533" i="3"/>
  <c r="J532" i="3"/>
  <c r="F532" i="3"/>
  <c r="J531" i="3"/>
  <c r="F531" i="3"/>
  <c r="J530" i="3"/>
  <c r="F530" i="3"/>
  <c r="J529" i="3"/>
  <c r="F529" i="3"/>
  <c r="J528" i="3"/>
  <c r="F528" i="3"/>
  <c r="J527" i="3"/>
  <c r="F527" i="3"/>
  <c r="J526" i="3"/>
  <c r="F526" i="3"/>
  <c r="J525" i="3"/>
  <c r="F525" i="3"/>
  <c r="J524" i="3"/>
  <c r="F524" i="3"/>
  <c r="J523" i="3"/>
  <c r="F523" i="3"/>
  <c r="J522" i="3"/>
  <c r="F522" i="3"/>
  <c r="J521" i="3"/>
  <c r="F521" i="3"/>
  <c r="J520" i="3"/>
  <c r="F520" i="3"/>
  <c r="J519" i="3"/>
  <c r="F519" i="3"/>
  <c r="J518" i="3"/>
  <c r="F518" i="3"/>
  <c r="J517" i="3"/>
  <c r="F517" i="3"/>
  <c r="J516" i="3"/>
  <c r="F516" i="3"/>
  <c r="J515" i="3"/>
  <c r="F515" i="3"/>
  <c r="J514" i="3"/>
  <c r="F514" i="3"/>
  <c r="J513" i="3"/>
  <c r="F513" i="3"/>
  <c r="J512" i="3"/>
  <c r="F512" i="3"/>
  <c r="J511" i="3"/>
  <c r="F511" i="3"/>
  <c r="J510" i="3"/>
  <c r="F510" i="3"/>
  <c r="J509" i="3"/>
  <c r="F509" i="3"/>
  <c r="J508" i="3"/>
  <c r="F508" i="3"/>
  <c r="J507" i="3"/>
  <c r="F507" i="3"/>
  <c r="J506" i="3"/>
  <c r="F506" i="3"/>
  <c r="J505" i="3"/>
  <c r="F505" i="3"/>
  <c r="J504" i="3"/>
  <c r="F504" i="3"/>
  <c r="J503" i="3"/>
  <c r="F503" i="3"/>
  <c r="J502" i="3"/>
  <c r="F502" i="3"/>
  <c r="J501" i="3"/>
  <c r="F501" i="3"/>
  <c r="J500" i="3"/>
  <c r="F500" i="3"/>
  <c r="J499" i="3"/>
  <c r="F499" i="3"/>
  <c r="J498" i="3"/>
  <c r="F498" i="3"/>
  <c r="J497" i="3"/>
  <c r="F497" i="3"/>
  <c r="J496" i="3"/>
  <c r="F496" i="3"/>
  <c r="J495" i="3"/>
  <c r="F495" i="3"/>
  <c r="J494" i="3"/>
  <c r="F494" i="3"/>
  <c r="J493" i="3"/>
  <c r="F493" i="3"/>
  <c r="J492" i="3"/>
  <c r="F492" i="3"/>
  <c r="J491" i="3"/>
  <c r="F491" i="3"/>
  <c r="J490" i="3"/>
  <c r="F490" i="3"/>
  <c r="J489" i="3"/>
  <c r="F489" i="3"/>
  <c r="J488" i="3"/>
  <c r="F488" i="3"/>
  <c r="J487" i="3"/>
  <c r="F487" i="3"/>
  <c r="J486" i="3"/>
  <c r="F486" i="3"/>
  <c r="J485" i="3"/>
  <c r="F485" i="3"/>
  <c r="J484" i="3"/>
  <c r="F484" i="3"/>
  <c r="J483" i="3"/>
  <c r="F483" i="3"/>
  <c r="J482" i="3"/>
  <c r="F482" i="3"/>
  <c r="J481" i="3"/>
  <c r="F481" i="3"/>
  <c r="J480" i="3"/>
  <c r="F480" i="3"/>
  <c r="J479" i="3"/>
  <c r="F479" i="3"/>
  <c r="J478" i="3"/>
  <c r="F478" i="3"/>
  <c r="J477" i="3"/>
  <c r="F477" i="3"/>
  <c r="J476" i="3"/>
  <c r="F476" i="3"/>
  <c r="J475" i="3"/>
  <c r="F475" i="3"/>
  <c r="J474" i="3"/>
  <c r="F474" i="3"/>
  <c r="J473" i="3"/>
  <c r="F473" i="3"/>
  <c r="J472" i="3"/>
  <c r="F472" i="3"/>
  <c r="J471" i="3"/>
  <c r="F471" i="3"/>
  <c r="J470" i="3"/>
  <c r="F470" i="3"/>
  <c r="J469" i="3"/>
  <c r="F469" i="3"/>
  <c r="J468" i="3"/>
  <c r="F468" i="3"/>
  <c r="J467" i="3"/>
  <c r="F467" i="3"/>
  <c r="J466" i="3"/>
  <c r="F466" i="3"/>
  <c r="J465" i="3"/>
  <c r="F465" i="3"/>
  <c r="J464" i="3"/>
  <c r="F464" i="3"/>
  <c r="J463" i="3"/>
  <c r="F463" i="3"/>
  <c r="J462" i="3"/>
  <c r="F462" i="3"/>
  <c r="J461" i="3"/>
  <c r="F461" i="3"/>
  <c r="J460" i="3"/>
  <c r="F460" i="3"/>
  <c r="J459" i="3"/>
  <c r="F459" i="3"/>
  <c r="J458" i="3"/>
  <c r="F458" i="3"/>
  <c r="J457" i="3"/>
  <c r="F457" i="3"/>
  <c r="J456" i="3"/>
  <c r="F456" i="3"/>
  <c r="J455" i="3"/>
  <c r="F455" i="3"/>
  <c r="J454" i="3"/>
  <c r="F454" i="3"/>
  <c r="J453" i="3"/>
  <c r="F453" i="3"/>
  <c r="J452" i="3"/>
  <c r="F452" i="3"/>
  <c r="J451" i="3"/>
  <c r="F451" i="3"/>
  <c r="J450" i="3"/>
  <c r="F450" i="3"/>
  <c r="J449" i="3"/>
  <c r="F449" i="3"/>
  <c r="J448" i="3"/>
  <c r="F448" i="3"/>
  <c r="J447" i="3"/>
  <c r="F447" i="3"/>
  <c r="J446" i="3"/>
  <c r="F446" i="3"/>
  <c r="J445" i="3"/>
  <c r="F445" i="3"/>
  <c r="J444" i="3"/>
  <c r="F444" i="3"/>
  <c r="J443" i="3"/>
  <c r="F443" i="3"/>
  <c r="J442" i="3"/>
  <c r="F442" i="3"/>
  <c r="J441" i="3"/>
  <c r="F441" i="3"/>
  <c r="J440" i="3"/>
  <c r="F440" i="3"/>
  <c r="J439" i="3"/>
  <c r="F439" i="3"/>
  <c r="J438" i="3"/>
  <c r="F438" i="3"/>
  <c r="J437" i="3"/>
  <c r="F437" i="3"/>
  <c r="J436" i="3"/>
  <c r="F436" i="3"/>
  <c r="J435" i="3"/>
  <c r="F435" i="3"/>
  <c r="J434" i="3"/>
  <c r="F434" i="3"/>
  <c r="J433" i="3"/>
  <c r="F433" i="3"/>
  <c r="J432" i="3"/>
  <c r="F432" i="3"/>
  <c r="J431" i="3"/>
  <c r="F431" i="3"/>
  <c r="J430" i="3"/>
  <c r="F430" i="3"/>
  <c r="J429" i="3"/>
  <c r="F429" i="3"/>
  <c r="J428" i="3"/>
  <c r="F428" i="3"/>
  <c r="J427" i="3"/>
  <c r="F427" i="3"/>
  <c r="J426" i="3"/>
  <c r="F426" i="3"/>
  <c r="J425" i="3"/>
  <c r="F425" i="3"/>
  <c r="J424" i="3"/>
  <c r="F424" i="3"/>
  <c r="J423" i="3"/>
  <c r="F423" i="3"/>
  <c r="J422" i="3"/>
  <c r="F422" i="3"/>
  <c r="J421" i="3"/>
  <c r="F421" i="3"/>
  <c r="J420" i="3"/>
  <c r="F420" i="3"/>
  <c r="J419" i="3"/>
  <c r="F419" i="3"/>
  <c r="J418" i="3"/>
  <c r="F418" i="3"/>
  <c r="J417" i="3"/>
  <c r="F417" i="3"/>
  <c r="J416" i="3"/>
  <c r="F416" i="3"/>
  <c r="J415" i="3"/>
  <c r="F415" i="3"/>
  <c r="J414" i="3"/>
  <c r="F414" i="3"/>
  <c r="J413" i="3"/>
  <c r="F413" i="3"/>
  <c r="J412" i="3"/>
  <c r="F412" i="3"/>
  <c r="J411" i="3"/>
  <c r="F411" i="3"/>
  <c r="J410" i="3"/>
  <c r="F410" i="3"/>
  <c r="J409" i="3"/>
  <c r="F409" i="3"/>
  <c r="J408" i="3"/>
  <c r="F408" i="3"/>
  <c r="J407" i="3"/>
  <c r="F407" i="3"/>
  <c r="J406" i="3"/>
  <c r="F406" i="3"/>
  <c r="J405" i="3"/>
  <c r="F405" i="3"/>
  <c r="J404" i="3"/>
  <c r="F404" i="3"/>
  <c r="J403" i="3"/>
  <c r="F403" i="3"/>
  <c r="J402" i="3"/>
  <c r="F402" i="3"/>
  <c r="J401" i="3"/>
  <c r="F401" i="3"/>
  <c r="J400" i="3"/>
  <c r="F400" i="3"/>
  <c r="J399" i="3"/>
  <c r="F399" i="3"/>
  <c r="J398" i="3"/>
  <c r="F398" i="3"/>
  <c r="J397" i="3"/>
  <c r="F397" i="3"/>
  <c r="J396" i="3"/>
  <c r="F396" i="3"/>
  <c r="J395" i="3"/>
  <c r="F395" i="3"/>
  <c r="J394" i="3"/>
  <c r="F394" i="3"/>
  <c r="J393" i="3"/>
  <c r="F393" i="3"/>
  <c r="J392" i="3"/>
  <c r="F392" i="3"/>
  <c r="J391" i="3"/>
  <c r="F391" i="3"/>
  <c r="J390" i="3"/>
  <c r="F390" i="3"/>
  <c r="J389" i="3"/>
  <c r="F389" i="3"/>
  <c r="J388" i="3"/>
  <c r="F388" i="3"/>
  <c r="J387" i="3"/>
  <c r="F387" i="3"/>
  <c r="J386" i="3"/>
  <c r="F386" i="3"/>
  <c r="J385" i="3"/>
  <c r="F385" i="3"/>
  <c r="J384" i="3"/>
  <c r="F384" i="3"/>
  <c r="J383" i="3"/>
  <c r="F383" i="3"/>
  <c r="J382" i="3"/>
  <c r="F382" i="3"/>
  <c r="J381" i="3"/>
  <c r="F381" i="3"/>
  <c r="J380" i="3"/>
  <c r="F380" i="3"/>
  <c r="J379" i="3"/>
  <c r="F379" i="3"/>
  <c r="J378" i="3"/>
  <c r="F378" i="3"/>
  <c r="J377" i="3"/>
  <c r="F377" i="3"/>
  <c r="J376" i="3"/>
  <c r="F376" i="3"/>
  <c r="J375" i="3"/>
  <c r="F375" i="3"/>
  <c r="J374" i="3"/>
  <c r="F374" i="3"/>
  <c r="J373" i="3"/>
  <c r="F373" i="3"/>
  <c r="J372" i="3"/>
  <c r="F372" i="3"/>
  <c r="J371" i="3"/>
  <c r="F371" i="3"/>
  <c r="J370" i="3"/>
  <c r="F370" i="3"/>
  <c r="J369" i="3"/>
  <c r="F369" i="3"/>
  <c r="J368" i="3"/>
  <c r="F368" i="3"/>
  <c r="J367" i="3"/>
  <c r="F367" i="3"/>
  <c r="J366" i="3"/>
  <c r="F366" i="3"/>
  <c r="J365" i="3"/>
  <c r="F365" i="3"/>
  <c r="J364" i="3"/>
  <c r="F364" i="3"/>
  <c r="J363" i="3"/>
  <c r="F363" i="3"/>
  <c r="J362" i="3"/>
  <c r="F362" i="3"/>
  <c r="J361" i="3"/>
  <c r="F361" i="3"/>
  <c r="J360" i="3"/>
  <c r="F360" i="3"/>
  <c r="J359" i="3"/>
  <c r="F359" i="3"/>
  <c r="J358" i="3"/>
  <c r="F358" i="3"/>
  <c r="J357" i="3"/>
  <c r="F357" i="3"/>
  <c r="J356" i="3"/>
  <c r="F356" i="3"/>
  <c r="J355" i="3"/>
  <c r="F355" i="3"/>
  <c r="J354" i="3"/>
  <c r="F354" i="3"/>
  <c r="J353" i="3"/>
  <c r="F353" i="3"/>
  <c r="J352" i="3"/>
  <c r="F352" i="3"/>
  <c r="J351" i="3"/>
  <c r="F351" i="3"/>
  <c r="J350" i="3"/>
  <c r="F350" i="3"/>
  <c r="J349" i="3"/>
  <c r="F349" i="3"/>
  <c r="J348" i="3"/>
  <c r="F348" i="3"/>
  <c r="J347" i="3"/>
  <c r="F347" i="3"/>
  <c r="J346" i="3"/>
  <c r="F346" i="3"/>
  <c r="J345" i="3"/>
  <c r="F345" i="3"/>
  <c r="J344" i="3"/>
  <c r="F344" i="3"/>
  <c r="J343" i="3"/>
  <c r="F343" i="3"/>
  <c r="J342" i="3"/>
  <c r="F342" i="3"/>
  <c r="J341" i="3"/>
  <c r="F341" i="3"/>
  <c r="J340" i="3"/>
  <c r="F340" i="3"/>
  <c r="J339" i="3"/>
  <c r="F339" i="3"/>
  <c r="J338" i="3"/>
  <c r="F338" i="3"/>
  <c r="J337" i="3"/>
  <c r="F337" i="3"/>
  <c r="J336" i="3"/>
  <c r="F336" i="3"/>
  <c r="J335" i="3"/>
  <c r="F335" i="3"/>
  <c r="J334" i="3"/>
  <c r="F334" i="3"/>
  <c r="J333" i="3"/>
  <c r="F333" i="3"/>
  <c r="J332" i="3"/>
  <c r="F332" i="3"/>
  <c r="J331" i="3"/>
  <c r="F331" i="3"/>
  <c r="J330" i="3"/>
  <c r="F330" i="3"/>
  <c r="J329" i="3"/>
  <c r="F329" i="3"/>
  <c r="J328" i="3"/>
  <c r="F328" i="3"/>
  <c r="J327" i="3"/>
  <c r="F327" i="3"/>
  <c r="J326" i="3"/>
  <c r="F326" i="3"/>
  <c r="J325" i="3"/>
  <c r="F325" i="3"/>
  <c r="J324" i="3"/>
  <c r="F324" i="3"/>
  <c r="J323" i="3"/>
  <c r="F323" i="3"/>
  <c r="J322" i="3"/>
  <c r="F322" i="3"/>
  <c r="J321" i="3"/>
  <c r="F321" i="3"/>
  <c r="J320" i="3"/>
  <c r="F320" i="3"/>
  <c r="J319" i="3"/>
  <c r="F319" i="3"/>
  <c r="J318" i="3"/>
  <c r="F318" i="3"/>
  <c r="J317" i="3"/>
  <c r="F317" i="3"/>
  <c r="J316" i="3"/>
  <c r="F316" i="3"/>
  <c r="J315" i="3"/>
  <c r="F315" i="3"/>
  <c r="J314" i="3"/>
  <c r="F314" i="3"/>
  <c r="J313" i="3"/>
  <c r="F313" i="3"/>
  <c r="J312" i="3"/>
  <c r="F312" i="3"/>
  <c r="J311" i="3"/>
  <c r="F311" i="3"/>
  <c r="J310" i="3"/>
  <c r="F310" i="3"/>
  <c r="J309" i="3"/>
  <c r="F309" i="3"/>
  <c r="J308" i="3"/>
  <c r="F308" i="3"/>
  <c r="J307" i="3"/>
  <c r="F307" i="3"/>
  <c r="J306" i="3"/>
  <c r="F306" i="3"/>
  <c r="J305" i="3"/>
  <c r="F305" i="3"/>
  <c r="J304" i="3"/>
  <c r="F304" i="3"/>
  <c r="J303" i="3"/>
  <c r="F303" i="3"/>
  <c r="J302" i="3"/>
  <c r="F302" i="3"/>
  <c r="J301" i="3"/>
  <c r="F301" i="3"/>
  <c r="J300" i="3"/>
  <c r="F300" i="3"/>
  <c r="J299" i="3"/>
  <c r="F299" i="3"/>
  <c r="J298" i="3"/>
  <c r="F298" i="3"/>
  <c r="J297" i="3"/>
  <c r="F297" i="3"/>
  <c r="J296" i="3"/>
  <c r="F296" i="3"/>
  <c r="J295" i="3"/>
  <c r="F295" i="3"/>
  <c r="J294" i="3"/>
  <c r="F294" i="3"/>
  <c r="J293" i="3"/>
  <c r="F293" i="3"/>
  <c r="J292" i="3"/>
  <c r="F292" i="3"/>
  <c r="J291" i="3"/>
  <c r="F291" i="3"/>
  <c r="J290" i="3"/>
  <c r="F290" i="3"/>
  <c r="J289" i="3"/>
  <c r="F289" i="3"/>
  <c r="J288" i="3"/>
  <c r="F288" i="3"/>
  <c r="J287" i="3"/>
  <c r="F287" i="3"/>
  <c r="J286" i="3"/>
  <c r="F286" i="3"/>
  <c r="J285" i="3"/>
  <c r="F285" i="3"/>
  <c r="J284" i="3"/>
  <c r="F284" i="3"/>
  <c r="J283" i="3"/>
  <c r="F283" i="3"/>
  <c r="J282" i="3"/>
  <c r="F282" i="3"/>
  <c r="J281" i="3"/>
  <c r="F281" i="3"/>
  <c r="J280" i="3"/>
  <c r="F280" i="3"/>
  <c r="J279" i="3"/>
  <c r="F279" i="3"/>
  <c r="J278" i="3"/>
  <c r="F278" i="3"/>
  <c r="J277" i="3"/>
  <c r="F277" i="3"/>
  <c r="J276" i="3"/>
  <c r="F276" i="3"/>
  <c r="J275" i="3"/>
  <c r="F275" i="3"/>
  <c r="J274" i="3"/>
  <c r="F274" i="3"/>
  <c r="J273" i="3"/>
  <c r="F273" i="3"/>
  <c r="J272" i="3"/>
  <c r="F272" i="3"/>
  <c r="J271" i="3"/>
  <c r="F271" i="3"/>
  <c r="J270" i="3"/>
  <c r="F270" i="3"/>
  <c r="J269" i="3"/>
  <c r="F269" i="3"/>
  <c r="J268" i="3"/>
  <c r="F268" i="3"/>
  <c r="J267" i="3"/>
  <c r="F267" i="3"/>
  <c r="J266" i="3"/>
  <c r="F266" i="3"/>
  <c r="J265" i="3"/>
  <c r="F265" i="3"/>
  <c r="J264" i="3"/>
  <c r="F264" i="3"/>
  <c r="J263" i="3"/>
  <c r="F263" i="3"/>
  <c r="J262" i="3"/>
  <c r="F262" i="3"/>
  <c r="J261" i="3"/>
  <c r="F261" i="3"/>
  <c r="J260" i="3"/>
  <c r="F260" i="3"/>
  <c r="J259" i="3"/>
  <c r="F259" i="3"/>
  <c r="J258" i="3"/>
  <c r="F258" i="3"/>
  <c r="J257" i="3"/>
  <c r="F257" i="3"/>
  <c r="J256" i="3"/>
  <c r="F256" i="3"/>
  <c r="J255" i="3"/>
  <c r="F255" i="3"/>
  <c r="J254" i="3"/>
  <c r="F254" i="3"/>
  <c r="J253" i="3"/>
  <c r="F253" i="3"/>
  <c r="J252" i="3"/>
  <c r="F252" i="3"/>
  <c r="J251" i="3"/>
  <c r="F251" i="3"/>
  <c r="J250" i="3"/>
  <c r="F250" i="3"/>
  <c r="J249" i="3"/>
  <c r="F249" i="3"/>
  <c r="J248" i="3"/>
  <c r="F248" i="3"/>
  <c r="J247" i="3"/>
  <c r="F247" i="3"/>
  <c r="J246" i="3"/>
  <c r="F246" i="3"/>
  <c r="J245" i="3"/>
  <c r="F245" i="3"/>
  <c r="J244" i="3"/>
  <c r="F244" i="3"/>
  <c r="J243" i="3"/>
  <c r="F243" i="3"/>
  <c r="J242" i="3"/>
  <c r="F242" i="3"/>
  <c r="J241" i="3"/>
  <c r="F241" i="3"/>
  <c r="J240" i="3"/>
  <c r="F240" i="3"/>
  <c r="J239" i="3"/>
  <c r="F239" i="3"/>
  <c r="J238" i="3"/>
  <c r="F238" i="3"/>
  <c r="J237" i="3"/>
  <c r="F237" i="3"/>
  <c r="J236" i="3"/>
  <c r="F236" i="3"/>
  <c r="J235" i="3"/>
  <c r="F235" i="3"/>
  <c r="J234" i="3"/>
  <c r="F234" i="3"/>
  <c r="J233" i="3"/>
  <c r="F233" i="3"/>
  <c r="J232" i="3"/>
  <c r="F232" i="3"/>
  <c r="J231" i="3"/>
  <c r="F231" i="3"/>
  <c r="J230" i="3"/>
  <c r="F230" i="3"/>
  <c r="J229" i="3"/>
  <c r="F229" i="3"/>
  <c r="J228" i="3"/>
  <c r="F228" i="3"/>
  <c r="J227" i="3"/>
  <c r="F227" i="3"/>
  <c r="J226" i="3"/>
  <c r="F226" i="3"/>
  <c r="J225" i="3"/>
  <c r="F225" i="3"/>
  <c r="J224" i="3"/>
  <c r="F224" i="3"/>
  <c r="J223" i="3"/>
  <c r="F223" i="3"/>
  <c r="J222" i="3"/>
  <c r="F222" i="3"/>
  <c r="J221" i="3"/>
  <c r="F221" i="3"/>
  <c r="J220" i="3"/>
  <c r="F220" i="3"/>
  <c r="J219" i="3"/>
  <c r="F219" i="3"/>
  <c r="J218" i="3"/>
  <c r="F218" i="3"/>
  <c r="J217" i="3"/>
  <c r="F217" i="3"/>
  <c r="J216" i="3"/>
  <c r="F216" i="3"/>
  <c r="J215" i="3"/>
  <c r="F215" i="3"/>
  <c r="J214" i="3"/>
  <c r="F214" i="3"/>
  <c r="J213" i="3"/>
  <c r="F213" i="3"/>
  <c r="J212" i="3"/>
  <c r="F212" i="3"/>
  <c r="J211" i="3"/>
  <c r="F211" i="3"/>
  <c r="J210" i="3"/>
  <c r="F210" i="3"/>
  <c r="J209" i="3"/>
  <c r="F209" i="3"/>
  <c r="J208" i="3"/>
  <c r="F208" i="3"/>
  <c r="J207" i="3"/>
  <c r="F207" i="3"/>
  <c r="J206" i="3"/>
  <c r="F206" i="3"/>
  <c r="J205" i="3"/>
  <c r="F205" i="3"/>
  <c r="J204" i="3"/>
  <c r="F204" i="3"/>
  <c r="J203" i="3"/>
  <c r="F203" i="3"/>
  <c r="J202" i="3"/>
  <c r="F202" i="3"/>
  <c r="J201" i="3"/>
  <c r="F201" i="3"/>
  <c r="J200" i="3"/>
  <c r="F200" i="3"/>
  <c r="J199" i="3"/>
  <c r="F199" i="3"/>
  <c r="J198" i="3"/>
  <c r="F198" i="3"/>
  <c r="J197" i="3"/>
  <c r="F197" i="3"/>
  <c r="J196" i="3"/>
  <c r="F196" i="3"/>
  <c r="J195" i="3"/>
  <c r="F195" i="3"/>
  <c r="J194" i="3"/>
  <c r="F194" i="3"/>
  <c r="J193" i="3"/>
  <c r="F193" i="3"/>
  <c r="J192" i="3"/>
  <c r="F192" i="3"/>
  <c r="J191" i="3"/>
  <c r="F191" i="3"/>
  <c r="J190" i="3"/>
  <c r="F190" i="3"/>
  <c r="J189" i="3"/>
  <c r="F189" i="3"/>
  <c r="J188" i="3"/>
  <c r="F188" i="3"/>
  <c r="J187" i="3"/>
  <c r="F187" i="3"/>
  <c r="J186" i="3"/>
  <c r="F186" i="3"/>
  <c r="J185" i="3"/>
  <c r="F185" i="3"/>
  <c r="J184" i="3"/>
  <c r="F184" i="3"/>
  <c r="J183" i="3"/>
  <c r="F183" i="3"/>
  <c r="J182" i="3"/>
  <c r="F182" i="3"/>
  <c r="J181" i="3"/>
  <c r="F181" i="3"/>
  <c r="J180" i="3"/>
  <c r="F180" i="3"/>
  <c r="J179" i="3"/>
  <c r="F179" i="3"/>
  <c r="J178" i="3"/>
  <c r="F178" i="3"/>
  <c r="J177" i="3"/>
  <c r="F177" i="3"/>
  <c r="J176" i="3"/>
  <c r="F176" i="3"/>
  <c r="J175" i="3"/>
  <c r="F175" i="3"/>
  <c r="J174" i="3"/>
  <c r="F174" i="3"/>
  <c r="J173" i="3"/>
  <c r="F173" i="3"/>
  <c r="J172" i="3"/>
  <c r="F172" i="3"/>
  <c r="J171" i="3"/>
  <c r="F171" i="3"/>
  <c r="J170" i="3"/>
  <c r="F170" i="3"/>
  <c r="J169" i="3"/>
  <c r="F169" i="3"/>
  <c r="J168" i="3"/>
  <c r="F168" i="3"/>
  <c r="J167" i="3"/>
  <c r="F167" i="3"/>
  <c r="J166" i="3"/>
  <c r="F166" i="3"/>
  <c r="J165" i="3"/>
  <c r="F165" i="3"/>
  <c r="J164" i="3"/>
  <c r="F164" i="3"/>
  <c r="J163" i="3"/>
  <c r="F163" i="3"/>
  <c r="J162" i="3"/>
  <c r="F162" i="3"/>
  <c r="J161" i="3"/>
  <c r="F161" i="3"/>
  <c r="J160" i="3"/>
  <c r="F160" i="3"/>
  <c r="J159" i="3"/>
  <c r="F159" i="3"/>
  <c r="J158" i="3"/>
  <c r="F158" i="3"/>
  <c r="J157" i="3"/>
  <c r="F157" i="3"/>
  <c r="J156" i="3"/>
  <c r="F156" i="3"/>
  <c r="J155" i="3"/>
  <c r="F155" i="3"/>
  <c r="J154" i="3"/>
  <c r="F154" i="3"/>
  <c r="J153" i="3"/>
  <c r="F153" i="3"/>
  <c r="J152" i="3"/>
  <c r="F152" i="3"/>
  <c r="J151" i="3"/>
  <c r="F151" i="3"/>
  <c r="J150" i="3"/>
  <c r="F150" i="3"/>
  <c r="J149" i="3"/>
  <c r="F149" i="3"/>
  <c r="J148" i="3"/>
  <c r="F148" i="3"/>
  <c r="J147" i="3"/>
  <c r="F147" i="3"/>
  <c r="J146" i="3"/>
  <c r="F146" i="3"/>
  <c r="J145" i="3"/>
  <c r="F145" i="3"/>
  <c r="J144" i="3"/>
  <c r="F144" i="3"/>
  <c r="J143" i="3"/>
  <c r="F143" i="3"/>
  <c r="J142" i="3"/>
  <c r="F142" i="3"/>
  <c r="J141" i="3"/>
  <c r="F141" i="3"/>
  <c r="J140" i="3"/>
  <c r="F140" i="3"/>
  <c r="J139" i="3"/>
  <c r="F139" i="3"/>
  <c r="J138" i="3"/>
  <c r="F138" i="3"/>
  <c r="J137" i="3"/>
  <c r="F137" i="3"/>
  <c r="J136" i="3"/>
  <c r="F136" i="3"/>
  <c r="J135" i="3"/>
  <c r="F135" i="3"/>
  <c r="J134" i="3"/>
  <c r="F134" i="3"/>
  <c r="J133" i="3"/>
  <c r="F133" i="3"/>
  <c r="J132" i="3"/>
  <c r="F132" i="3"/>
  <c r="J131" i="3"/>
  <c r="F131" i="3"/>
  <c r="J130" i="3"/>
  <c r="F130" i="3"/>
  <c r="J129" i="3"/>
  <c r="F129" i="3"/>
  <c r="J128" i="3"/>
  <c r="F128" i="3"/>
  <c r="J127" i="3"/>
  <c r="F127" i="3"/>
  <c r="J126" i="3"/>
  <c r="F126" i="3"/>
  <c r="J125" i="3"/>
  <c r="F125" i="3"/>
  <c r="J124" i="3"/>
  <c r="F124" i="3"/>
  <c r="J123" i="3"/>
  <c r="F123" i="3"/>
  <c r="J122" i="3"/>
  <c r="F122" i="3"/>
  <c r="J121" i="3"/>
  <c r="F121" i="3"/>
  <c r="J120" i="3"/>
  <c r="F120" i="3"/>
  <c r="J119" i="3"/>
  <c r="F119" i="3"/>
  <c r="J118" i="3"/>
  <c r="F118" i="3"/>
  <c r="J117" i="3"/>
  <c r="F117" i="3"/>
  <c r="J116" i="3"/>
  <c r="F116" i="3"/>
  <c r="J115" i="3"/>
  <c r="F115" i="3"/>
  <c r="J114" i="3"/>
  <c r="F114" i="3"/>
  <c r="J113" i="3"/>
  <c r="F113" i="3"/>
  <c r="J112" i="3"/>
  <c r="F112" i="3"/>
  <c r="J111" i="3"/>
  <c r="F111" i="3"/>
  <c r="J110" i="3"/>
  <c r="F110" i="3"/>
  <c r="J109" i="3"/>
  <c r="F109" i="3"/>
  <c r="J108" i="3"/>
  <c r="F108" i="3"/>
  <c r="J107" i="3"/>
  <c r="F107" i="3"/>
  <c r="J106" i="3"/>
  <c r="F106" i="3"/>
  <c r="J105" i="3"/>
  <c r="F105" i="3"/>
  <c r="J104" i="3"/>
  <c r="F104" i="3"/>
  <c r="J103" i="3"/>
  <c r="F103" i="3"/>
  <c r="J102" i="3"/>
  <c r="F102" i="3"/>
  <c r="J101" i="3"/>
  <c r="F101" i="3"/>
  <c r="J100" i="3"/>
  <c r="F100" i="3"/>
  <c r="J99" i="3"/>
  <c r="F99" i="3"/>
  <c r="J98" i="3"/>
  <c r="F98" i="3"/>
  <c r="J97" i="3"/>
  <c r="F97" i="3"/>
  <c r="J96" i="3"/>
  <c r="F96" i="3"/>
  <c r="J95" i="3"/>
  <c r="F95" i="3"/>
  <c r="J94" i="3"/>
  <c r="F94" i="3"/>
  <c r="J93" i="3"/>
  <c r="F93" i="3"/>
  <c r="J92" i="3"/>
  <c r="F92" i="3"/>
  <c r="J91" i="3"/>
  <c r="F91" i="3"/>
  <c r="J90" i="3"/>
  <c r="F90" i="3"/>
  <c r="J89" i="3"/>
  <c r="F89" i="3"/>
  <c r="J88" i="3"/>
  <c r="F88" i="3"/>
  <c r="J87" i="3"/>
  <c r="F87" i="3"/>
  <c r="J86" i="3"/>
  <c r="F86" i="3"/>
  <c r="J85" i="3"/>
  <c r="F85" i="3"/>
  <c r="J84" i="3"/>
  <c r="F84" i="3"/>
  <c r="J83" i="3"/>
  <c r="F83" i="3"/>
  <c r="J82" i="3"/>
  <c r="F82" i="3"/>
  <c r="J81" i="3"/>
  <c r="F81" i="3"/>
  <c r="J80" i="3"/>
  <c r="F80" i="3"/>
  <c r="J79" i="3"/>
  <c r="F79" i="3"/>
  <c r="J78" i="3"/>
  <c r="F78" i="3"/>
  <c r="J77" i="3"/>
  <c r="F77" i="3"/>
  <c r="J76" i="3"/>
  <c r="F76" i="3"/>
  <c r="J75" i="3"/>
  <c r="F75" i="3"/>
  <c r="J74" i="3"/>
  <c r="F74" i="3"/>
  <c r="J73" i="3"/>
  <c r="F73" i="3"/>
  <c r="J72" i="3"/>
  <c r="F72" i="3"/>
  <c r="J71" i="3"/>
  <c r="F71" i="3"/>
  <c r="J70" i="3"/>
  <c r="F70" i="3"/>
  <c r="J69" i="3"/>
  <c r="F69" i="3"/>
  <c r="J68" i="3"/>
  <c r="F68" i="3"/>
  <c r="J67" i="3"/>
  <c r="F67" i="3"/>
  <c r="J66" i="3"/>
  <c r="F66" i="3"/>
  <c r="J65" i="3"/>
  <c r="F65" i="3"/>
  <c r="J64" i="3"/>
  <c r="F64" i="3"/>
  <c r="J63" i="3"/>
  <c r="F63" i="3"/>
  <c r="J62" i="3"/>
  <c r="F62" i="3"/>
  <c r="J61" i="3"/>
  <c r="F61" i="3"/>
  <c r="J60" i="3"/>
  <c r="F60" i="3"/>
  <c r="J59" i="3"/>
  <c r="F59" i="3"/>
  <c r="J58" i="3"/>
  <c r="F58" i="3"/>
  <c r="J57" i="3"/>
  <c r="F57" i="3"/>
  <c r="J56" i="3"/>
  <c r="F56" i="3"/>
  <c r="J55" i="3"/>
  <c r="F55" i="3"/>
  <c r="J54" i="3"/>
  <c r="F54" i="3"/>
  <c r="J53" i="3"/>
  <c r="F53" i="3"/>
  <c r="J52" i="3"/>
  <c r="F52" i="3"/>
  <c r="J51" i="3"/>
  <c r="F51" i="3"/>
  <c r="J50" i="3"/>
  <c r="F50" i="3"/>
  <c r="J49" i="3"/>
  <c r="F49" i="3"/>
  <c r="J48" i="3"/>
  <c r="F48" i="3"/>
  <c r="J47" i="3"/>
  <c r="F47" i="3"/>
  <c r="J46" i="3"/>
  <c r="F46" i="3"/>
  <c r="J45" i="3"/>
  <c r="F45" i="3"/>
  <c r="J44" i="3"/>
  <c r="F44" i="3"/>
  <c r="J43" i="3"/>
  <c r="F43" i="3"/>
  <c r="J42" i="3"/>
  <c r="F42" i="3"/>
  <c r="J41" i="3"/>
  <c r="F41" i="3"/>
  <c r="J40" i="3"/>
  <c r="F40" i="3"/>
  <c r="J39" i="3"/>
  <c r="F39" i="3"/>
  <c r="J38" i="3"/>
  <c r="F38" i="3"/>
  <c r="J37" i="3"/>
  <c r="F37" i="3"/>
  <c r="J36" i="3"/>
  <c r="F36" i="3"/>
  <c r="J35" i="3"/>
  <c r="F35" i="3"/>
  <c r="J34" i="3"/>
  <c r="F34" i="3"/>
  <c r="J33" i="3"/>
  <c r="F33" i="3"/>
  <c r="J32" i="3"/>
  <c r="F32" i="3"/>
  <c r="J31" i="3"/>
  <c r="F31" i="3"/>
  <c r="J30" i="3"/>
  <c r="F30" i="3"/>
  <c r="J29" i="3"/>
  <c r="F29" i="3"/>
  <c r="J28" i="3"/>
  <c r="F28" i="3"/>
  <c r="J27" i="3"/>
  <c r="F27" i="3"/>
  <c r="J26" i="3"/>
  <c r="F26" i="3"/>
  <c r="J25" i="3"/>
  <c r="F25" i="3"/>
  <c r="J24" i="3"/>
  <c r="F24" i="3"/>
  <c r="J23" i="3"/>
  <c r="F23" i="3"/>
  <c r="J22" i="3"/>
  <c r="F22" i="3"/>
  <c r="J21" i="3"/>
  <c r="F21" i="3"/>
  <c r="J20" i="3"/>
  <c r="F20" i="3"/>
  <c r="J19" i="3"/>
  <c r="F19" i="3"/>
  <c r="J18" i="3"/>
  <c r="F18" i="3"/>
  <c r="J17" i="3"/>
  <c r="F17" i="3"/>
  <c r="J16" i="3"/>
  <c r="F16" i="3"/>
  <c r="J15" i="3"/>
  <c r="F15" i="3"/>
  <c r="J14" i="3"/>
  <c r="F14" i="3"/>
  <c r="J13" i="3"/>
  <c r="F13" i="3"/>
  <c r="J12" i="3"/>
  <c r="F12" i="3"/>
  <c r="J11" i="3"/>
  <c r="F11" i="3"/>
  <c r="J10" i="3"/>
  <c r="F10" i="3"/>
  <c r="J9" i="3"/>
  <c r="F9" i="3"/>
  <c r="J8" i="3"/>
  <c r="F8" i="3"/>
  <c r="J7" i="3"/>
  <c r="F7" i="3"/>
  <c r="AT9" i="2"/>
  <c r="AT10" i="2"/>
  <c r="AT27" i="2"/>
  <c r="AT6" i="2"/>
  <c r="AS6" i="2"/>
  <c r="AT20" i="2"/>
  <c r="AT19" i="2"/>
  <c r="AT18" i="2"/>
  <c r="AS20" i="2"/>
  <c r="AS19" i="2"/>
  <c r="AS18" i="2"/>
  <c r="AS7" i="2"/>
  <c r="AT7" i="2"/>
  <c r="AS8" i="2"/>
  <c r="AT8" i="2"/>
  <c r="AS9" i="2"/>
  <c r="AS10" i="2"/>
  <c r="AS11" i="2"/>
  <c r="AT11" i="2"/>
  <c r="AS12" i="2"/>
  <c r="AT12" i="2"/>
  <c r="AS13" i="2"/>
  <c r="AT13" i="2"/>
  <c r="AS14" i="2"/>
  <c r="AT14" i="2"/>
  <c r="AS15" i="2"/>
  <c r="AT15" i="2"/>
  <c r="AS16" i="2"/>
  <c r="AT16" i="2"/>
  <c r="AS17" i="2"/>
  <c r="AT17" i="2"/>
  <c r="AS21" i="2"/>
  <c r="AT21" i="2"/>
  <c r="AS22" i="2"/>
  <c r="AT22" i="2"/>
  <c r="AS23" i="2"/>
  <c r="AT23" i="2"/>
  <c r="AS24" i="2"/>
  <c r="AT24" i="2"/>
  <c r="AS25" i="2"/>
  <c r="AT25" i="2"/>
  <c r="AS26" i="2"/>
  <c r="AT26" i="2"/>
  <c r="AS27" i="2"/>
  <c r="AS28" i="2"/>
  <c r="AT28" i="2"/>
  <c r="AS29" i="2"/>
  <c r="AT29" i="2"/>
  <c r="K55" i="13"/>
  <c r="K50" i="13"/>
  <c r="K45" i="13"/>
  <c r="K41" i="13"/>
  <c r="K36" i="13"/>
  <c r="K27" i="13"/>
  <c r="K22" i="13"/>
  <c r="K17" i="13"/>
  <c r="K13" i="13"/>
  <c r="K8" i="13"/>
  <c r="F52" i="13"/>
  <c r="F51" i="13"/>
  <c r="F50" i="13"/>
  <c r="F49" i="13"/>
  <c r="F48" i="13"/>
  <c r="K51" i="13" s="1"/>
  <c r="F47" i="13"/>
  <c r="F46" i="13"/>
  <c r="F45" i="13"/>
  <c r="F44" i="13"/>
  <c r="F43" i="13"/>
  <c r="F42" i="13"/>
  <c r="F41" i="13"/>
  <c r="F40" i="13"/>
  <c r="F39" i="13"/>
  <c r="F38" i="13"/>
  <c r="F37" i="13"/>
  <c r="F36" i="13"/>
  <c r="K23" i="13" s="1"/>
  <c r="F35" i="13"/>
  <c r="F34" i="13"/>
  <c r="F33" i="13"/>
  <c r="F32" i="13"/>
  <c r="F31" i="13"/>
  <c r="F30" i="13"/>
  <c r="F29" i="13"/>
  <c r="F28" i="13"/>
  <c r="K56" i="13" s="1"/>
  <c r="F27" i="13"/>
  <c r="F26" i="13"/>
  <c r="K54" i="13" s="1"/>
  <c r="F25" i="13"/>
  <c r="K49" i="13" s="1"/>
  <c r="F24" i="13"/>
  <c r="K48" i="13" s="1"/>
  <c r="F23" i="13"/>
  <c r="K47" i="13" s="1"/>
  <c r="F22" i="13"/>
  <c r="K42" i="13" s="1"/>
  <c r="F21" i="13"/>
  <c r="F20" i="13"/>
  <c r="K40" i="13" s="1"/>
  <c r="F19" i="13"/>
  <c r="K35" i="13" s="1"/>
  <c r="F18" i="13"/>
  <c r="K34" i="13" s="1"/>
  <c r="F17" i="13"/>
  <c r="K33" i="13" s="1"/>
  <c r="F16" i="13"/>
  <c r="K28" i="13" s="1"/>
  <c r="F15" i="13"/>
  <c r="F14" i="13"/>
  <c r="K26" i="13" s="1"/>
  <c r="F13" i="13"/>
  <c r="K21" i="13" s="1"/>
  <c r="F12" i="13"/>
  <c r="K20" i="13" s="1"/>
  <c r="F11" i="13"/>
  <c r="K19" i="13" s="1"/>
  <c r="F10" i="13"/>
  <c r="K14" i="13" s="1"/>
  <c r="F9" i="13"/>
  <c r="F8" i="13"/>
  <c r="K12" i="13" s="1"/>
  <c r="F7" i="13"/>
  <c r="K7" i="13" s="1"/>
  <c r="F6" i="13"/>
  <c r="K6" i="13" s="1"/>
  <c r="F5" i="13"/>
  <c r="K5" i="13" s="1"/>
  <c r="D49" i="9"/>
  <c r="E49" i="9" s="1"/>
  <c r="F49" i="9" s="1"/>
  <c r="D48" i="9"/>
  <c r="E48" i="9" s="1"/>
  <c r="F48" i="9" s="1"/>
  <c r="D47" i="9"/>
  <c r="E47" i="9" s="1"/>
  <c r="F47" i="9" s="1"/>
  <c r="D46" i="9"/>
  <c r="E46" i="9" s="1"/>
  <c r="D51" i="9"/>
  <c r="E51" i="9" s="1"/>
  <c r="F51" i="9" s="1"/>
  <c r="N50" i="9"/>
  <c r="O50" i="9" s="1"/>
  <c r="D50" i="9"/>
  <c r="E50" i="9" s="1"/>
  <c r="F50" i="9" s="1"/>
  <c r="N48" i="9"/>
  <c r="O48" i="9" s="1"/>
  <c r="N46" i="9"/>
  <c r="O46" i="9" s="1"/>
  <c r="U21" i="9"/>
  <c r="U20" i="9"/>
  <c r="U19" i="9"/>
  <c r="U18" i="9"/>
  <c r="U17" i="9"/>
  <c r="U16" i="9"/>
  <c r="U15" i="9"/>
  <c r="U14" i="9"/>
  <c r="D45" i="9"/>
  <c r="E45" i="9" s="1"/>
  <c r="F45" i="9" s="1"/>
  <c r="N44" i="9"/>
  <c r="O44" i="9" s="1"/>
  <c r="D44" i="9"/>
  <c r="E44" i="9" s="1"/>
  <c r="F44" i="9" s="1"/>
  <c r="D43" i="9"/>
  <c r="E43" i="9" s="1"/>
  <c r="F43" i="9" s="1"/>
  <c r="N42" i="9"/>
  <c r="O42" i="9" s="1"/>
  <c r="D42" i="9"/>
  <c r="E42" i="9" s="1"/>
  <c r="F42" i="9" s="1"/>
  <c r="D41" i="9"/>
  <c r="E41" i="9" s="1"/>
  <c r="F41" i="9" s="1"/>
  <c r="N40" i="9"/>
  <c r="O40" i="9" s="1"/>
  <c r="D40" i="9"/>
  <c r="E40" i="9" s="1"/>
  <c r="D39" i="9"/>
  <c r="E39" i="9" s="1"/>
  <c r="F39" i="9" s="1"/>
  <c r="N38" i="9"/>
  <c r="O38" i="9" s="1"/>
  <c r="D38" i="9"/>
  <c r="E38" i="9" s="1"/>
  <c r="F38" i="9" s="1"/>
  <c r="D37" i="9"/>
  <c r="E37" i="9" s="1"/>
  <c r="F37" i="9" s="1"/>
  <c r="N36" i="9"/>
  <c r="O36" i="9" s="1"/>
  <c r="D36" i="9"/>
  <c r="E36" i="9" s="1"/>
  <c r="F36" i="9" s="1"/>
  <c r="D35" i="9"/>
  <c r="E35" i="9" s="1"/>
  <c r="F35" i="9" s="1"/>
  <c r="N34" i="9"/>
  <c r="O34" i="9" s="1"/>
  <c r="D34" i="9"/>
  <c r="E34" i="9" s="1"/>
  <c r="D33" i="9"/>
  <c r="E33" i="9" s="1"/>
  <c r="F33" i="9" s="1"/>
  <c r="N32" i="9"/>
  <c r="O32" i="9" s="1"/>
  <c r="D32" i="9"/>
  <c r="E32" i="9" s="1"/>
  <c r="F32" i="9" s="1"/>
  <c r="D31" i="9"/>
  <c r="E31" i="9" s="1"/>
  <c r="F31" i="9" s="1"/>
  <c r="N30" i="9"/>
  <c r="O30" i="9" s="1"/>
  <c r="D30" i="9"/>
  <c r="E30" i="9" s="1"/>
  <c r="F30" i="9" s="1"/>
  <c r="D29" i="9"/>
  <c r="E29" i="9" s="1"/>
  <c r="F29" i="9" s="1"/>
  <c r="N28" i="9"/>
  <c r="O28" i="9" s="1"/>
  <c r="D28" i="9"/>
  <c r="E28" i="9" s="1"/>
  <c r="D27" i="9"/>
  <c r="E27" i="9" s="1"/>
  <c r="F27" i="9" s="1"/>
  <c r="N26" i="9"/>
  <c r="O26" i="9" s="1"/>
  <c r="D26" i="9"/>
  <c r="E26" i="9" s="1"/>
  <c r="F26" i="9" s="1"/>
  <c r="D25" i="9"/>
  <c r="E25" i="9" s="1"/>
  <c r="F25" i="9" s="1"/>
  <c r="N24" i="9"/>
  <c r="O24" i="9" s="1"/>
  <c r="D24" i="9"/>
  <c r="E24" i="9" s="1"/>
  <c r="F24" i="9" s="1"/>
  <c r="D23" i="9"/>
  <c r="E23" i="9" s="1"/>
  <c r="F23" i="9" s="1"/>
  <c r="N22" i="9"/>
  <c r="O22" i="9" s="1"/>
  <c r="D22" i="9"/>
  <c r="E22" i="9" s="1"/>
  <c r="D21" i="9"/>
  <c r="E21" i="9" s="1"/>
  <c r="F21" i="9" s="1"/>
  <c r="N20" i="9"/>
  <c r="O20" i="9" s="1"/>
  <c r="D20" i="9"/>
  <c r="E20" i="9" s="1"/>
  <c r="F20" i="9" s="1"/>
  <c r="D19" i="9"/>
  <c r="E19" i="9" s="1"/>
  <c r="F19" i="9" s="1"/>
  <c r="N18" i="9"/>
  <c r="O18" i="9" s="1"/>
  <c r="D18" i="9"/>
  <c r="E18" i="9" s="1"/>
  <c r="F18" i="9" s="1"/>
  <c r="D17" i="9"/>
  <c r="E17" i="9" s="1"/>
  <c r="F17" i="9" s="1"/>
  <c r="N16" i="9"/>
  <c r="O16" i="9" s="1"/>
  <c r="D16" i="9"/>
  <c r="E16" i="9" s="1"/>
  <c r="N13" i="9"/>
  <c r="O13" i="9" s="1"/>
  <c r="D13" i="9"/>
  <c r="E13" i="9" s="1"/>
  <c r="F13" i="9" s="1"/>
  <c r="D12" i="9"/>
  <c r="E12" i="9" s="1"/>
  <c r="F12" i="9" s="1"/>
  <c r="N11" i="9"/>
  <c r="O11" i="9" s="1"/>
  <c r="D11" i="9"/>
  <c r="E11" i="9" s="1"/>
  <c r="D10" i="9"/>
  <c r="E10" i="9" s="1"/>
  <c r="F10" i="9" s="1"/>
  <c r="N9" i="9"/>
  <c r="O9" i="9" s="1"/>
  <c r="D9" i="9"/>
  <c r="E9" i="9" s="1"/>
  <c r="F9" i="9" s="1"/>
  <c r="D8" i="9"/>
  <c r="E8" i="9" s="1"/>
  <c r="F8" i="9" s="1"/>
  <c r="N7" i="9"/>
  <c r="O7" i="9" s="1"/>
  <c r="D7" i="9"/>
  <c r="E7" i="9" s="1"/>
  <c r="F7" i="9" s="1"/>
  <c r="D6" i="9"/>
  <c r="E6" i="9" s="1"/>
  <c r="F6" i="9" s="1"/>
  <c r="N5" i="9"/>
  <c r="O5" i="9" s="1"/>
  <c r="D5" i="9"/>
  <c r="E5" i="9" s="1"/>
  <c r="K59" i="13" l="1"/>
  <c r="K9" i="13"/>
  <c r="K37" i="13"/>
  <c r="K10" i="13"/>
  <c r="K15" i="13"/>
  <c r="K24" i="13"/>
  <c r="K29" i="13"/>
  <c r="K38" i="13"/>
  <c r="K43" i="13"/>
  <c r="K52" i="13"/>
  <c r="K57" i="13"/>
  <c r="K31" i="13"/>
  <c r="K16" i="13"/>
  <c r="K30" i="13"/>
  <c r="K44" i="13"/>
  <c r="K58" i="13"/>
  <c r="G23" i="13"/>
  <c r="G50" i="13"/>
  <c r="G8" i="13"/>
  <c r="G26" i="13"/>
  <c r="G47" i="13"/>
  <c r="G14" i="13"/>
  <c r="G20" i="13"/>
  <c r="G29" i="13"/>
  <c r="G35" i="13"/>
  <c r="G38" i="13"/>
  <c r="G41" i="13"/>
  <c r="G5" i="13"/>
  <c r="G17" i="13"/>
  <c r="G32" i="13"/>
  <c r="G44" i="13"/>
  <c r="G11" i="13"/>
  <c r="P46" i="9"/>
  <c r="Q46" i="9"/>
  <c r="Z6" i="9" s="1"/>
  <c r="H46" i="9"/>
  <c r="W6" i="9" s="1"/>
  <c r="F46" i="9"/>
  <c r="G46" i="9"/>
  <c r="H40" i="9"/>
  <c r="W11" i="9" s="1"/>
  <c r="Q5" i="9"/>
  <c r="Z4" i="9" s="1"/>
  <c r="Q34" i="9"/>
  <c r="Z10" i="9" s="1"/>
  <c r="F5" i="9"/>
  <c r="H5" i="9"/>
  <c r="W4" i="9" s="1"/>
  <c r="G5" i="9"/>
  <c r="G22" i="9"/>
  <c r="H22" i="9"/>
  <c r="W8" i="9" s="1"/>
  <c r="F22" i="9"/>
  <c r="G11" i="9"/>
  <c r="V5" i="9" s="1"/>
  <c r="F11" i="9"/>
  <c r="H11" i="9"/>
  <c r="W5" i="9" s="1"/>
  <c r="G16" i="9"/>
  <c r="V7" i="9" s="1"/>
  <c r="F16" i="9"/>
  <c r="H16" i="9"/>
  <c r="W7" i="9" s="1"/>
  <c r="Q22" i="9"/>
  <c r="Z8" i="9" s="1"/>
  <c r="P22" i="9"/>
  <c r="P28" i="9"/>
  <c r="Q28" i="9"/>
  <c r="Z9" i="9" s="1"/>
  <c r="F34" i="9"/>
  <c r="G34" i="9"/>
  <c r="H34" i="9"/>
  <c r="W10" i="9" s="1"/>
  <c r="Q11" i="9"/>
  <c r="Z5" i="9" s="1"/>
  <c r="P11" i="9"/>
  <c r="Q16" i="9"/>
  <c r="Z7" i="9" s="1"/>
  <c r="P16" i="9"/>
  <c r="H28" i="9"/>
  <c r="W9" i="9" s="1"/>
  <c r="Q40" i="9"/>
  <c r="Z11" i="9" s="1"/>
  <c r="P40" i="9"/>
  <c r="P34" i="9"/>
  <c r="F40" i="9"/>
  <c r="P5" i="9"/>
  <c r="F28" i="9"/>
  <c r="G28" i="9"/>
  <c r="G40" i="9"/>
  <c r="I46" i="9" l="1"/>
  <c r="X6" i="9" s="1"/>
  <c r="V6" i="9"/>
  <c r="R46" i="9"/>
  <c r="AA6" i="9" s="1"/>
  <c r="Y6" i="9"/>
  <c r="V16" i="9" s="1"/>
  <c r="R5" i="9"/>
  <c r="AA4" i="9" s="1"/>
  <c r="Y4" i="9"/>
  <c r="Y5" i="9"/>
  <c r="R11" i="9"/>
  <c r="AA5" i="9" s="1"/>
  <c r="V11" i="9"/>
  <c r="I40" i="9"/>
  <c r="X11" i="9" s="1"/>
  <c r="V9" i="9"/>
  <c r="I28" i="9"/>
  <c r="X9" i="9" s="1"/>
  <c r="R34" i="9"/>
  <c r="AA10" i="9" s="1"/>
  <c r="Y10" i="9"/>
  <c r="V20" i="9" s="1"/>
  <c r="R16" i="9"/>
  <c r="AA7" i="9" s="1"/>
  <c r="Y7" i="9"/>
  <c r="V17" i="9" s="1"/>
  <c r="Y9" i="9"/>
  <c r="V19" i="9" s="1"/>
  <c r="R28" i="9"/>
  <c r="AA9" i="9" s="1"/>
  <c r="I11" i="9"/>
  <c r="X5" i="9" s="1"/>
  <c r="V4" i="9"/>
  <c r="I5" i="9"/>
  <c r="X4" i="9" s="1"/>
  <c r="V8" i="9"/>
  <c r="I22" i="9"/>
  <c r="X8" i="9" s="1"/>
  <c r="Y11" i="9"/>
  <c r="V21" i="9" s="1"/>
  <c r="R40" i="9"/>
  <c r="AA11" i="9" s="1"/>
  <c r="I34" i="9"/>
  <c r="X10" i="9" s="1"/>
  <c r="V10" i="9"/>
  <c r="R22" i="9"/>
  <c r="AA8" i="9" s="1"/>
  <c r="Y8" i="9"/>
  <c r="V18" i="9" s="1"/>
  <c r="I16" i="9"/>
  <c r="X7" i="9" s="1"/>
  <c r="V14" i="9" l="1"/>
  <c r="V1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tc={EBAFA7A2-07A4-469D-B180-3251963550BC}</author>
    <author>tc={FA7977F2-B37C-48D8-B7C0-55744E243D04}</author>
  </authors>
  <commentList>
    <comment ref="J21" authorId="0" shapeId="0" xr:uid="{EBAFA7A2-07A4-469D-B180-3251963550BC}">
      <text>
        <t>[Threaded comment]
Your version of Excel allows you to read this threaded comment; however, any edits to it will get removed if the file is opened in a newer version of Excel. Learn more: https://go.microsoft.com/fwlink/?linkid=870924
Comment:
    too much, doesn't make sense</t>
      </text>
    </comment>
    <comment ref="J58" authorId="1" shapeId="0" xr:uid="{FA7977F2-B37C-48D8-B7C0-55744E243D04}">
      <text>
        <t>[Threaded comment]
Your version of Excel allows you to read this threaded comment; however, any edits to it will get removed if the file is opened in a newer version of Excel. Learn more: https://go.microsoft.com/fwlink/?linkid=870924
Comment:
    too much, doesn't make sense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BF8DF8A-73FF-4FCD-A829-6ED9CC27AA09}" keepAlive="1" name="Query - calcite" description="Connection to the 'calcite' query in the workbook." type="5" refreshedVersion="7" background="1" saveData="1">
    <dbPr connection="Provider=Microsoft.Mashup.OleDb.1;Data Source=$Workbook$;Location=calcite;Extended Properties=&quot;&quot;" command="SELECT * FROM [calcite]"/>
  </connection>
</connections>
</file>

<file path=xl/sharedStrings.xml><?xml version="1.0" encoding="utf-8"?>
<sst xmlns="http://schemas.openxmlformats.org/spreadsheetml/2006/main" count="1128" uniqueCount="394">
  <si>
    <t>Healing ratio (%)</t>
  </si>
  <si>
    <t>Average</t>
  </si>
  <si>
    <t>H_Reference</t>
  </si>
  <si>
    <t>H_C_Ø</t>
  </si>
  <si>
    <t>H_C_SD</t>
  </si>
  <si>
    <t>H_C_C201</t>
  </si>
  <si>
    <t>H_C_B119</t>
  </si>
  <si>
    <t>H_C_B130</t>
  </si>
  <si>
    <t>H_C_ACG-S</t>
  </si>
  <si>
    <t>H_R+ACG-GM_ACG-S</t>
  </si>
  <si>
    <t>Air content (%)</t>
  </si>
  <si>
    <t>M_Reference</t>
  </si>
  <si>
    <t>M_C_ Ø</t>
  </si>
  <si>
    <t>M_C_SD</t>
  </si>
  <si>
    <t>M_C_C201</t>
  </si>
  <si>
    <t>M_C_B119</t>
  </si>
  <si>
    <t>M_C_B130</t>
  </si>
  <si>
    <t>M_C_ACG-S</t>
  </si>
  <si>
    <t>M_R+ACG-GM_ACG-S</t>
  </si>
  <si>
    <t>cross-sectional area</t>
  </si>
  <si>
    <t>mm^2</t>
  </si>
  <si>
    <t>SUMMARY</t>
  </si>
  <si>
    <t>Compressive Strength</t>
  </si>
  <si>
    <t>Flexural strength</t>
  </si>
  <si>
    <t>CS (Mpa)</t>
  </si>
  <si>
    <t>CS SD</t>
  </si>
  <si>
    <t>DIF vs REF</t>
  </si>
  <si>
    <t>FS (Mpa)</t>
  </si>
  <si>
    <t>FS SD</t>
  </si>
  <si>
    <t>Force (kN)</t>
  </si>
  <si>
    <t>Force (N)</t>
  </si>
  <si>
    <t>CS (N/mm^2))</t>
  </si>
  <si>
    <t>CS (MPa))</t>
  </si>
  <si>
    <t>SD</t>
  </si>
  <si>
    <t>Dif vs Ref</t>
  </si>
  <si>
    <t>b (mm)</t>
  </si>
  <si>
    <t>d (mm)</t>
  </si>
  <si>
    <t>l (mm)</t>
  </si>
  <si>
    <r>
      <rPr>
        <b/>
        <sz val="14"/>
        <color theme="1"/>
        <rFont val="Times New Roman"/>
        <family val="1"/>
      </rPr>
      <t>Fig. 4.</t>
    </r>
    <r>
      <rPr>
        <sz val="14"/>
        <color theme="1"/>
        <rFont val="Times New Roman"/>
        <family val="1"/>
      </rPr>
      <t xml:space="preserve"> Compressive and flexural strength of Group I mixes after 28 days of curing and the percentage variation of the strength, Δ%, of all the mixes compared to the Reference mix. Mixes containing AEAs are shown inside the dotted box. Error bars represent ± one standard deviation.</t>
    </r>
  </si>
  <si>
    <t>H-Reference_1M</t>
  </si>
  <si>
    <t>Crack Area</t>
  </si>
  <si>
    <t>H_C_SD_1M</t>
  </si>
  <si>
    <t>Day-0</t>
  </si>
  <si>
    <t>Day-56</t>
  </si>
  <si>
    <t>H_C_C201_1M</t>
  </si>
  <si>
    <t>H_C_B119_1M</t>
  </si>
  <si>
    <t>H_C_B130_1M</t>
  </si>
  <si>
    <t>H_C_ACG-S_1M</t>
  </si>
  <si>
    <t>H_R+ACG-GM_ACG-S_1M</t>
  </si>
  <si>
    <t>H_C_Ø_1M</t>
  </si>
  <si>
    <r>
      <rPr>
        <b/>
        <sz val="14"/>
        <color theme="1"/>
        <rFont val="Times New Roman"/>
        <family val="1"/>
      </rPr>
      <t>Fig. 5.</t>
    </r>
    <r>
      <rPr>
        <sz val="14"/>
        <color theme="1"/>
        <rFont val="Times New Roman"/>
        <family val="1"/>
      </rPr>
      <t xml:space="preserve"> Composed and binarization images are shown for a representative specimen of each mix tested from Group II (28-days curing) immediately after the cracking process and after 56 days of healing. Mixes containing AEAs are shown inside the dotted box. Scale bars represent 1.0 mm. </t>
    </r>
  </si>
  <si>
    <t>H-Reference_9M</t>
  </si>
  <si>
    <t>H_C_SD_9M</t>
  </si>
  <si>
    <t>H_C_C201_9M</t>
  </si>
  <si>
    <t>H_C_B119_9M</t>
  </si>
  <si>
    <t>H_C_B130_9M</t>
  </si>
  <si>
    <t>H_C_ACG-S_9M</t>
  </si>
  <si>
    <t>H_R+ACG-GM_ACG-S_9M</t>
  </si>
  <si>
    <t>H_C_Ø_9M</t>
  </si>
  <si>
    <t>Area (mm^2)</t>
  </si>
  <si>
    <t>Specimen</t>
  </si>
  <si>
    <t xml:space="preserve">Day-0 </t>
  </si>
  <si>
    <t>Individual</t>
  </si>
  <si>
    <t xml:space="preserve">Average </t>
  </si>
  <si>
    <t>Mix</t>
  </si>
  <si>
    <t>H_Reference_1M</t>
  </si>
  <si>
    <t>H_C_0_1M</t>
  </si>
  <si>
    <t>H_Reference_9M</t>
  </si>
  <si>
    <t>H_C_0_9M</t>
  </si>
  <si>
    <r>
      <rPr>
        <b/>
        <sz val="14"/>
        <color theme="1"/>
        <rFont val="Times New Roman"/>
        <family val="1"/>
      </rPr>
      <t xml:space="preserve">Fig. 7. </t>
    </r>
    <r>
      <rPr>
        <sz val="14"/>
        <color theme="1"/>
        <rFont val="Times New Roman"/>
        <family val="1"/>
      </rPr>
      <t>Healing ratio percentage (HR%) obtained from the complete crack binarization images for Groups II and III specimens after 56 days of healing. Bars represent individual mortar specimens as: (</t>
    </r>
    <r>
      <rPr>
        <sz val="14"/>
        <color theme="4" tint="-0.249977111117893"/>
        <rFont val="Times New Roman"/>
        <family val="1"/>
      </rPr>
      <t>■</t>
    </r>
    <r>
      <rPr>
        <sz val="14"/>
        <color theme="1"/>
        <rFont val="Times New Roman"/>
        <family val="1"/>
      </rPr>
      <t xml:space="preserve"> ) Group II (28-days cracking) and (■) Group III (9-months cracking). The left dotted box shows the two mortar mixes without bacterial spores, and the right dotted box shows the mortar mix where bacterial spores and GM were independently encapsulated into ACG.</t>
    </r>
  </si>
  <si>
    <r>
      <rPr>
        <b/>
        <sz val="14"/>
        <color theme="1"/>
        <rFont val="Times New Roman"/>
        <family val="1"/>
      </rPr>
      <t>Fig. 8.</t>
    </r>
    <r>
      <rPr>
        <sz val="14"/>
        <color theme="1"/>
        <rFont val="Times New Roman"/>
        <family val="1"/>
      </rPr>
      <t xml:space="preserve"> Crack healing (%) as a function of the initial crack width for specimens of: </t>
    </r>
    <r>
      <rPr>
        <b/>
        <sz val="14"/>
        <color theme="1"/>
        <rFont val="Times New Roman"/>
        <family val="1"/>
      </rPr>
      <t xml:space="preserve">(a) </t>
    </r>
    <r>
      <rPr>
        <sz val="14"/>
        <color theme="1"/>
        <rFont val="Times New Roman"/>
        <family val="1"/>
      </rPr>
      <t xml:space="preserve">Group II and </t>
    </r>
    <r>
      <rPr>
        <b/>
        <sz val="14"/>
        <color theme="1"/>
        <rFont val="Times New Roman"/>
        <family val="1"/>
      </rPr>
      <t>(b)</t>
    </r>
    <r>
      <rPr>
        <sz val="14"/>
        <color theme="1"/>
        <rFont val="Times New Roman"/>
        <family val="1"/>
      </rPr>
      <t xml:space="preserve"> Group III. 18 measurements are plotted for each mix after a healing time of 56 days (144 total measurements per Group). Specimens were cracked after a curing period of 28 days or 9 months for Group II and Group III, respectively. </t>
    </r>
  </si>
  <si>
    <t>After 56 Days of healing</t>
  </si>
  <si>
    <t>1Month samples</t>
  </si>
  <si>
    <t>9Month samples</t>
  </si>
  <si>
    <r>
      <rPr>
        <b/>
        <sz val="14"/>
        <color theme="1"/>
        <rFont val="Times New Roman"/>
        <family val="1"/>
      </rPr>
      <t>Fig. 10:</t>
    </r>
    <r>
      <rPr>
        <sz val="14"/>
        <color theme="1"/>
        <rFont val="Times New Roman"/>
        <family val="1"/>
      </rPr>
      <t xml:space="preserve"> Boxplot of the mean healing ratio percentage (HR%) as a function of reduction in the water-flow coefficient after 56 days of healing for mortar specimens cracked at 28 days (Group II (</t>
    </r>
    <r>
      <rPr>
        <sz val="14"/>
        <color theme="8" tint="-0.249977111117893"/>
        <rFont val="Times New Roman"/>
        <family val="1"/>
      </rPr>
      <t>■</t>
    </r>
    <r>
      <rPr>
        <sz val="14"/>
        <color theme="1"/>
        <rFont val="Times New Roman"/>
        <family val="1"/>
      </rPr>
      <t xml:space="preserve"> bars)) and 9 months (Group III (</t>
    </r>
    <r>
      <rPr>
        <sz val="14"/>
        <color theme="2" tint="-0.499984740745262"/>
        <rFont val="Times New Roman"/>
        <family val="1"/>
      </rPr>
      <t>■</t>
    </r>
    <r>
      <rPr>
        <sz val="14"/>
        <color theme="1"/>
        <rFont val="Times New Roman"/>
        <family val="1"/>
      </rPr>
      <t xml:space="preserve"> bars)). Individual measurements are shown by dots, while crosses show the mean value for each mix. The middle bar represents the median value, while the top and bottom bars represent the maximum and minimum value of each mix, respectively.</t>
    </r>
  </si>
  <si>
    <r>
      <rPr>
        <b/>
        <sz val="14"/>
        <color theme="1"/>
        <rFont val="Times New Roman"/>
        <family val="1"/>
      </rPr>
      <t>Fig. 6.</t>
    </r>
    <r>
      <rPr>
        <sz val="14"/>
        <color theme="1"/>
        <rFont val="Times New Roman"/>
        <family val="1"/>
      </rPr>
      <t xml:space="preserve"> Composed and binarization images are shown for a representative specimen of each mix tested from Group III (9-months curing) immediately after the cracking process and after 56 days of healing. Mixes containing AEAs are shown inside the dotted box. Scale bars represent 1.0 mm. 
	</t>
    </r>
  </si>
  <si>
    <t>Intensity</t>
  </si>
  <si>
    <t>For graph</t>
  </si>
  <si>
    <r>
      <t>Wavelength / cm</t>
    </r>
    <r>
      <rPr>
        <b/>
        <vertAlign val="superscript"/>
        <sz val="12"/>
        <color theme="1"/>
        <rFont val="Times New Roman"/>
        <family val="1"/>
      </rPr>
      <t>-1</t>
    </r>
  </si>
  <si>
    <t>D1-1</t>
  </si>
  <si>
    <t>D1-2</t>
  </si>
  <si>
    <t>D1-3</t>
  </si>
  <si>
    <t>CALCITE REFERENCE</t>
  </si>
  <si>
    <t>H_C_C201_9M specimens</t>
  </si>
  <si>
    <r>
      <rPr>
        <b/>
        <sz val="14"/>
        <color theme="1"/>
        <rFont val="Times New Roman"/>
        <family val="1"/>
      </rPr>
      <t>Fig. 15.</t>
    </r>
    <r>
      <rPr>
        <sz val="14"/>
        <color theme="1"/>
        <rFont val="Times New Roman"/>
        <family val="1"/>
      </rPr>
      <t xml:space="preserve"> Raman spectra showing the mean value for each of the three mortar specimens of H_C_C201_9M mortar mix. The inset in the graph shows a representative location where the Raman analyses were conducted.</t>
    </r>
  </si>
  <si>
    <t>https://rruff.info/Calcite/R050307</t>
  </si>
  <si>
    <t>Source:</t>
  </si>
  <si>
    <t>M_C_Ø</t>
  </si>
  <si>
    <r>
      <rPr>
        <b/>
        <sz val="14"/>
        <color theme="1"/>
        <rFont val="Times New Roman"/>
        <family val="1"/>
      </rPr>
      <t xml:space="preserve">Fig. 3. </t>
    </r>
    <r>
      <rPr>
        <sz val="14"/>
        <color theme="1"/>
        <rFont val="Times New Roman"/>
        <family val="1"/>
      </rPr>
      <t xml:space="preserve">Air content (%) and flowability (mm) of the different mortar mixes. (■) Reference mix, (□ ) Control mixes (with and without spores), (▤) mixes containing AEAs and (▧ ) mixes containing ACG particles. </t>
    </r>
  </si>
  <si>
    <t>Flowability (mm)</t>
  </si>
  <si>
    <t>Mean</t>
  </si>
  <si>
    <t>Summary</t>
  </si>
  <si>
    <t>DETERMINATION OF AIR CONTENT</t>
  </si>
  <si>
    <t>BS EN 1015-7 (Method A-Pressure method)</t>
  </si>
  <si>
    <t xml:space="preserve">Air content (%) </t>
  </si>
  <si>
    <t>STRENGTH RESPONSE (BS EN 1015-11)</t>
  </si>
  <si>
    <t>* Damaged specimen</t>
  </si>
  <si>
    <t>*</t>
  </si>
  <si>
    <t>MEAN HEALING RATIO (HR)</t>
  </si>
  <si>
    <t>REF+ACG-GM_ACG-S</t>
  </si>
  <si>
    <t>Post-cracking</t>
  </si>
  <si>
    <t>Day 56</t>
  </si>
  <si>
    <t>HEALING (CRACK WIDTH) %</t>
  </si>
  <si>
    <t>healing (%)</t>
  </si>
  <si>
    <t>Samples</t>
  </si>
  <si>
    <t>Water absorption coefficient, k</t>
  </si>
  <si>
    <t>time (sec)</t>
  </si>
  <si>
    <t>k1 (0 days)</t>
  </si>
  <si>
    <t>a</t>
  </si>
  <si>
    <t>b</t>
  </si>
  <si>
    <t>c</t>
  </si>
  <si>
    <t>Mean Value</t>
  </si>
  <si>
    <t>2nd Average</t>
  </si>
  <si>
    <t>(k1-k2)/k1</t>
  </si>
  <si>
    <t>`</t>
  </si>
  <si>
    <t>DATA WATER-FLOW TESTS (CRACKING at 28 DAYS)</t>
  </si>
  <si>
    <t>Post-cracking (Day 0)</t>
  </si>
  <si>
    <t>56- Days Healing</t>
  </si>
  <si>
    <t>k2 (56 days)</t>
  </si>
  <si>
    <t>Summary for Graph</t>
  </si>
  <si>
    <t>DATA WATER-FLOW TESTS (CRACKING at 9 MONTHS)</t>
  </si>
  <si>
    <t xml:space="preserve">Water absorption </t>
  </si>
  <si>
    <t>Healing Ratio (%)</t>
  </si>
  <si>
    <t>Cracking at:</t>
  </si>
  <si>
    <t>28-Days</t>
  </si>
  <si>
    <t>9-Months</t>
  </si>
  <si>
    <t>WATER PENETRATION RESISTANCE (RILEM TEST METHOD 11.4)</t>
  </si>
  <si>
    <t>Water penetration resistance</t>
  </si>
  <si>
    <t>RAMAN SPECTROSCOPY DATA</t>
  </si>
  <si>
    <t>Mortar mix</t>
  </si>
  <si>
    <t>Mortar Mix</t>
  </si>
  <si>
    <t>Sample</t>
  </si>
  <si>
    <t>Crack widths for 9-months-old cracked specimens</t>
  </si>
  <si>
    <t>Crack widths for 28-days-old cracked specimens</t>
  </si>
  <si>
    <t>GRAPH (a)</t>
  </si>
  <si>
    <t>GRAPH (b)</t>
  </si>
  <si>
    <t>Mortar formulation containing</t>
  </si>
  <si>
    <t>C201</t>
  </si>
  <si>
    <t>BF119</t>
  </si>
  <si>
    <t>BF130</t>
  </si>
  <si>
    <t>µm^2</t>
  </si>
  <si>
    <t>µm</t>
  </si>
  <si>
    <t>Total Area</t>
  </si>
  <si>
    <t>%Area</t>
  </si>
  <si>
    <t>Area of Micro-bubbles size (mm^2)</t>
  </si>
  <si>
    <t>Area</t>
  </si>
  <si>
    <t>Diameter</t>
  </si>
  <si>
    <t>% area for microbubbles diameter size range (0-149 µm)</t>
  </si>
  <si>
    <t>(0-149 µm)</t>
  </si>
  <si>
    <t>(150-299 µm)</t>
  </si>
  <si>
    <t>(300-399 µm)</t>
  </si>
  <si>
    <t>(400-499 µm)</t>
  </si>
  <si>
    <t>(&gt;500 µm)</t>
  </si>
  <si>
    <t>CX201 bubbles outline scalebar.tif:0034-0278</t>
  </si>
  <si>
    <t>% area for microbubbles diameter size range (150-299 µm)</t>
  </si>
  <si>
    <t>CX201 bubbles outline scalebar.tif:0089-0806</t>
  </si>
  <si>
    <t>% area for microbubbles diameter size range (300-399 µm)</t>
  </si>
  <si>
    <t>B119</t>
  </si>
  <si>
    <t>CX201 bubbles outline scalebar.tif:0013-0111</t>
  </si>
  <si>
    <t>% area for microbubbles diameter size range (400-499 µm)</t>
  </si>
  <si>
    <t>B130</t>
  </si>
  <si>
    <t>CX201 bubbles outline scalebar.tif:0033-0277</t>
  </si>
  <si>
    <t>% area for microbubbles diameter size range (&gt;500 µm)</t>
  </si>
  <si>
    <t>CX201 bubbles outline scalebar.tif:0061-0573</t>
  </si>
  <si>
    <t>1µm^2=</t>
  </si>
  <si>
    <t>CX201 bubbles outline scalebar.tif:0075-0686</t>
  </si>
  <si>
    <t>Total bubbles area (µm^2)</t>
  </si>
  <si>
    <t>CX201 bubbles outline scalebar.tif:0083-0753</t>
  </si>
  <si>
    <t>CX201 bubbles outline scalebar.tif:0009-0071</t>
  </si>
  <si>
    <t>CX201 bubbles outline scalebar.tif:0065-0605</t>
  </si>
  <si>
    <t>CX201 bubbles outline scalebar.tif:0087-0808</t>
  </si>
  <si>
    <t>CX201 bubbles outline scalebar.tif:0048-0429</t>
  </si>
  <si>
    <t>CX201 bubbles outline scalebar.tif:0029-0270</t>
  </si>
  <si>
    <t>CX201 bubbles outline scalebar.tif:0119-1138</t>
  </si>
  <si>
    <t>CX201 bubbles outline scalebar.tif:0040-0354</t>
  </si>
  <si>
    <t>CX201 bubbles outline scalebar.tif:0116-1086</t>
  </si>
  <si>
    <t>CX201 bubbles outline scalebar.tif:0045-0388</t>
  </si>
  <si>
    <t>CX201 bubbles outline scalebar.tif:0114-1079</t>
  </si>
  <si>
    <t>CX201 bubbles outline scalebar.tif:0084-0769</t>
  </si>
  <si>
    <t>CX201 bubbles outline scalebar.tif:0069-0637</t>
  </si>
  <si>
    <t>CX201 bubbles outline scalebar.tif:0066-0625</t>
  </si>
  <si>
    <t>CX201 bubbles outline scalebar.tif:0080-0749</t>
  </si>
  <si>
    <t>CX201 bubbles outline scalebar.tif:0081-0757</t>
  </si>
  <si>
    <t>CX201 bubbles outline scalebar.tif:0004-0059</t>
  </si>
  <si>
    <t>CX201 bubbles outline scalebar.tif:0073-0679</t>
  </si>
  <si>
    <t>CX201 bubbles outline scalebar.tif:0043-0378</t>
  </si>
  <si>
    <t>CX201 bubbles outline scalebar.tif:0063-0603</t>
  </si>
  <si>
    <t>CX201 bubbles outline scalebar.tif:0103-0943</t>
  </si>
  <si>
    <t>CX201 bubbles outline scalebar.tif:0112-1013</t>
  </si>
  <si>
    <t>CX201 bubbles outline scalebar.tif:0078-0735</t>
  </si>
  <si>
    <t>CX201 bubbles outline scalebar.tif:0111-1010</t>
  </si>
  <si>
    <t>CX201 bubbles outline scalebar.tif:0117-1092</t>
  </si>
  <si>
    <t>CX201 bubbles outline scalebar.tif:0098-0882</t>
  </si>
  <si>
    <t>CX201 bubbles outline scalebar.tif:0035-0297</t>
  </si>
  <si>
    <t>CX201 bubbles outline scalebar.tif:0059-0569</t>
  </si>
  <si>
    <t>CX201 bubbles outline scalebar.tif:0121-1146</t>
  </si>
  <si>
    <t>CX201 bubbles outline scalebar.tif:0071-0669</t>
  </si>
  <si>
    <t>CX201 bubbles outline scalebar.tif:0010-0085</t>
  </si>
  <si>
    <t>CX201 bubbles outline scalebar.tif:0002-0042</t>
  </si>
  <si>
    <t>CX201 bubbles outline scalebar.tif:0102-0902</t>
  </si>
  <si>
    <t>CX201 bubbles outline scalebar.tif:0085-0814</t>
  </si>
  <si>
    <t>CX201 bubbles outline scalebar.tif:0007-0081</t>
  </si>
  <si>
    <t>CX201 bubbles outline scalebar.tif:0017-0197</t>
  </si>
  <si>
    <t>CX201 bubbles outline scalebar.tif:0041-0363</t>
  </si>
  <si>
    <t>CX201 bubbles outline scalebar.tif:0076-0731</t>
  </si>
  <si>
    <t>CX201 bubbles outline scalebar.tif:0014-0153</t>
  </si>
  <si>
    <t>CX201 bubbles outline scalebar.tif:0036-0324</t>
  </si>
  <si>
    <t>CX201 bubbles outline scalebar.tif:0023-0247</t>
  </si>
  <si>
    <t>CX201 bubbles outline scalebar.tif:0015-0162</t>
  </si>
  <si>
    <t>CX201 bubbles outline scalebar.tif:0113-1057</t>
  </si>
  <si>
    <t>CX201 bubbles outline scalebar.tif:0031-0282</t>
  </si>
  <si>
    <t>CX201 bubbles outline scalebar.tif:0122-1175</t>
  </si>
  <si>
    <t>CX201 bubbles outline scalebar.tif:0030-0281</t>
  </si>
  <si>
    <t>CX201 bubbles outline scalebar.tif:0038-0348</t>
  </si>
  <si>
    <t>CX201 bubbles outline scalebar.tif:0060-0583</t>
  </si>
  <si>
    <t>CX201 bubbles outline scalebar.tif:0092-0838</t>
  </si>
  <si>
    <t>CX201 bubbles outline scalebar.tif:0046-0404</t>
  </si>
  <si>
    <t>CX201 bubbles outline scalebar.tif:0049-0444</t>
  </si>
  <si>
    <t>CX201 bubbles outline scalebar.tif:0053-0517</t>
  </si>
  <si>
    <t>CX201 bubbles outline scalebar.tif:0024-0248</t>
  </si>
  <si>
    <t>CX201 bubbles outline scalebar.tif:0107-1002</t>
  </si>
  <si>
    <t>CX201 bubbles outline scalebar.tif:0100-0899</t>
  </si>
  <si>
    <t>CX201 bubbles outline scalebar.tif:0054-0534</t>
  </si>
  <si>
    <t>CX201 bubbles outline scalebar.tif:0047-0417</t>
  </si>
  <si>
    <t>CX201 bubbles outline scalebar.tif:0056-0552</t>
  </si>
  <si>
    <t>CX201 bubbles outline scalebar.tif:0062-0602</t>
  </si>
  <si>
    <t>CX201 bubbles outline scalebar.tif:0115-1098</t>
  </si>
  <si>
    <t>CX201 bubbles outline scalebar.tif:0106-0978</t>
  </si>
  <si>
    <t>CX201 bubbles outline scalebar.tif:0104-0959</t>
  </si>
  <si>
    <t>CX201 bubbles outline scalebar.tif:0097-0888</t>
  </si>
  <si>
    <t>CX201 bubbles outline scalebar.tif:0037-0332</t>
  </si>
  <si>
    <t>CX201 bubbles outline scalebar.tif:0016-0193</t>
  </si>
  <si>
    <t>CX201 bubbles outline scalebar.tif:0091-0837</t>
  </si>
  <si>
    <t>CX201 bubbles outline scalebar.tif:0095-0858</t>
  </si>
  <si>
    <t>CX201 bubbles outline scalebar.tif:0020-0227</t>
  </si>
  <si>
    <t>CX201 bubbles outline scalebar.tif:0090-0834</t>
  </si>
  <si>
    <t>CX201 bubbles outline scalebar.tif:0099-0898</t>
  </si>
  <si>
    <t>CX201 bubbles outline scalebar.tif:0094-0850</t>
  </si>
  <si>
    <t>CX201 bubbles outline scalebar.tif:0093-0842</t>
  </si>
  <si>
    <t>CX201 bubbles outline scalebar.tif:0025-0256</t>
  </si>
  <si>
    <t>CX201 bubbles outline scalebar.tif:0055-0542</t>
  </si>
  <si>
    <t>CX201 bubbles outline scalebar.tif:0001-0020</t>
  </si>
  <si>
    <t>CX201 bubbles outline scalebar.tif:0003-0056</t>
  </si>
  <si>
    <t>CX201 bubbles outline scalebar.tif:0032-0295</t>
  </si>
  <si>
    <t>CX201 bubbles outline scalebar.tif:0068-0645</t>
  </si>
  <si>
    <t>CX201 bubbles outline scalebar.tif:0005-0080</t>
  </si>
  <si>
    <t>CX201 bubbles outline scalebar.tif:0042-0377</t>
  </si>
  <si>
    <t>CX201 bubbles outline scalebar.tif:0022-0234</t>
  </si>
  <si>
    <t>CX201 bubbles outline scalebar.tif:0096-0892</t>
  </si>
  <si>
    <t>CX201 bubbles outline scalebar.tif:0018-0216</t>
  </si>
  <si>
    <t>CX201 bubbles outline scalebar.tif:0052-0500</t>
  </si>
  <si>
    <t>CX201 bubbles outline scalebar.tif:0072-0687</t>
  </si>
  <si>
    <t>CX201 bubbles outline scalebar.tif:0110-1021</t>
  </si>
  <si>
    <t>CX201 bubbles outline scalebar.tif:0011-0101</t>
  </si>
  <si>
    <t>CX201 bubbles outline scalebar.tif:0026-0269</t>
  </si>
  <si>
    <t>CX201 bubbles outline scalebar.tif:0109-1017</t>
  </si>
  <si>
    <t>CX201 bubbles outline scalebar.tif:0123-1183</t>
  </si>
  <si>
    <t>CX201 bubbles outline scalebar.tif:0019-0219</t>
  </si>
  <si>
    <t>CX201 bubbles outline scalebar.tif:0082-0778</t>
  </si>
  <si>
    <t>CX201 bubbles outline scalebar.tif:0050-0454</t>
  </si>
  <si>
    <t>CX201 bubbles outline scalebar.tif:0074-0704</t>
  </si>
  <si>
    <t>CX201 bubbles outline scalebar.tif:0044-0405</t>
  </si>
  <si>
    <t>CX201 bubbles outline scalebar.tif:0079-0759</t>
  </si>
  <si>
    <t>CX201 bubbles outline scalebar.tif:0006-0098</t>
  </si>
  <si>
    <t>CX201 bubbles outline scalebar.tif:0077-0751</t>
  </si>
  <si>
    <t>CX201 bubbles outline scalebar.tif:0120-1162</t>
  </si>
  <si>
    <t>CX201 bubbles outline scalebar.tif:0118-1126</t>
  </si>
  <si>
    <t>CX201 bubbles outline scalebar.tif:0064-0627</t>
  </si>
  <si>
    <t>CX201 bubbles outline scalebar.tif:0058-0585</t>
  </si>
  <si>
    <t>CX201 bubbles outline scalebar.tif:0070-0684</t>
  </si>
  <si>
    <t>CX201 bubbles outline scalebar.tif:0008-0099</t>
  </si>
  <si>
    <t>CX201 bubbles outline scalebar.tif:0057-0585</t>
  </si>
  <si>
    <t>CX201 bubbles outline scalebar.tif:0021-0245</t>
  </si>
  <si>
    <t>CX201 bubbles outline scalebar.tif:0105-0991</t>
  </si>
  <si>
    <t>CX201 bubbles outline scalebar.tif:0012-0135</t>
  </si>
  <si>
    <t>CX201 bubbles outline scalebar.tif:0088-0845</t>
  </si>
  <si>
    <t>CX201 bubbles outline scalebar.tif:0027-0293</t>
  </si>
  <si>
    <t>CX201 bubbles outline scalebar.tif:0067-0653</t>
  </si>
  <si>
    <t>CX201 bubbles outline scalebar.tif:0101-0920</t>
  </si>
  <si>
    <t>CX201 bubbles outline scalebar.tif:0051-0503</t>
  </si>
  <si>
    <t>CX201 bubbles outline scalebar.tif:0039-0387</t>
  </si>
  <si>
    <t>CX201 bubbles outline scalebar.tif:0086-0848</t>
  </si>
  <si>
    <t>CX201 bubbles outline scalebar.tif:0028-0306</t>
  </si>
  <si>
    <t>CX201 bubbles outline scalebar.tif:0108-1060</t>
  </si>
  <si>
    <t>Drawing of bubbles BF119 scalebar.tif:0018-0656</t>
  </si>
  <si>
    <t>Drawing of bubbles BF119 scalebar.tif:0026-0928</t>
  </si>
  <si>
    <t>Drawing of bubbles BF119 scalebar.tif:0038-1184</t>
  </si>
  <si>
    <t>Drawing of bubbles BF119 scalebar.tif:0035-1097</t>
  </si>
  <si>
    <t>Drawing of bubbles BF119 scalebar.tif:0022-0818</t>
  </si>
  <si>
    <t>Drawing of bubbles BF119 scalebar.tif:0037-1159</t>
  </si>
  <si>
    <t>Drawing of bubbles BF119 scalebar.tif:0033-1071</t>
  </si>
  <si>
    <t>Drawing of bubbles BF119 scalebar.tif:0017-0645</t>
  </si>
  <si>
    <t>Drawing of bubbles BF119 scalebar.tif:0031-1062</t>
  </si>
  <si>
    <t>Drawing of bubbles BF119 scalebar.tif:0012-0498</t>
  </si>
  <si>
    <t>Drawing of bubbles BF119 scalebar.tif:0036-1126</t>
  </si>
  <si>
    <t>Drawing of bubbles BF119 scalebar.tif:0020-0794</t>
  </si>
  <si>
    <t>Drawing of bubbles BF119 scalebar.tif:0008-0346</t>
  </si>
  <si>
    <t>Drawing of bubbles BF119 scalebar.tif:0023-0871</t>
  </si>
  <si>
    <t>Drawing of bubbles BF119 scalebar.tif:0032-1067</t>
  </si>
  <si>
    <t>Drawing of bubbles BF119 scalebar.tif:0006-0329</t>
  </si>
  <si>
    <t>Drawing of bubbles BF119 scalebar.tif:0007-0333</t>
  </si>
  <si>
    <t>Drawing of bubbles BF119 scalebar.tif:0029-1013</t>
  </si>
  <si>
    <t>Drawing of bubbles BF119 scalebar.tif:0019-0758</t>
  </si>
  <si>
    <t>Drawing of bubbles BF119 scalebar.tif:0005-0304</t>
  </si>
  <si>
    <t>Drawing of bubbles BF119 scalebar.tif:0028-0999</t>
  </si>
  <si>
    <t>Drawing of bubbles BF119 scalebar.tif:0001-0026</t>
  </si>
  <si>
    <t>Drawing of bubbles BF119 scalebar.tif:0034-1114</t>
  </si>
  <si>
    <t>Drawing of bubbles BF119 scalebar.tif:0015-0600</t>
  </si>
  <si>
    <t>Drawing of bubbles BF119 scalebar.tif:0027-0990</t>
  </si>
  <si>
    <t>Drawing of bubbles BF119 scalebar.tif:0004-0277</t>
  </si>
  <si>
    <t>Drawing of bubbles BF119 scalebar.tif:0025-0933</t>
  </si>
  <si>
    <t>Drawing of bubbles BF119 scalebar.tif:0014-0537</t>
  </si>
  <si>
    <t>Drawing of bubbles BF119 scalebar.tif:0010-0462</t>
  </si>
  <si>
    <t>Drawing of bubbles BF119 scalebar.tif:0009-0410</t>
  </si>
  <si>
    <t>Drawing of bubbles BF119 scalebar.tif:0003-0147</t>
  </si>
  <si>
    <t>Drawing of bubbles BF119 scalebar.tif:0011-0526</t>
  </si>
  <si>
    <t>Drawing of bubbles BF119 scalebar.tif:0013-0550</t>
  </si>
  <si>
    <t>Drawing of bubbles BF119 scalebar.tif:0002-0057</t>
  </si>
  <si>
    <t>Drawing of bubbles BF119 scalebar.tif:0016-0676</t>
  </si>
  <si>
    <t>Drawing of bubbles BF119 scalebar.tif:0030-1090</t>
  </si>
  <si>
    <t>Drawing of bubbles BF119 scalebar.tif:0024-0923</t>
  </si>
  <si>
    <t>Drawing of bubbles BF119 scalebar.tif:0021-0872</t>
  </si>
  <si>
    <t>Drawing of  BF130 bubbles not flatten scalebar.tif:0027-0379</t>
  </si>
  <si>
    <t>Drawing of  BF130 bubbles not flatten scalebar.tif:0072-1199</t>
  </si>
  <si>
    <t>Drawing of  BF130 bubbles not flatten scalebar.tif:0071-1177</t>
  </si>
  <si>
    <t>Drawing of  BF130 bubbles not flatten scalebar.tif:0052-0816</t>
  </si>
  <si>
    <t>Drawing of  BF130 bubbles not flatten scalebar.tif:0028-0398</t>
  </si>
  <si>
    <t>Drawing of  BF130 bubbles not flatten scalebar.tif:0051-0817</t>
  </si>
  <si>
    <t>Drawing of  BF130 bubbles not flatten scalebar.tif:0047-0754</t>
  </si>
  <si>
    <t>Drawing of  BF130 bubbles not flatten scalebar.tif:0048-0767</t>
  </si>
  <si>
    <t>Drawing of  BF130 bubbles not flatten scalebar.tif:0022-0308</t>
  </si>
  <si>
    <t>Drawing of  BF130 bubbles not flatten scalebar.tif:0042-0662</t>
  </si>
  <si>
    <t>Drawing of  BF130 bubbles not flatten scalebar.tif:0045-0744</t>
  </si>
  <si>
    <t>Drawing of  BF130 bubbles not flatten scalebar.tif:0041-0645</t>
  </si>
  <si>
    <t>Drawing of  BF130 bubbles not flatten scalebar.tif:0046-0745</t>
  </si>
  <si>
    <t>Drawing of  BF130 bubbles not flatten scalebar.tif:0026-0394</t>
  </si>
  <si>
    <t>Drawing of  BF130 bubbles not flatten scalebar.tif:0033-0529</t>
  </si>
  <si>
    <t>Drawing of  BF130 bubbles not flatten scalebar.tif:0034-0534</t>
  </si>
  <si>
    <t>Drawing of  BF130 bubbles not flatten scalebar.tif:0055-0858</t>
  </si>
  <si>
    <t>Drawing of  BF130 bubbles not flatten scalebar.tif:0062-0978</t>
  </si>
  <si>
    <t>Drawing of  BF130 bubbles not flatten scalebar.tif:0031-0497</t>
  </si>
  <si>
    <t>Drawing of  BF130 bubbles not flatten scalebar.tif:0043-0681</t>
  </si>
  <si>
    <t>Drawing of  BF130 bubbles not flatten scalebar.tif:0068-1115</t>
  </si>
  <si>
    <t>Drawing of  BF130 bubbles not flatten scalebar.tif:0059-0926</t>
  </si>
  <si>
    <t>Drawing of  BF130 bubbles not flatten scalebar.tif:0040-0637</t>
  </si>
  <si>
    <t>Drawing of  BF130 bubbles not flatten scalebar.tif:0023-0371</t>
  </si>
  <si>
    <t>Drawing of  BF130 bubbles not flatten scalebar.tif:0011-0153</t>
  </si>
  <si>
    <t>Drawing of  BF130 bubbles not flatten scalebar.tif:0015-0224</t>
  </si>
  <si>
    <t>Drawing of  BF130 bubbles not flatten scalebar.tif:0070-1175</t>
  </si>
  <si>
    <t>Drawing of  BF130 bubbles not flatten scalebar.tif:0036-0567</t>
  </si>
  <si>
    <t>Drawing of  BF130 bubbles not flatten scalebar.tif:0014-0220</t>
  </si>
  <si>
    <t>Drawing of  BF130 bubbles not flatten scalebar.tif:0008-0107</t>
  </si>
  <si>
    <t>Drawing of  BF130 bubbles not flatten scalebar.tif:0061-0982</t>
  </si>
  <si>
    <t>Drawing of  BF130 bubbles not flatten scalebar.tif:0002-0030</t>
  </si>
  <si>
    <t>Drawing of  BF130 bubbles not flatten scalebar.tif:0057-0875</t>
  </si>
  <si>
    <t>Drawing of  BF130 bubbles not flatten scalebar.tif:0064-1039</t>
  </si>
  <si>
    <t>Drawing of  BF130 bubbles not flatten scalebar.tif:0005-0035</t>
  </si>
  <si>
    <t>Drawing of  BF130 bubbles not flatten scalebar.tif:0063-0999</t>
  </si>
  <si>
    <t>Drawing of  BF130 bubbles not flatten scalebar.tif:0038-0604</t>
  </si>
  <si>
    <t>Drawing of  BF130 bubbles not flatten scalebar.tif:0010-0150</t>
  </si>
  <si>
    <t>Drawing of  BF130 bubbles not flatten scalebar.tif:0037-0591</t>
  </si>
  <si>
    <t>Drawing of  BF130 bubbles not flatten scalebar.tif:0044-0699</t>
  </si>
  <si>
    <t>Drawing of  BF130 bubbles not flatten scalebar.tif:0017-0267</t>
  </si>
  <si>
    <t>Drawing of  BF130 bubbles not flatten scalebar.tif:0020-0319</t>
  </si>
  <si>
    <t>Drawing of  BF130 bubbles not flatten scalebar.tif:0007-0105</t>
  </si>
  <si>
    <t>Drawing of  BF130 bubbles not flatten scalebar.tif:0065-1080</t>
  </si>
  <si>
    <t>Drawing of  BF130 bubbles not flatten scalebar.tif:0067-1091</t>
  </si>
  <si>
    <t>Drawing of  BF130 bubbles not flatten scalebar.tif:0016-0240</t>
  </si>
  <si>
    <t>Drawing of  BF130 bubbles not flatten scalebar.tif:0021-0323</t>
  </si>
  <si>
    <t>Drawing of  BF130 bubbles not flatten scalebar.tif:0004-0034</t>
  </si>
  <si>
    <t>Drawing of  BF130 bubbles not flatten scalebar.tif:0009-0150</t>
  </si>
  <si>
    <t>Drawing of  BF130 bubbles not flatten scalebar.tif:0012-0177</t>
  </si>
  <si>
    <t>Drawing of  BF130 bubbles not flatten scalebar.tif:0060-0964</t>
  </si>
  <si>
    <t>Drawing of  BF130 bubbles not flatten scalebar.tif:0001-0031</t>
  </si>
  <si>
    <t>Drawing of  BF130 bubbles not flatten scalebar.tif:0019-0286</t>
  </si>
  <si>
    <t>Drawing of  BF130 bubbles not flatten scalebar.tif:0050-0817</t>
  </si>
  <si>
    <t>Drawing of  BF130 bubbles not flatten scalebar.tif:0029-0435</t>
  </si>
  <si>
    <t>Drawing of  BF130 bubbles not flatten scalebar.tif:0049-0811</t>
  </si>
  <si>
    <t>Drawing of  BF130 bubbles not flatten scalebar.tif:0069-1147</t>
  </si>
  <si>
    <t>Drawing of  BF130 bubbles not flatten scalebar.tif:0039-0640</t>
  </si>
  <si>
    <t>Drawing of  BF130 bubbles not flatten scalebar.tif:0056-0888</t>
  </si>
  <si>
    <t>Drawing of  BF130 bubbles not flatten scalebar.tif:0025-0395</t>
  </si>
  <si>
    <t>Drawing of  BF130 bubbles not flatten scalebar.tif:0053-0863</t>
  </si>
  <si>
    <t>Drawing of  BF130 bubbles not flatten scalebar.tif:0006-0057</t>
  </si>
  <si>
    <t>Drawing of  BF130 bubbles not flatten scalebar.tif:0054-0868</t>
  </si>
  <si>
    <t>Drawing of  BF130 bubbles not flatten scalebar.tif:0032-0560</t>
  </si>
  <si>
    <t>Drawing of  BF130 bubbles not flatten scalebar.tif:0013-0231</t>
  </si>
  <si>
    <t>Drawing of  BF130 bubbles not flatten scalebar.tif:0066-1103</t>
  </si>
  <si>
    <t>Drawing of  BF130 bubbles not flatten scalebar.tif:0024-0407</t>
  </si>
  <si>
    <t>Drawing of  BF130 bubbles not flatten scalebar.tif:0018-0293</t>
  </si>
  <si>
    <t>Drawing of  BF130 bubbles not flatten scalebar.tif:0058-0960</t>
  </si>
  <si>
    <t>Drawing of  BF130 bubbles not flatten scalebar.tif:0035-0591</t>
  </si>
  <si>
    <t>Drawing of  BF130 bubbles not flatten scalebar.tif:0003-0042</t>
  </si>
  <si>
    <t>Drawing of  BF130 bubbles not flatten scalebar.tif:0030-0523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</si>
</sst>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000"/>
  </numFmts>
  <fonts count="30" x14ac:knownFonts="1">
    <font>
      <sz val="11"/>
      <color theme="1"/>
      <name val="Calibri"/>
      <family val="2"/>
      <scheme val="minor"/>
    </font>
    <font>
      <sz val="11"/>
      <color theme="1"/>
      <name val="Calibri"/>
      <family val="2"/>
    </font>
    <font>
      <sz val="11"/>
      <color theme="1"/>
      <name val="Calibri"/>
      <family val="2"/>
      <scheme val="minor"/>
    </font>
    <font>
      <b/>
      <sz val="11"/>
      <color theme="1"/>
      <name val="Times New Roman"/>
      <family val="1"/>
    </font>
    <font>
      <sz val="11"/>
      <color theme="1"/>
      <name val="Times New Roman"/>
      <family val="1"/>
    </font>
    <font>
      <sz val="10"/>
      <color theme="1"/>
      <name val="Times New Roman"/>
      <family val="1"/>
    </font>
    <font>
      <b/>
      <i/>
      <sz val="11"/>
      <color theme="1"/>
      <name val="Calibri"/>
      <family val="2"/>
      <scheme val="minor"/>
    </font>
    <font>
      <sz val="12"/>
      <color theme="1"/>
      <name val="Times New Roman"/>
      <family val="1"/>
    </font>
    <font>
      <b/>
      <sz val="12"/>
      <color theme="1"/>
      <name val="Times New Roman"/>
      <family val="1"/>
    </font>
    <font>
      <sz val="14"/>
      <color theme="1"/>
      <name val="Times New Roman"/>
      <family val="1"/>
    </font>
    <font>
      <b/>
      <sz val="14"/>
      <color theme="1"/>
      <name val="Times New Roman"/>
      <family val="1"/>
    </font>
    <font>
      <sz val="14"/>
      <color theme="1"/>
      <name val="Calibri"/>
      <family val="2"/>
      <scheme val="minor"/>
    </font>
    <font>
      <b/>
      <sz val="16"/>
      <color theme="1"/>
      <name val="Calibri"/>
      <family val="2"/>
      <scheme val="minor"/>
    </font>
    <font>
      <b/>
      <sz val="12"/>
      <color theme="1"/>
      <name val="Calibri"/>
      <family val="2"/>
      <scheme val="minor"/>
    </font>
    <font>
      <sz val="9"/>
      <color theme="1"/>
      <name val="Times New Roman"/>
      <family val="1"/>
    </font>
    <font>
      <b/>
      <sz val="9"/>
      <color theme="1"/>
      <name val="Times New Roman"/>
      <family val="1"/>
    </font>
    <font>
      <sz val="14"/>
      <color theme="4" tint="-0.249977111117893"/>
      <name val="Times New Roman"/>
      <family val="1"/>
    </font>
    <font>
      <sz val="14"/>
      <color theme="8" tint="-0.249977111117893"/>
      <name val="Times New Roman"/>
      <family val="1"/>
    </font>
    <font>
      <sz val="14"/>
      <color theme="2" tint="-0.499984740745262"/>
      <name val="Times New Roman"/>
      <family val="1"/>
    </font>
    <font>
      <b/>
      <i/>
      <sz val="14"/>
      <color theme="1"/>
      <name val="Times New Roman"/>
      <family val="1"/>
    </font>
    <font>
      <b/>
      <vertAlign val="superscript"/>
      <sz val="12"/>
      <color theme="1"/>
      <name val="Times New Roman"/>
      <family val="1"/>
    </font>
    <font>
      <b/>
      <i/>
      <sz val="12"/>
      <color theme="1"/>
      <name val="Times New Roman"/>
      <family val="1"/>
    </font>
    <font>
      <u/>
      <sz val="11"/>
      <color theme="10"/>
      <name val="Calibri"/>
      <family val="2"/>
      <scheme val="minor"/>
    </font>
    <font>
      <b/>
      <i/>
      <sz val="11"/>
      <color theme="1"/>
      <name val="Times New Roman"/>
      <family val="1"/>
    </font>
    <font>
      <b/>
      <sz val="16"/>
      <color theme="1"/>
      <name val="Times New Roman"/>
      <family val="1"/>
    </font>
    <font>
      <u/>
      <sz val="11"/>
      <color theme="10"/>
      <name val="Times New Roman"/>
      <family val="1"/>
    </font>
    <font>
      <b/>
      <sz val="11"/>
      <color theme="1"/>
      <name val="Calibri"/>
      <family val="2"/>
      <scheme val="minor"/>
    </font>
    <font>
      <sz val="10"/>
      <color theme="1"/>
      <name val="Arial"/>
      <family val="2"/>
    </font>
    <font>
      <b/>
      <sz val="10"/>
      <color theme="1"/>
      <name val="Arial"/>
      <family val="2"/>
    </font>
    <font>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bgColor rgb="FF000000"/>
      </patternFill>
    </fill>
    <fill>
      <patternFill patternType="solid">
        <fgColor theme="0"/>
        <bgColor theme="9" tint="0.79998168889431442"/>
      </patternFill>
    </fill>
    <fill>
      <patternFill patternType="solid">
        <fgColor theme="3" tint="-0.249977111117893"/>
        <bgColor indexed="64"/>
      </patternFill>
    </fill>
    <fill>
      <patternFill patternType="solid">
        <fgColor theme="5" tint="0.59999389629810485"/>
        <bgColor indexed="64"/>
      </patternFill>
    </fill>
  </fills>
  <borders count="28">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rgb="FFB2B2B2"/>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22" fillId="0" borderId="0" applyNumberFormat="0" applyFill="0" applyBorder="0" applyAlignment="0" applyProtection="0"/>
  </cellStyleXfs>
  <cellXfs count="308">
    <xf numFmtId="0" fontId="0" fillId="0" borderId="0" xfId="0"/>
    <xf numFmtId="0" fontId="0" fillId="0" borderId="0" xfId="0" applyFill="1"/>
    <xf numFmtId="0" fontId="0" fillId="2" borderId="0" xfId="0" applyFill="1"/>
    <xf numFmtId="2" fontId="0" fillId="2" borderId="0" xfId="0" applyNumberFormat="1" applyFill="1"/>
    <xf numFmtId="10" fontId="1" fillId="0" borderId="0" xfId="0" applyNumberFormat="1" applyFont="1"/>
    <xf numFmtId="0" fontId="0" fillId="2" borderId="0" xfId="0" applyFill="1" applyAlignment="1">
      <alignment horizontal="center"/>
    </xf>
    <xf numFmtId="0" fontId="6" fillId="2" borderId="0" xfId="0" applyFont="1" applyFill="1" applyAlignment="1">
      <alignment horizontal="center"/>
    </xf>
    <xf numFmtId="0" fontId="5" fillId="2" borderId="0" xfId="0" applyFont="1" applyFill="1"/>
    <xf numFmtId="0" fontId="0" fillId="0" borderId="0" xfId="0" applyAlignment="1">
      <alignment horizontal="center"/>
    </xf>
    <xf numFmtId="165" fontId="0" fillId="2" borderId="0" xfId="0" applyNumberFormat="1" applyFill="1" applyAlignment="1">
      <alignment horizontal="center"/>
    </xf>
    <xf numFmtId="0" fontId="13" fillId="2" borderId="0" xfId="0" applyFont="1" applyFill="1"/>
    <xf numFmtId="0" fontId="4" fillId="2" borderId="0" xfId="0" applyFont="1" applyFill="1"/>
    <xf numFmtId="0" fontId="4" fillId="0" borderId="0" xfId="0" applyFont="1"/>
    <xf numFmtId="0" fontId="8" fillId="2" borderId="0" xfId="0" applyFont="1" applyFill="1"/>
    <xf numFmtId="0" fontId="7" fillId="2" borderId="0" xfId="0" applyFont="1" applyFill="1"/>
    <xf numFmtId="0" fontId="8" fillId="2" borderId="0" xfId="0" applyFont="1" applyFill="1" applyAlignment="1">
      <alignment vertical="center"/>
    </xf>
    <xf numFmtId="0" fontId="7" fillId="0" borderId="0" xfId="0" applyFont="1"/>
    <xf numFmtId="0" fontId="10" fillId="2" borderId="0" xfId="0" applyFont="1" applyFill="1"/>
    <xf numFmtId="0" fontId="0" fillId="2" borderId="2" xfId="0" applyFill="1" applyBorder="1"/>
    <xf numFmtId="0" fontId="4" fillId="2" borderId="4" xfId="0" applyFont="1" applyFill="1" applyBorder="1"/>
    <xf numFmtId="0" fontId="4" fillId="2" borderId="0" xfId="0" applyFont="1" applyFill="1" applyAlignment="1">
      <alignment horizontal="left"/>
    </xf>
    <xf numFmtId="0" fontId="4" fillId="2" borderId="2" xfId="0" applyFont="1" applyFill="1" applyBorder="1"/>
    <xf numFmtId="0" fontId="4" fillId="2" borderId="14" xfId="0" applyFont="1" applyFill="1" applyBorder="1"/>
    <xf numFmtId="0" fontId="4" fillId="2" borderId="14" xfId="0" applyFont="1" applyFill="1" applyBorder="1" applyAlignment="1">
      <alignment horizontal="left"/>
    </xf>
    <xf numFmtId="0" fontId="14" fillId="2" borderId="0" xfId="0" applyFont="1" applyFill="1"/>
    <xf numFmtId="0" fontId="15" fillId="2" borderId="1" xfId="0" applyFont="1" applyFill="1" applyBorder="1" applyAlignment="1">
      <alignment vertical="top"/>
    </xf>
    <xf numFmtId="0" fontId="15" fillId="2" borderId="1" xfId="0" applyFont="1" applyFill="1" applyBorder="1" applyAlignment="1">
      <alignment vertical="top" wrapText="1"/>
    </xf>
    <xf numFmtId="0" fontId="14" fillId="2" borderId="4" xfId="0" applyFont="1" applyFill="1" applyBorder="1"/>
    <xf numFmtId="0" fontId="14" fillId="2" borderId="4" xfId="0" applyFont="1" applyFill="1" applyBorder="1" applyAlignment="1">
      <alignment horizontal="left"/>
    </xf>
    <xf numFmtId="2" fontId="14" fillId="2" borderId="4" xfId="0" applyNumberFormat="1" applyFont="1" applyFill="1" applyBorder="1" applyAlignment="1">
      <alignment horizontal="left"/>
    </xf>
    <xf numFmtId="0" fontId="14" fillId="2" borderId="0" xfId="0" applyFont="1" applyFill="1" applyAlignment="1">
      <alignment horizontal="left"/>
    </xf>
    <xf numFmtId="2" fontId="14" fillId="2" borderId="0" xfId="0" applyNumberFormat="1" applyFont="1" applyFill="1" applyAlignment="1">
      <alignment horizontal="left"/>
    </xf>
    <xf numFmtId="0" fontId="14" fillId="2" borderId="2" xfId="0" applyFont="1" applyFill="1" applyBorder="1"/>
    <xf numFmtId="0" fontId="14" fillId="2" borderId="2" xfId="0" applyFont="1" applyFill="1" applyBorder="1" applyAlignment="1">
      <alignment horizontal="left"/>
    </xf>
    <xf numFmtId="2" fontId="14" fillId="2" borderId="2" xfId="0" applyNumberFormat="1" applyFont="1" applyFill="1" applyBorder="1" applyAlignment="1">
      <alignment horizontal="left"/>
    </xf>
    <xf numFmtId="0" fontId="14" fillId="2" borderId="14" xfId="0" applyFont="1" applyFill="1" applyBorder="1"/>
    <xf numFmtId="0" fontId="14" fillId="2" borderId="14" xfId="0" applyFont="1" applyFill="1" applyBorder="1" applyAlignment="1">
      <alignment horizontal="left"/>
    </xf>
    <xf numFmtId="2" fontId="14" fillId="2" borderId="14" xfId="0" applyNumberFormat="1" applyFont="1" applyFill="1" applyBorder="1" applyAlignment="1">
      <alignment horizontal="left"/>
    </xf>
    <xf numFmtId="0" fontId="14" fillId="2" borderId="1" xfId="0" applyFont="1" applyFill="1" applyBorder="1"/>
    <xf numFmtId="0" fontId="14" fillId="2" borderId="1" xfId="0" applyFont="1" applyFill="1" applyBorder="1" applyAlignment="1">
      <alignment horizontal="left"/>
    </xf>
    <xf numFmtId="2" fontId="14" fillId="2" borderId="1" xfId="0" applyNumberFormat="1" applyFont="1" applyFill="1" applyBorder="1" applyAlignment="1">
      <alignment horizontal="left"/>
    </xf>
    <xf numFmtId="165" fontId="14" fillId="2" borderId="0" xfId="0" applyNumberFormat="1" applyFont="1" applyFill="1"/>
    <xf numFmtId="0" fontId="14" fillId="0" borderId="0" xfId="0" applyFont="1"/>
    <xf numFmtId="0" fontId="14" fillId="2" borderId="0" xfId="0" applyFont="1" applyFill="1" applyBorder="1"/>
    <xf numFmtId="0" fontId="14" fillId="0" borderId="0" xfId="0" applyFont="1" applyBorder="1"/>
    <xf numFmtId="0" fontId="15" fillId="2" borderId="13" xfId="0" applyFont="1" applyFill="1" applyBorder="1"/>
    <xf numFmtId="0" fontId="15" fillId="2" borderId="13" xfId="0" applyFont="1" applyFill="1" applyBorder="1" applyAlignment="1">
      <alignment wrapText="1"/>
    </xf>
    <xf numFmtId="2" fontId="0" fillId="2" borderId="2" xfId="0" applyNumberFormat="1" applyFill="1" applyBorder="1"/>
    <xf numFmtId="10" fontId="0" fillId="2" borderId="0" xfId="0" applyNumberFormat="1" applyFill="1"/>
    <xf numFmtId="0" fontId="1" fillId="2" borderId="0" xfId="0" applyFont="1" applyFill="1"/>
    <xf numFmtId="10" fontId="1" fillId="2" borderId="0" xfId="0" applyNumberFormat="1" applyFont="1" applyFill="1"/>
    <xf numFmtId="10" fontId="1" fillId="4" borderId="0" xfId="0" applyNumberFormat="1" applyFont="1" applyFill="1"/>
    <xf numFmtId="0" fontId="0" fillId="0" borderId="0" xfId="0" applyFill="1" applyAlignment="1">
      <alignment horizontal="center"/>
    </xf>
    <xf numFmtId="10" fontId="4" fillId="4" borderId="0" xfId="0" applyNumberFormat="1" applyFont="1" applyFill="1"/>
    <xf numFmtId="10" fontId="4" fillId="2" borderId="0" xfId="0" applyNumberFormat="1" applyFont="1" applyFill="1"/>
    <xf numFmtId="0" fontId="15" fillId="2" borderId="0" xfId="0" applyFont="1" applyFill="1"/>
    <xf numFmtId="0" fontId="4" fillId="2" borderId="0" xfId="0" applyFont="1" applyFill="1" applyAlignment="1">
      <alignment horizontal="center"/>
    </xf>
    <xf numFmtId="10" fontId="4" fillId="2" borderId="0" xfId="0" applyNumberFormat="1" applyFont="1" applyFill="1" applyAlignment="1">
      <alignment horizontal="left"/>
    </xf>
    <xf numFmtId="166" fontId="4" fillId="2" borderId="0" xfId="0" applyNumberFormat="1" applyFont="1" applyFill="1"/>
    <xf numFmtId="10" fontId="0" fillId="2" borderId="0" xfId="0" applyNumberFormat="1" applyFill="1" applyAlignment="1">
      <alignment horizontal="left"/>
    </xf>
    <xf numFmtId="0" fontId="7" fillId="2" borderId="0" xfId="0" applyFont="1" applyFill="1" applyAlignment="1">
      <alignment horizontal="left"/>
    </xf>
    <xf numFmtId="0" fontId="8" fillId="2" borderId="0" xfId="0" applyFont="1" applyFill="1" applyAlignment="1">
      <alignment horizontal="left"/>
    </xf>
    <xf numFmtId="0" fontId="8" fillId="2" borderId="0" xfId="0" applyFont="1" applyFill="1" applyBorder="1" applyAlignment="1">
      <alignment horizontal="left"/>
    </xf>
    <xf numFmtId="0" fontId="7" fillId="2" borderId="0" xfId="0" applyFont="1" applyFill="1" applyBorder="1" applyAlignment="1">
      <alignment horizontal="left"/>
    </xf>
    <xf numFmtId="0" fontId="8" fillId="2" borderId="2" xfId="0" applyFont="1" applyFill="1" applyBorder="1" applyAlignment="1">
      <alignment horizontal="left"/>
    </xf>
    <xf numFmtId="0" fontId="7" fillId="2" borderId="2" xfId="0" applyFont="1" applyFill="1" applyBorder="1" applyAlignment="1">
      <alignment horizontal="left"/>
    </xf>
    <xf numFmtId="0" fontId="7" fillId="2" borderId="0" xfId="0" applyFont="1" applyFill="1" applyBorder="1"/>
    <xf numFmtId="0" fontId="0" fillId="2" borderId="0" xfId="0" applyFill="1" applyBorder="1"/>
    <xf numFmtId="0" fontId="21" fillId="2" borderId="2" xfId="0" applyFont="1" applyFill="1" applyBorder="1" applyAlignment="1">
      <alignment horizontal="left"/>
    </xf>
    <xf numFmtId="0" fontId="7" fillId="2" borderId="2" xfId="0" applyFont="1" applyFill="1" applyBorder="1"/>
    <xf numFmtId="0" fontId="7" fillId="2" borderId="15" xfId="0" applyFont="1" applyFill="1" applyBorder="1" applyAlignment="1">
      <alignment horizontal="left"/>
    </xf>
    <xf numFmtId="0" fontId="7" fillId="2" borderId="0" xfId="0" applyFont="1" applyFill="1" applyAlignment="1">
      <alignment vertical="top" wrapText="1"/>
    </xf>
    <xf numFmtId="0" fontId="21" fillId="2" borderId="16" xfId="0" applyFont="1" applyFill="1" applyBorder="1" applyAlignment="1">
      <alignment horizontal="left"/>
    </xf>
    <xf numFmtId="0" fontId="0" fillId="2" borderId="16" xfId="0" applyFill="1" applyBorder="1" applyAlignment="1">
      <alignment horizontal="center"/>
    </xf>
    <xf numFmtId="0" fontId="8" fillId="2" borderId="16" xfId="0" applyFont="1" applyFill="1" applyBorder="1" applyAlignment="1">
      <alignment horizontal="left"/>
    </xf>
    <xf numFmtId="0" fontId="23" fillId="2" borderId="2" xfId="0" applyFont="1" applyFill="1" applyBorder="1"/>
    <xf numFmtId="0" fontId="23" fillId="2" borderId="0" xfId="0" applyFont="1" applyFill="1"/>
    <xf numFmtId="0" fontId="23" fillId="2" borderId="6" xfId="0" applyFont="1" applyFill="1" applyBorder="1"/>
    <xf numFmtId="2" fontId="4" fillId="2" borderId="0" xfId="0" applyNumberFormat="1" applyFont="1" applyFill="1" applyAlignment="1">
      <alignment horizontal="center"/>
    </xf>
    <xf numFmtId="2" fontId="4" fillId="2" borderId="9" xfId="0" applyNumberFormat="1" applyFont="1" applyFill="1" applyBorder="1" applyAlignment="1">
      <alignment horizontal="center"/>
    </xf>
    <xf numFmtId="166" fontId="4" fillId="2" borderId="9" xfId="0" applyNumberFormat="1" applyFont="1" applyFill="1" applyBorder="1" applyAlignment="1">
      <alignment horizontal="center"/>
    </xf>
    <xf numFmtId="9" fontId="4" fillId="2" borderId="9" xfId="0" applyNumberFormat="1" applyFont="1" applyFill="1" applyBorder="1" applyAlignment="1">
      <alignment horizontal="center"/>
    </xf>
    <xf numFmtId="2" fontId="4" fillId="2" borderId="2" xfId="0" applyNumberFormat="1" applyFont="1" applyFill="1" applyBorder="1" applyAlignment="1">
      <alignment horizontal="center"/>
    </xf>
    <xf numFmtId="2" fontId="4" fillId="2" borderId="6" xfId="0" applyNumberFormat="1" applyFont="1" applyFill="1" applyBorder="1" applyAlignment="1">
      <alignment horizontal="center"/>
    </xf>
    <xf numFmtId="166" fontId="4" fillId="2" borderId="6" xfId="0" applyNumberFormat="1" applyFont="1" applyFill="1" applyBorder="1" applyAlignment="1">
      <alignment horizontal="center"/>
    </xf>
    <xf numFmtId="9" fontId="4" fillId="2" borderId="6" xfId="0" applyNumberFormat="1" applyFont="1" applyFill="1" applyBorder="1" applyAlignment="1">
      <alignment horizontal="center"/>
    </xf>
    <xf numFmtId="0" fontId="4" fillId="2" borderId="9" xfId="0" applyFont="1" applyFill="1" applyBorder="1" applyAlignment="1">
      <alignment horizontal="left"/>
    </xf>
    <xf numFmtId="0" fontId="4" fillId="0" borderId="0" xfId="0" applyFont="1" applyAlignment="1">
      <alignment horizontal="left"/>
    </xf>
    <xf numFmtId="0" fontId="23" fillId="2" borderId="4" xfId="0" applyFont="1" applyFill="1" applyBorder="1" applyAlignment="1">
      <alignment horizontal="center"/>
    </xf>
    <xf numFmtId="0" fontId="4" fillId="2" borderId="5" xfId="0" applyFont="1" applyFill="1" applyBorder="1"/>
    <xf numFmtId="0" fontId="23" fillId="0" borderId="13" xfId="0" applyFont="1" applyBorder="1" applyAlignment="1">
      <alignment horizontal="left"/>
    </xf>
    <xf numFmtId="0" fontId="23" fillId="2" borderId="7" xfId="0" applyFont="1" applyFill="1" applyBorder="1" applyAlignment="1">
      <alignment horizontal="center"/>
    </xf>
    <xf numFmtId="0" fontId="23" fillId="2" borderId="1" xfId="0" applyFont="1" applyFill="1" applyBorder="1" applyAlignment="1">
      <alignment horizontal="center"/>
    </xf>
    <xf numFmtId="0" fontId="23" fillId="2" borderId="8" xfId="0" applyFont="1" applyFill="1" applyBorder="1" applyAlignment="1">
      <alignment horizontal="center"/>
    </xf>
    <xf numFmtId="0" fontId="4" fillId="3" borderId="10" xfId="0" applyFont="1" applyFill="1" applyBorder="1" applyAlignment="1">
      <alignment horizontal="left"/>
    </xf>
    <xf numFmtId="2" fontId="4" fillId="3" borderId="11" xfId="0" applyNumberFormat="1" applyFont="1" applyFill="1" applyBorder="1" applyAlignment="1">
      <alignment horizontal="center"/>
    </xf>
    <xf numFmtId="0" fontId="4" fillId="3" borderId="0" xfId="0" applyFont="1" applyFill="1" applyAlignment="1">
      <alignment horizontal="center"/>
    </xf>
    <xf numFmtId="2" fontId="4" fillId="3" borderId="0" xfId="0" applyNumberFormat="1" applyFont="1" applyFill="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2" fontId="4" fillId="3" borderId="4" xfId="0" applyNumberFormat="1" applyFont="1" applyFill="1" applyBorder="1" applyAlignment="1">
      <alignment horizontal="center"/>
    </xf>
    <xf numFmtId="0" fontId="4" fillId="3" borderId="11" xfId="0" applyFont="1" applyFill="1" applyBorder="1" applyAlignment="1">
      <alignment horizontal="center"/>
    </xf>
    <xf numFmtId="165" fontId="4" fillId="3" borderId="0" xfId="0" applyNumberFormat="1" applyFont="1" applyFill="1" applyAlignment="1">
      <alignment horizontal="center"/>
    </xf>
    <xf numFmtId="0" fontId="4" fillId="2" borderId="10" xfId="0" applyFont="1" applyFill="1" applyBorder="1" applyAlignment="1">
      <alignment horizontal="left"/>
    </xf>
    <xf numFmtId="2" fontId="4" fillId="2" borderId="11" xfId="0" applyNumberFormat="1" applyFont="1" applyFill="1" applyBorder="1" applyAlignment="1">
      <alignment horizontal="center"/>
    </xf>
    <xf numFmtId="0" fontId="4" fillId="2" borderId="11" xfId="0" applyFont="1" applyFill="1" applyBorder="1" applyAlignment="1">
      <alignment horizontal="center"/>
    </xf>
    <xf numFmtId="165" fontId="4" fillId="2" borderId="0" xfId="0" applyNumberFormat="1" applyFont="1" applyFill="1" applyAlignment="1">
      <alignment horizontal="center"/>
    </xf>
    <xf numFmtId="0" fontId="4" fillId="3" borderId="0" xfId="0" applyFont="1" applyFill="1" applyBorder="1" applyAlignment="1">
      <alignment horizontal="center"/>
    </xf>
    <xf numFmtId="2" fontId="4" fillId="3" borderId="0" xfId="0" applyNumberFormat="1" applyFont="1" applyFill="1" applyBorder="1" applyAlignment="1">
      <alignment horizontal="center"/>
    </xf>
    <xf numFmtId="0" fontId="0" fillId="2" borderId="0" xfId="0" applyFont="1" applyFill="1" applyBorder="1"/>
    <xf numFmtId="0" fontId="0" fillId="2" borderId="0" xfId="0" applyFill="1" applyAlignment="1">
      <alignment horizontal="center"/>
    </xf>
    <xf numFmtId="0" fontId="9" fillId="2" borderId="0" xfId="0" applyFont="1" applyFill="1" applyAlignment="1">
      <alignment vertical="top" wrapText="1"/>
    </xf>
    <xf numFmtId="0" fontId="9" fillId="2" borderId="0" xfId="0" applyFont="1" applyFill="1"/>
    <xf numFmtId="0" fontId="21" fillId="2" borderId="6" xfId="0" applyFont="1" applyFill="1" applyBorder="1"/>
    <xf numFmtId="0" fontId="9" fillId="2" borderId="2" xfId="0" applyFont="1" applyFill="1" applyBorder="1"/>
    <xf numFmtId="0" fontId="21" fillId="2" borderId="15" xfId="0" applyFont="1" applyFill="1" applyBorder="1"/>
    <xf numFmtId="0" fontId="7" fillId="2" borderId="19" xfId="0" applyFont="1" applyFill="1" applyBorder="1"/>
    <xf numFmtId="0" fontId="7" fillId="2" borderId="20" xfId="0" applyFont="1" applyFill="1" applyBorder="1"/>
    <xf numFmtId="10" fontId="0" fillId="2" borderId="0" xfId="1" applyNumberFormat="1" applyFont="1" applyFill="1"/>
    <xf numFmtId="166" fontId="7" fillId="2" borderId="0" xfId="1" applyNumberFormat="1" applyFont="1" applyFill="1" applyAlignment="1">
      <alignment horizontal="left"/>
    </xf>
    <xf numFmtId="1" fontId="7" fillId="2" borderId="0" xfId="0" applyNumberFormat="1" applyFont="1" applyFill="1" applyAlignment="1">
      <alignment horizontal="left"/>
    </xf>
    <xf numFmtId="2" fontId="7" fillId="2" borderId="0" xfId="0" applyNumberFormat="1" applyFont="1" applyFill="1" applyBorder="1" applyAlignment="1">
      <alignment horizontal="left"/>
    </xf>
    <xf numFmtId="2" fontId="7" fillId="2" borderId="17" xfId="0" applyNumberFormat="1" applyFont="1" applyFill="1" applyBorder="1" applyAlignment="1">
      <alignment horizontal="left"/>
    </xf>
    <xf numFmtId="0" fontId="7" fillId="2" borderId="17" xfId="0" applyFont="1" applyFill="1" applyBorder="1" applyAlignment="1">
      <alignment horizontal="left"/>
    </xf>
    <xf numFmtId="0" fontId="7" fillId="2" borderId="9" xfId="0" applyFont="1" applyFill="1" applyBorder="1" applyAlignment="1">
      <alignment horizontal="left"/>
    </xf>
    <xf numFmtId="2" fontId="7" fillId="2" borderId="9" xfId="0" applyNumberFormat="1" applyFont="1" applyFill="1" applyBorder="1" applyAlignment="1">
      <alignment horizontal="left"/>
    </xf>
    <xf numFmtId="2" fontId="7" fillId="2" borderId="2" xfId="0" applyNumberFormat="1" applyFont="1" applyFill="1" applyBorder="1" applyAlignment="1">
      <alignment horizontal="left"/>
    </xf>
    <xf numFmtId="2" fontId="7" fillId="2" borderId="6" xfId="0" applyNumberFormat="1" applyFont="1" applyFill="1" applyBorder="1" applyAlignment="1">
      <alignment horizontal="left"/>
    </xf>
    <xf numFmtId="0" fontId="7" fillId="2" borderId="6" xfId="0" applyFont="1" applyFill="1" applyBorder="1" applyAlignment="1">
      <alignment horizontal="left"/>
    </xf>
    <xf numFmtId="0" fontId="9" fillId="2" borderId="0" xfId="0" applyFont="1" applyFill="1" applyBorder="1"/>
    <xf numFmtId="0" fontId="3" fillId="2" borderId="0" xfId="0" applyFont="1" applyFill="1"/>
    <xf numFmtId="0" fontId="21" fillId="2" borderId="18" xfId="0" applyFont="1" applyFill="1" applyBorder="1"/>
    <xf numFmtId="0" fontId="19" fillId="2" borderId="2" xfId="0" applyFont="1" applyFill="1" applyBorder="1"/>
    <xf numFmtId="0" fontId="8" fillId="2" borderId="9" xfId="0" applyFont="1" applyFill="1" applyBorder="1" applyAlignment="1">
      <alignment horizontal="left"/>
    </xf>
    <xf numFmtId="0" fontId="8" fillId="2" borderId="6" xfId="0" applyFont="1" applyFill="1" applyBorder="1" applyAlignment="1">
      <alignment horizontal="left"/>
    </xf>
    <xf numFmtId="166" fontId="8" fillId="2" borderId="9" xfId="1" applyNumberFormat="1" applyFont="1" applyFill="1" applyBorder="1" applyAlignment="1">
      <alignment horizontal="left"/>
    </xf>
    <xf numFmtId="166" fontId="8" fillId="2" borderId="6" xfId="1" applyNumberFormat="1" applyFont="1" applyFill="1" applyBorder="1" applyAlignment="1">
      <alignment horizontal="left"/>
    </xf>
    <xf numFmtId="0" fontId="24" fillId="2" borderId="0" xfId="0" applyFont="1" applyFill="1"/>
    <xf numFmtId="165" fontId="4" fillId="2" borderId="0" xfId="0" applyNumberFormat="1" applyFont="1" applyFill="1" applyAlignment="1">
      <alignment vertical="center"/>
    </xf>
    <xf numFmtId="2" fontId="4" fillId="2" borderId="0" xfId="0" applyNumberFormat="1" applyFont="1" applyFill="1" applyAlignment="1">
      <alignment vertical="center"/>
    </xf>
    <xf numFmtId="9" fontId="4" fillId="2" borderId="12" xfId="1" applyFont="1" applyFill="1" applyBorder="1" applyAlignment="1">
      <alignment vertical="center"/>
    </xf>
    <xf numFmtId="0" fontId="4" fillId="2" borderId="11" xfId="0" applyFont="1" applyFill="1" applyBorder="1" applyAlignment="1">
      <alignment horizontal="left"/>
    </xf>
    <xf numFmtId="0" fontId="19" fillId="2" borderId="0" xfId="0" applyFont="1" applyFill="1"/>
    <xf numFmtId="2" fontId="19" fillId="2" borderId="0" xfId="0" applyNumberFormat="1" applyFont="1" applyFill="1"/>
    <xf numFmtId="0" fontId="8" fillId="2" borderId="2" xfId="0" applyFont="1" applyFill="1" applyBorder="1"/>
    <xf numFmtId="0" fontId="7" fillId="2" borderId="0" xfId="0" applyFont="1" applyFill="1" applyAlignment="1">
      <alignment horizontal="center"/>
    </xf>
    <xf numFmtId="0" fontId="4" fillId="2" borderId="23" xfId="0" applyFont="1" applyFill="1" applyBorder="1"/>
    <xf numFmtId="0" fontId="4" fillId="2" borderId="9" xfId="0" applyFont="1" applyFill="1" applyBorder="1"/>
    <xf numFmtId="0" fontId="4" fillId="2" borderId="2" xfId="0" applyFont="1" applyFill="1" applyBorder="1" applyAlignment="1">
      <alignment horizontal="center"/>
    </xf>
    <xf numFmtId="0" fontId="4" fillId="2" borderId="6" xfId="0" applyFont="1" applyFill="1" applyBorder="1"/>
    <xf numFmtId="0" fontId="4" fillId="2" borderId="18" xfId="0" applyFont="1" applyFill="1" applyBorder="1" applyAlignment="1">
      <alignment horizontal="center"/>
    </xf>
    <xf numFmtId="0" fontId="4" fillId="2" borderId="18" xfId="0" applyFont="1" applyFill="1" applyBorder="1"/>
    <xf numFmtId="0" fontId="4" fillId="2" borderId="6" xfId="0" applyFont="1" applyFill="1" applyBorder="1" applyAlignment="1">
      <alignment horizontal="center"/>
    </xf>
    <xf numFmtId="0" fontId="4" fillId="2" borderId="2" xfId="0" applyFont="1" applyFill="1" applyBorder="1" applyAlignment="1">
      <alignment horizontal="center" vertical="center"/>
    </xf>
    <xf numFmtId="0" fontId="4" fillId="2" borderId="2" xfId="0" applyFont="1" applyFill="1" applyBorder="1" applyAlignment="1">
      <alignment vertical="center"/>
    </xf>
    <xf numFmtId="0" fontId="4" fillId="2" borderId="19" xfId="0" applyFont="1" applyFill="1" applyBorder="1"/>
    <xf numFmtId="2" fontId="4" fillId="2" borderId="9" xfId="0" applyNumberFormat="1" applyFont="1" applyFill="1" applyBorder="1"/>
    <xf numFmtId="11" fontId="4" fillId="2" borderId="0" xfId="0" applyNumberFormat="1" applyFont="1" applyFill="1"/>
    <xf numFmtId="11" fontId="4" fillId="2" borderId="23" xfId="0" applyNumberFormat="1" applyFont="1" applyFill="1" applyBorder="1"/>
    <xf numFmtId="11" fontId="4" fillId="2" borderId="9" xfId="0" applyNumberFormat="1" applyFont="1" applyFill="1" applyBorder="1"/>
    <xf numFmtId="167" fontId="4" fillId="2" borderId="9" xfId="0" applyNumberFormat="1" applyFont="1" applyFill="1" applyBorder="1"/>
    <xf numFmtId="2" fontId="4" fillId="2" borderId="6" xfId="0" applyNumberFormat="1" applyFont="1" applyFill="1" applyBorder="1"/>
    <xf numFmtId="11" fontId="4" fillId="2" borderId="2" xfId="0" applyNumberFormat="1" applyFont="1" applyFill="1" applyBorder="1"/>
    <xf numFmtId="11" fontId="4" fillId="2" borderId="18" xfId="0" applyNumberFormat="1" applyFont="1" applyFill="1" applyBorder="1"/>
    <xf numFmtId="11" fontId="4" fillId="2" borderId="6" xfId="0" applyNumberFormat="1" applyFont="1" applyFill="1" applyBorder="1"/>
    <xf numFmtId="10" fontId="4" fillId="2" borderId="2" xfId="0" applyNumberFormat="1" applyFont="1" applyFill="1" applyBorder="1"/>
    <xf numFmtId="167" fontId="4" fillId="2" borderId="6" xfId="0" applyNumberFormat="1" applyFont="1" applyFill="1" applyBorder="1"/>
    <xf numFmtId="165" fontId="4" fillId="2" borderId="0" xfId="0" applyNumberFormat="1" applyFont="1" applyFill="1"/>
    <xf numFmtId="2" fontId="4" fillId="2" borderId="2" xfId="0" applyNumberFormat="1" applyFont="1" applyFill="1" applyBorder="1"/>
    <xf numFmtId="165" fontId="4" fillId="2" borderId="2" xfId="0" applyNumberFormat="1" applyFont="1" applyFill="1" applyBorder="1"/>
    <xf numFmtId="0" fontId="0" fillId="2" borderId="23" xfId="0" applyFill="1" applyBorder="1"/>
    <xf numFmtId="0" fontId="0" fillId="2" borderId="9" xfId="0" applyFill="1" applyBorder="1"/>
    <xf numFmtId="0" fontId="0" fillId="2" borderId="2" xfId="0" applyFill="1" applyBorder="1" applyAlignment="1">
      <alignment horizontal="center"/>
    </xf>
    <xf numFmtId="0" fontId="0" fillId="2" borderId="6" xfId="0" applyFill="1" applyBorder="1"/>
    <xf numFmtId="0" fontId="0" fillId="2" borderId="18" xfId="0" applyFill="1" applyBorder="1" applyAlignment="1">
      <alignment horizontal="center"/>
    </xf>
    <xf numFmtId="0" fontId="0" fillId="2" borderId="18" xfId="0" applyFill="1" applyBorder="1"/>
    <xf numFmtId="0" fontId="0" fillId="2" borderId="6" xfId="0" applyFill="1" applyBorder="1" applyAlignment="1">
      <alignment horizontal="center"/>
    </xf>
    <xf numFmtId="0" fontId="0" fillId="2" borderId="2" xfId="0" applyFill="1" applyBorder="1" applyAlignment="1">
      <alignment horizontal="center" vertical="center"/>
    </xf>
    <xf numFmtId="0" fontId="0" fillId="2" borderId="2" xfId="0" applyFill="1" applyBorder="1" applyAlignment="1">
      <alignment vertical="center"/>
    </xf>
    <xf numFmtId="2" fontId="1" fillId="2" borderId="9" xfId="0" applyNumberFormat="1" applyFont="1" applyFill="1" applyBorder="1"/>
    <xf numFmtId="11" fontId="0" fillId="2" borderId="0" xfId="0" applyNumberFormat="1" applyFill="1"/>
    <xf numFmtId="11" fontId="0" fillId="2" borderId="23" xfId="0" applyNumberFormat="1" applyFill="1" applyBorder="1"/>
    <xf numFmtId="11" fontId="0" fillId="2" borderId="9" xfId="0" applyNumberFormat="1" applyFill="1" applyBorder="1"/>
    <xf numFmtId="167" fontId="0" fillId="2" borderId="9" xfId="0" applyNumberFormat="1" applyFill="1" applyBorder="1"/>
    <xf numFmtId="2" fontId="1" fillId="2" borderId="6" xfId="0" applyNumberFormat="1" applyFont="1" applyFill="1" applyBorder="1"/>
    <xf numFmtId="11" fontId="0" fillId="2" borderId="2" xfId="0" applyNumberFormat="1" applyFill="1" applyBorder="1"/>
    <xf numFmtId="11" fontId="0" fillId="2" borderId="18" xfId="0" applyNumberFormat="1" applyFill="1" applyBorder="1"/>
    <xf numFmtId="11" fontId="0" fillId="2" borderId="6" xfId="0" applyNumberFormat="1" applyFill="1" applyBorder="1"/>
    <xf numFmtId="10" fontId="0" fillId="2" borderId="2" xfId="0" applyNumberFormat="1" applyFill="1" applyBorder="1"/>
    <xf numFmtId="167" fontId="0" fillId="2" borderId="6" xfId="0" applyNumberFormat="1" applyFill="1" applyBorder="1"/>
    <xf numFmtId="0" fontId="1" fillId="2" borderId="9" xfId="0" applyFont="1" applyFill="1" applyBorder="1"/>
    <xf numFmtId="0" fontId="4" fillId="2" borderId="25" xfId="0" applyFont="1" applyFill="1" applyBorder="1"/>
    <xf numFmtId="0" fontId="0" fillId="2" borderId="24" xfId="0" applyFill="1" applyBorder="1" applyAlignment="1">
      <alignment horizontal="center"/>
    </xf>
    <xf numFmtId="0" fontId="0" fillId="2" borderId="27" xfId="0" applyFill="1" applyBorder="1"/>
    <xf numFmtId="2" fontId="0" fillId="2" borderId="0" xfId="0" applyNumberFormat="1" applyFont="1" applyFill="1" applyBorder="1"/>
    <xf numFmtId="11" fontId="0" fillId="2" borderId="0" xfId="0" applyNumberFormat="1" applyFont="1" applyFill="1" applyBorder="1"/>
    <xf numFmtId="11" fontId="0" fillId="2" borderId="23" xfId="0" applyNumberFormat="1" applyFont="1" applyFill="1" applyBorder="1"/>
    <xf numFmtId="11" fontId="0" fillId="2" borderId="9" xfId="0" applyNumberFormat="1" applyFont="1" applyFill="1" applyBorder="1"/>
    <xf numFmtId="10" fontId="0" fillId="2" borderId="0" xfId="0" applyNumberFormat="1" applyFont="1" applyFill="1" applyBorder="1"/>
    <xf numFmtId="167" fontId="0" fillId="2" borderId="9" xfId="0" applyNumberFormat="1" applyFont="1" applyFill="1" applyBorder="1"/>
    <xf numFmtId="2" fontId="0" fillId="2" borderId="2" xfId="0" applyNumberFormat="1" applyFont="1" applyFill="1" applyBorder="1"/>
    <xf numFmtId="0" fontId="0" fillId="2" borderId="2" xfId="0" applyFont="1" applyFill="1" applyBorder="1"/>
    <xf numFmtId="11" fontId="0" fillId="2" borderId="2" xfId="0" applyNumberFormat="1" applyFont="1" applyFill="1" applyBorder="1"/>
    <xf numFmtId="11" fontId="0" fillId="2" borderId="18" xfId="0" applyNumberFormat="1" applyFont="1" applyFill="1" applyBorder="1"/>
    <xf numFmtId="11" fontId="0" fillId="2" borderId="6" xfId="0" applyNumberFormat="1" applyFont="1" applyFill="1" applyBorder="1"/>
    <xf numFmtId="10" fontId="0" fillId="2" borderId="2" xfId="0" applyNumberFormat="1" applyFont="1" applyFill="1" applyBorder="1"/>
    <xf numFmtId="167" fontId="0" fillId="2" borderId="6" xfId="0" applyNumberFormat="1" applyFont="1" applyFill="1" applyBorder="1"/>
    <xf numFmtId="0" fontId="0" fillId="2" borderId="23" xfId="0" applyFont="1" applyFill="1" applyBorder="1"/>
    <xf numFmtId="2" fontId="0" fillId="2" borderId="14" xfId="0" applyNumberFormat="1" applyFont="1" applyFill="1" applyBorder="1"/>
    <xf numFmtId="0" fontId="1" fillId="2" borderId="17" xfId="0" applyFont="1" applyFill="1" applyBorder="1"/>
    <xf numFmtId="0" fontId="0" fillId="2" borderId="14" xfId="0" applyFont="1" applyFill="1" applyBorder="1"/>
    <xf numFmtId="2" fontId="1" fillId="2" borderId="17" xfId="0" applyNumberFormat="1" applyFont="1" applyFill="1" applyBorder="1"/>
    <xf numFmtId="0" fontId="0" fillId="2" borderId="26" xfId="0" applyFont="1" applyFill="1" applyBorder="1"/>
    <xf numFmtId="11" fontId="0" fillId="2" borderId="17" xfId="0" applyNumberFormat="1" applyFont="1" applyFill="1" applyBorder="1"/>
    <xf numFmtId="11" fontId="0" fillId="2" borderId="14" xfId="0" applyNumberFormat="1" applyFont="1" applyFill="1" applyBorder="1"/>
    <xf numFmtId="11" fontId="0" fillId="2" borderId="26" xfId="0" applyNumberFormat="1" applyFont="1" applyFill="1" applyBorder="1"/>
    <xf numFmtId="167" fontId="0" fillId="2" borderId="17" xfId="0" applyNumberFormat="1" applyFont="1" applyFill="1" applyBorder="1"/>
    <xf numFmtId="10" fontId="0" fillId="2" borderId="14" xfId="0" applyNumberFormat="1" applyFont="1" applyFill="1" applyBorder="1"/>
    <xf numFmtId="166" fontId="4" fillId="2" borderId="0" xfId="0" applyNumberFormat="1" applyFont="1" applyFill="1" applyAlignment="1">
      <alignment horizontal="left"/>
    </xf>
    <xf numFmtId="2" fontId="0" fillId="2" borderId="0" xfId="0" applyNumberFormat="1" applyFill="1" applyBorder="1"/>
    <xf numFmtId="0" fontId="4" fillId="2" borderId="0" xfId="0" applyFont="1" applyFill="1" applyBorder="1"/>
    <xf numFmtId="0" fontId="5" fillId="2" borderId="25" xfId="0" applyFont="1" applyFill="1" applyBorder="1"/>
    <xf numFmtId="0" fontId="5" fillId="2" borderId="19" xfId="0" applyFont="1" applyFill="1" applyBorder="1"/>
    <xf numFmtId="0" fontId="5" fillId="2" borderId="20" xfId="0" applyFont="1" applyFill="1" applyBorder="1"/>
    <xf numFmtId="10" fontId="4" fillId="4" borderId="2" xfId="0" applyNumberFormat="1" applyFont="1" applyFill="1" applyBorder="1"/>
    <xf numFmtId="0" fontId="10" fillId="2" borderId="0" xfId="0" applyFont="1" applyFill="1" applyAlignment="1">
      <alignment horizontal="left"/>
    </xf>
    <xf numFmtId="0" fontId="4" fillId="2" borderId="15" xfId="0" applyFont="1" applyFill="1" applyBorder="1" applyAlignment="1">
      <alignment horizontal="center"/>
    </xf>
    <xf numFmtId="0" fontId="25" fillId="0" borderId="16" xfId="2" applyFont="1" applyBorder="1"/>
    <xf numFmtId="0" fontId="4" fillId="2" borderId="16" xfId="0" applyFont="1" applyFill="1" applyBorder="1"/>
    <xf numFmtId="0" fontId="4" fillId="2" borderId="16" xfId="0" applyFont="1" applyFill="1" applyBorder="1" applyAlignment="1">
      <alignment horizontal="center"/>
    </xf>
    <xf numFmtId="0" fontId="4" fillId="5" borderId="0" xfId="0" applyFont="1" applyFill="1" applyBorder="1"/>
    <xf numFmtId="0" fontId="3" fillId="2" borderId="1" xfId="0" applyFont="1" applyFill="1" applyBorder="1" applyAlignment="1">
      <alignment horizontal="left"/>
    </xf>
    <xf numFmtId="0" fontId="3" fillId="2" borderId="1" xfId="0" applyFont="1" applyFill="1" applyBorder="1" applyAlignment="1">
      <alignment horizontal="center"/>
    </xf>
    <xf numFmtId="2" fontId="3" fillId="2" borderId="21" xfId="0" applyNumberFormat="1" applyFont="1" applyFill="1" applyBorder="1" applyAlignment="1">
      <alignment horizontal="center"/>
    </xf>
    <xf numFmtId="0" fontId="4" fillId="2" borderId="1" xfId="0" applyFont="1" applyFill="1" applyBorder="1"/>
    <xf numFmtId="2" fontId="3" fillId="2" borderId="21" xfId="0" applyNumberFormat="1" applyFont="1" applyFill="1" applyBorder="1" applyAlignment="1">
      <alignment horizontal="left"/>
    </xf>
    <xf numFmtId="0" fontId="4" fillId="2" borderId="1" xfId="0" applyFont="1" applyFill="1" applyBorder="1" applyAlignment="1">
      <alignment horizontal="left"/>
    </xf>
    <xf numFmtId="164" fontId="4" fillId="2" borderId="0" xfId="0" applyNumberFormat="1" applyFont="1" applyFill="1" applyBorder="1" applyAlignment="1">
      <alignment horizontal="left"/>
    </xf>
    <xf numFmtId="2" fontId="4" fillId="2" borderId="9" xfId="0" applyNumberFormat="1" applyFont="1" applyFill="1" applyBorder="1" applyAlignment="1">
      <alignment horizontal="left"/>
    </xf>
    <xf numFmtId="0" fontId="4" fillId="2" borderId="0" xfId="0" applyFont="1" applyFill="1" applyBorder="1" applyAlignment="1">
      <alignment horizontal="left"/>
    </xf>
    <xf numFmtId="0" fontId="9" fillId="2" borderId="0" xfId="0" applyFont="1" applyFill="1" applyAlignment="1">
      <alignment horizontal="left" vertical="top" wrapText="1"/>
    </xf>
    <xf numFmtId="0" fontId="11" fillId="2" borderId="0" xfId="0" applyFont="1" applyFill="1" applyAlignment="1">
      <alignment horizontal="left" vertical="top" wrapText="1"/>
    </xf>
    <xf numFmtId="2" fontId="4" fillId="2" borderId="0" xfId="0" applyNumberFormat="1" applyFont="1" applyFill="1" applyAlignment="1">
      <alignment horizontal="center" vertical="center"/>
    </xf>
    <xf numFmtId="9" fontId="4" fillId="2" borderId="12" xfId="1" applyFont="1" applyFill="1" applyBorder="1" applyAlignment="1">
      <alignment horizontal="center" vertical="center"/>
    </xf>
    <xf numFmtId="165" fontId="4" fillId="2" borderId="0" xfId="0" applyNumberFormat="1" applyFont="1" applyFill="1" applyAlignment="1">
      <alignment horizontal="center" vertical="center"/>
    </xf>
    <xf numFmtId="9" fontId="4" fillId="3" borderId="12" xfId="1" applyFont="1" applyFill="1" applyBorder="1" applyAlignment="1">
      <alignment horizontal="center" vertical="center"/>
    </xf>
    <xf numFmtId="165" fontId="4" fillId="3" borderId="0" xfId="0" applyNumberFormat="1" applyFont="1" applyFill="1" applyAlignment="1">
      <alignment horizontal="center" vertical="center"/>
    </xf>
    <xf numFmtId="165" fontId="4" fillId="3" borderId="0" xfId="0" applyNumberFormat="1" applyFont="1" applyFill="1" applyBorder="1" applyAlignment="1">
      <alignment horizontal="center" vertical="center"/>
    </xf>
    <xf numFmtId="2" fontId="4" fillId="3" borderId="0" xfId="0" applyNumberFormat="1" applyFont="1" applyFill="1" applyAlignment="1">
      <alignment horizontal="center" vertical="center"/>
    </xf>
    <xf numFmtId="2" fontId="4" fillId="3" borderId="0" xfId="0" applyNumberFormat="1" applyFont="1" applyFill="1" applyBorder="1" applyAlignment="1">
      <alignment horizontal="center" vertical="center"/>
    </xf>
    <xf numFmtId="2" fontId="4" fillId="3" borderId="4" xfId="0" applyNumberFormat="1" applyFont="1" applyFill="1" applyBorder="1" applyAlignment="1">
      <alignment horizontal="center" vertical="center"/>
    </xf>
    <xf numFmtId="9" fontId="4" fillId="3" borderId="5" xfId="1" applyFont="1" applyFill="1" applyBorder="1" applyAlignment="1">
      <alignment horizontal="center" vertical="center"/>
    </xf>
    <xf numFmtId="165" fontId="4" fillId="3" borderId="4" xfId="0" applyNumberFormat="1" applyFont="1" applyFill="1" applyBorder="1" applyAlignment="1">
      <alignment horizontal="center" vertical="center"/>
    </xf>
    <xf numFmtId="0" fontId="23" fillId="2" borderId="3" xfId="0" applyFont="1" applyFill="1" applyBorder="1" applyAlignment="1">
      <alignment horizontal="center"/>
    </xf>
    <xf numFmtId="0" fontId="23" fillId="2" borderId="4" xfId="0" applyFont="1" applyFill="1" applyBorder="1" applyAlignment="1">
      <alignment horizontal="center"/>
    </xf>
    <xf numFmtId="0" fontId="8" fillId="2" borderId="0" xfId="0" applyFont="1" applyFill="1" applyAlignment="1">
      <alignment horizontal="left" vertical="center"/>
    </xf>
    <xf numFmtId="0" fontId="12" fillId="2" borderId="0" xfId="0" applyFont="1" applyFill="1" applyAlignment="1">
      <alignment horizontal="left" vertical="center"/>
    </xf>
    <xf numFmtId="2" fontId="14" fillId="2" borderId="14" xfId="0"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2" fontId="14" fillId="2" borderId="0" xfId="0" applyNumberFormat="1" applyFont="1" applyFill="1" applyAlignment="1">
      <alignment horizontal="center" vertical="center"/>
    </xf>
    <xf numFmtId="0" fontId="14" fillId="2" borderId="1" xfId="0" applyFont="1" applyFill="1" applyBorder="1" applyAlignment="1">
      <alignment horizontal="center" vertical="center"/>
    </xf>
    <xf numFmtId="2" fontId="14" fillId="2" borderId="4" xfId="0" applyNumberFormat="1" applyFont="1" applyFill="1" applyBorder="1" applyAlignment="1">
      <alignment horizontal="center" vertical="center"/>
    </xf>
    <xf numFmtId="0" fontId="0" fillId="2" borderId="0" xfId="0" applyFill="1" applyAlignment="1">
      <alignment horizontal="center"/>
    </xf>
    <xf numFmtId="0" fontId="15" fillId="2" borderId="1" xfId="0" applyFont="1" applyFill="1" applyBorder="1" applyAlignment="1">
      <alignment horizontal="center"/>
    </xf>
    <xf numFmtId="0" fontId="3" fillId="2" borderId="22" xfId="0" applyFont="1" applyFill="1" applyBorder="1" applyAlignment="1">
      <alignment horizontal="left" vertical="center"/>
    </xf>
    <xf numFmtId="0" fontId="3" fillId="2" borderId="9" xfId="0" applyFont="1" applyFill="1" applyBorder="1" applyAlignment="1">
      <alignment horizontal="left" vertical="center"/>
    </xf>
    <xf numFmtId="0" fontId="3" fillId="2" borderId="6" xfId="0" applyFont="1" applyFill="1" applyBorder="1" applyAlignment="1">
      <alignment horizontal="left" vertical="center"/>
    </xf>
    <xf numFmtId="0" fontId="4" fillId="2" borderId="18" xfId="0" applyFont="1" applyFill="1" applyBorder="1" applyAlignment="1">
      <alignment horizontal="center"/>
    </xf>
    <xf numFmtId="0" fontId="4" fillId="2" borderId="2" xfId="0" applyFont="1" applyFill="1" applyBorder="1" applyAlignment="1">
      <alignment horizontal="center"/>
    </xf>
    <xf numFmtId="0" fontId="4" fillId="2" borderId="6" xfId="0" applyFont="1" applyFill="1" applyBorder="1" applyAlignment="1">
      <alignment horizontal="center"/>
    </xf>
    <xf numFmtId="0" fontId="0" fillId="2" borderId="18" xfId="0" applyFill="1" applyBorder="1" applyAlignment="1">
      <alignment horizontal="center"/>
    </xf>
    <xf numFmtId="0" fontId="0" fillId="2" borderId="2" xfId="0" applyFill="1" applyBorder="1" applyAlignment="1">
      <alignment horizontal="center"/>
    </xf>
    <xf numFmtId="0" fontId="0" fillId="2" borderId="6"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wrapText="1"/>
    </xf>
    <xf numFmtId="0" fontId="0" fillId="2" borderId="9" xfId="0" applyFill="1" applyBorder="1" applyAlignment="1">
      <alignment horizontal="center"/>
    </xf>
    <xf numFmtId="0" fontId="0" fillId="2" borderId="0" xfId="0" applyFill="1" applyAlignment="1">
      <alignment horizontal="left" vertical="top" wrapText="1"/>
    </xf>
    <xf numFmtId="0" fontId="4" fillId="2" borderId="0" xfId="0" applyFont="1" applyFill="1" applyAlignment="1">
      <alignment horizontal="center"/>
    </xf>
    <xf numFmtId="0" fontId="4" fillId="2" borderId="9" xfId="0" applyFont="1" applyFill="1" applyBorder="1" applyAlignment="1">
      <alignment horizontal="center"/>
    </xf>
    <xf numFmtId="0" fontId="4" fillId="2" borderId="23" xfId="0" applyFont="1" applyFill="1" applyBorder="1" applyAlignment="1">
      <alignment horizontal="center"/>
    </xf>
    <xf numFmtId="0" fontId="4" fillId="2" borderId="0" xfId="0" applyFont="1" applyFill="1" applyAlignment="1">
      <alignment horizontal="center" wrapText="1"/>
    </xf>
    <xf numFmtId="0" fontId="27" fillId="2" borderId="0" xfId="0" applyFont="1" applyFill="1"/>
    <xf numFmtId="0" fontId="27" fillId="0" borderId="0" xfId="0" applyFont="1"/>
    <xf numFmtId="0" fontId="27" fillId="6" borderId="0" xfId="0" applyFont="1" applyFill="1"/>
    <xf numFmtId="0" fontId="27" fillId="2" borderId="9" xfId="0" applyFont="1" applyFill="1" applyBorder="1"/>
    <xf numFmtId="0" fontId="28" fillId="2" borderId="24" xfId="0" applyFont="1" applyFill="1" applyBorder="1" applyAlignment="1">
      <alignment horizontal="center"/>
    </xf>
    <xf numFmtId="0" fontId="28" fillId="2" borderId="27" xfId="0" applyFont="1" applyFill="1" applyBorder="1" applyAlignment="1">
      <alignment horizontal="center"/>
    </xf>
    <xf numFmtId="0" fontId="28" fillId="2" borderId="0" xfId="0" applyFont="1" applyFill="1"/>
    <xf numFmtId="0" fontId="27" fillId="2" borderId="6" xfId="0" applyFont="1" applyFill="1" applyBorder="1"/>
    <xf numFmtId="0" fontId="27" fillId="2" borderId="2" xfId="0" applyFont="1" applyFill="1" applyBorder="1"/>
    <xf numFmtId="0" fontId="27" fillId="2" borderId="18" xfId="0" applyFont="1" applyFill="1" applyBorder="1"/>
    <xf numFmtId="0" fontId="27" fillId="2" borderId="25" xfId="0" applyFont="1" applyFill="1" applyBorder="1"/>
    <xf numFmtId="1" fontId="27" fillId="2" borderId="0" xfId="0" applyNumberFormat="1" applyFont="1" applyFill="1"/>
    <xf numFmtId="10" fontId="27" fillId="2" borderId="9" xfId="1" applyNumberFormat="1" applyFont="1" applyFill="1" applyBorder="1"/>
    <xf numFmtId="1" fontId="27" fillId="2" borderId="23" xfId="0" applyNumberFormat="1" applyFont="1" applyFill="1" applyBorder="1"/>
    <xf numFmtId="0" fontId="27" fillId="2" borderId="19" xfId="0" applyFont="1" applyFill="1" applyBorder="1"/>
    <xf numFmtId="0" fontId="27" fillId="2" borderId="20" xfId="0" applyFont="1" applyFill="1" applyBorder="1"/>
    <xf numFmtId="1" fontId="27" fillId="2" borderId="2" xfId="0" applyNumberFormat="1" applyFont="1" applyFill="1" applyBorder="1"/>
    <xf numFmtId="10" fontId="27" fillId="2" borderId="6" xfId="1" applyNumberFormat="1" applyFont="1" applyFill="1" applyBorder="1"/>
    <xf numFmtId="1" fontId="27" fillId="2" borderId="18" xfId="0" applyNumberFormat="1" applyFont="1" applyFill="1" applyBorder="1"/>
    <xf numFmtId="0" fontId="27" fillId="2" borderId="23" xfId="0" applyFont="1" applyFill="1" applyBorder="1"/>
    <xf numFmtId="0" fontId="27" fillId="2" borderId="20" xfId="0" applyFont="1" applyFill="1" applyBorder="1" applyAlignment="1">
      <alignment horizontal="right"/>
    </xf>
    <xf numFmtId="0" fontId="28" fillId="7" borderId="0" xfId="0" applyFont="1" applyFill="1"/>
    <xf numFmtId="0" fontId="27" fillId="7" borderId="0" xfId="0" applyFont="1" applyFill="1"/>
    <xf numFmtId="0" fontId="26" fillId="2" borderId="15" xfId="0" applyFont="1" applyFill="1" applyBorder="1"/>
    <xf numFmtId="2" fontId="0" fillId="2" borderId="15" xfId="1" applyNumberFormat="1" applyFont="1" applyFill="1" applyBorder="1"/>
    <xf numFmtId="0" fontId="29" fillId="2" borderId="0" xfId="0" applyFont="1" applyFill="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91448824938314E-2"/>
          <c:y val="2.1227195129110862E-2"/>
          <c:w val="0.8453215902672695"/>
          <c:h val="0.74128541112961066"/>
        </c:manualLayout>
      </c:layout>
      <c:barChart>
        <c:barDir val="col"/>
        <c:grouping val="clustered"/>
        <c:varyColors val="0"/>
        <c:ser>
          <c:idx val="0"/>
          <c:order val="0"/>
          <c:tx>
            <c:strRef>
              <c:f>'Figure 3'!$J$4</c:f>
              <c:strCache>
                <c:ptCount val="1"/>
                <c:pt idx="0">
                  <c:v>Air content (%)</c:v>
                </c:pt>
              </c:strCache>
            </c:strRef>
          </c:tx>
          <c:spPr>
            <a:solidFill>
              <a:schemeClr val="accent1"/>
            </a:solidFill>
            <a:ln>
              <a:solidFill>
                <a:schemeClr val="tx1"/>
              </a:solidFill>
            </a:ln>
            <a:effectLst/>
          </c:spPr>
          <c:invertIfNegative val="0"/>
          <c:dPt>
            <c:idx val="0"/>
            <c:invertIfNegative val="0"/>
            <c:bubble3D val="0"/>
            <c:spPr>
              <a:solidFill>
                <a:schemeClr val="tx1"/>
              </a:solidFill>
              <a:ln>
                <a:solidFill>
                  <a:schemeClr val="tx1"/>
                </a:solidFill>
              </a:ln>
              <a:effectLst/>
            </c:spPr>
            <c:extLst>
              <c:ext xmlns:c16="http://schemas.microsoft.com/office/drawing/2014/chart" uri="{C3380CC4-5D6E-409C-BE32-E72D297353CC}">
                <c16:uniqueId val="{00000008-6A58-4636-9BC6-24B71C361C92}"/>
              </c:ext>
            </c:extLst>
          </c:dPt>
          <c:dPt>
            <c:idx val="1"/>
            <c:invertIfNegative val="0"/>
            <c:bubble3D val="0"/>
            <c:spPr>
              <a:noFill/>
              <a:ln>
                <a:solidFill>
                  <a:schemeClr val="tx1"/>
                </a:solidFill>
              </a:ln>
              <a:effectLst/>
            </c:spPr>
            <c:extLst>
              <c:ext xmlns:c16="http://schemas.microsoft.com/office/drawing/2014/chart" uri="{C3380CC4-5D6E-409C-BE32-E72D297353CC}">
                <c16:uniqueId val="{00000011-6A58-4636-9BC6-24B71C361C92}"/>
              </c:ext>
            </c:extLst>
          </c:dPt>
          <c:dPt>
            <c:idx val="2"/>
            <c:invertIfNegative val="0"/>
            <c:bubble3D val="0"/>
            <c:spPr>
              <a:noFill/>
              <a:ln>
                <a:solidFill>
                  <a:schemeClr val="tx1"/>
                </a:solidFill>
              </a:ln>
              <a:effectLst/>
            </c:spPr>
            <c:extLst>
              <c:ext xmlns:c16="http://schemas.microsoft.com/office/drawing/2014/chart" uri="{C3380CC4-5D6E-409C-BE32-E72D297353CC}">
                <c16:uniqueId val="{00000012-6A58-4636-9BC6-24B71C361C92}"/>
              </c:ext>
            </c:extLst>
          </c:dPt>
          <c:dPt>
            <c:idx val="3"/>
            <c:invertIfNegative val="0"/>
            <c:bubble3D val="0"/>
            <c:spPr>
              <a:pattFill prst="ltHorz">
                <a:fgClr>
                  <a:schemeClr val="tx1"/>
                </a:fgClr>
                <a:bgClr>
                  <a:schemeClr val="bg1"/>
                </a:bgClr>
              </a:pattFill>
              <a:ln>
                <a:solidFill>
                  <a:schemeClr val="tx1"/>
                </a:solidFill>
              </a:ln>
              <a:effectLst/>
            </c:spPr>
            <c:extLst>
              <c:ext xmlns:c16="http://schemas.microsoft.com/office/drawing/2014/chart" uri="{C3380CC4-5D6E-409C-BE32-E72D297353CC}">
                <c16:uniqueId val="{00000003-6A58-4636-9BC6-24B71C361C92}"/>
              </c:ext>
            </c:extLst>
          </c:dPt>
          <c:dPt>
            <c:idx val="4"/>
            <c:invertIfNegative val="0"/>
            <c:bubble3D val="0"/>
            <c:spPr>
              <a:pattFill prst="ltHorz">
                <a:fgClr>
                  <a:schemeClr val="tx1"/>
                </a:fgClr>
                <a:bgClr>
                  <a:schemeClr val="bg1"/>
                </a:bgClr>
              </a:pattFill>
              <a:ln>
                <a:solidFill>
                  <a:schemeClr val="tx1"/>
                </a:solidFill>
              </a:ln>
              <a:effectLst/>
            </c:spPr>
            <c:extLst>
              <c:ext xmlns:c16="http://schemas.microsoft.com/office/drawing/2014/chart" uri="{C3380CC4-5D6E-409C-BE32-E72D297353CC}">
                <c16:uniqueId val="{00000004-6A58-4636-9BC6-24B71C361C92}"/>
              </c:ext>
            </c:extLst>
          </c:dPt>
          <c:dPt>
            <c:idx val="5"/>
            <c:invertIfNegative val="0"/>
            <c:bubble3D val="0"/>
            <c:spPr>
              <a:pattFill prst="ltHorz">
                <a:fgClr>
                  <a:schemeClr val="tx1"/>
                </a:fgClr>
                <a:bgClr>
                  <a:schemeClr val="bg1"/>
                </a:bgClr>
              </a:pattFill>
              <a:ln>
                <a:solidFill>
                  <a:schemeClr val="tx1"/>
                </a:solidFill>
              </a:ln>
              <a:effectLst/>
            </c:spPr>
            <c:extLst>
              <c:ext xmlns:c16="http://schemas.microsoft.com/office/drawing/2014/chart" uri="{C3380CC4-5D6E-409C-BE32-E72D297353CC}">
                <c16:uniqueId val="{00000005-6A58-4636-9BC6-24B71C361C92}"/>
              </c:ext>
            </c:extLst>
          </c:dPt>
          <c:dPt>
            <c:idx val="6"/>
            <c:invertIfNegative val="0"/>
            <c:bubble3D val="0"/>
            <c:spPr>
              <a:pattFill prst="wdDnDiag">
                <a:fgClr>
                  <a:schemeClr val="tx1"/>
                </a:fgClr>
                <a:bgClr>
                  <a:schemeClr val="bg1"/>
                </a:bgClr>
              </a:pattFill>
              <a:ln>
                <a:solidFill>
                  <a:schemeClr val="tx1"/>
                </a:solidFill>
              </a:ln>
              <a:effectLst/>
            </c:spPr>
            <c:extLst>
              <c:ext xmlns:c16="http://schemas.microsoft.com/office/drawing/2014/chart" uri="{C3380CC4-5D6E-409C-BE32-E72D297353CC}">
                <c16:uniqueId val="{00000006-6A58-4636-9BC6-24B71C361C92}"/>
              </c:ext>
            </c:extLst>
          </c:dPt>
          <c:dPt>
            <c:idx val="7"/>
            <c:invertIfNegative val="0"/>
            <c:bubble3D val="0"/>
            <c:spPr>
              <a:pattFill prst="wdDnDiag">
                <a:fgClr>
                  <a:schemeClr val="tx1"/>
                </a:fgClr>
                <a:bgClr>
                  <a:schemeClr val="bg1"/>
                </a:bgClr>
              </a:pattFill>
              <a:ln>
                <a:solidFill>
                  <a:schemeClr val="tx1"/>
                </a:solidFill>
              </a:ln>
              <a:effectLst/>
            </c:spPr>
            <c:extLst>
              <c:ext xmlns:c16="http://schemas.microsoft.com/office/drawing/2014/chart" uri="{C3380CC4-5D6E-409C-BE32-E72D297353CC}">
                <c16:uniqueId val="{00000007-6A58-4636-9BC6-24B71C361C92}"/>
              </c:ext>
            </c:extLst>
          </c:dPt>
          <c:dLbls>
            <c:dLbl>
              <c:idx val="4"/>
              <c:layout>
                <c:manualLayout>
                  <c:x val="-1.8411967779056387E-2"/>
                  <c:y val="-2.65339939113888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58-4636-9BC6-24B71C361C92}"/>
                </c:ext>
              </c:extLst>
            </c:dLbl>
            <c:dLbl>
              <c:idx val="5"/>
              <c:layout>
                <c:manualLayout>
                  <c:x val="-5.3701572688914463E-2"/>
                  <c:y val="4.2454390258221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58-4636-9BC6-24B71C361C9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'[1]Air content and flow'!$B$5:$B$12</c:f>
              <c:strCache>
                <c:ptCount val="8"/>
                <c:pt idx="0">
                  <c:v>M_Reference</c:v>
                </c:pt>
                <c:pt idx="1">
                  <c:v>M_C_ Ø</c:v>
                </c:pt>
                <c:pt idx="2">
                  <c:v>M_C_SD</c:v>
                </c:pt>
                <c:pt idx="3">
                  <c:v>M_C_C201</c:v>
                </c:pt>
                <c:pt idx="4">
                  <c:v>M_C_B119</c:v>
                </c:pt>
                <c:pt idx="5">
                  <c:v>M_C_B130</c:v>
                </c:pt>
                <c:pt idx="6">
                  <c:v>M_C_ACG-S</c:v>
                </c:pt>
                <c:pt idx="7">
                  <c:v>M_R+ACG-GM_ACG-S</c:v>
                </c:pt>
              </c:strCache>
            </c:strRef>
          </c:cat>
          <c:val>
            <c:numRef>
              <c:f>'Figure 3'!$J$5:$J$12</c:f>
              <c:numCache>
                <c:formatCode>0.0%</c:formatCode>
                <c:ptCount val="8"/>
                <c:pt idx="0">
                  <c:v>5.1999999999999998E-2</c:v>
                </c:pt>
                <c:pt idx="1">
                  <c:v>0.11199999999999999</c:v>
                </c:pt>
                <c:pt idx="2">
                  <c:v>0.111</c:v>
                </c:pt>
                <c:pt idx="3">
                  <c:v>0.22450000000000003</c:v>
                </c:pt>
                <c:pt idx="4">
                  <c:v>0.21</c:v>
                </c:pt>
                <c:pt idx="5">
                  <c:v>0.24549999999999997</c:v>
                </c:pt>
                <c:pt idx="6">
                  <c:v>0.11100000000000002</c:v>
                </c:pt>
                <c:pt idx="7">
                  <c:v>6.0999999999999999E-2</c:v>
                </c:pt>
              </c:numCache>
            </c:numRef>
          </c:val>
          <c:extLst>
            <c:ext xmlns:c16="http://schemas.microsoft.com/office/drawing/2014/chart" uri="{C3380CC4-5D6E-409C-BE32-E72D297353CC}">
              <c16:uniqueId val="{00000000-6A58-4636-9BC6-24B71C361C92}"/>
            </c:ext>
          </c:extLst>
        </c:ser>
        <c:dLbls>
          <c:showLegendKey val="0"/>
          <c:showVal val="0"/>
          <c:showCatName val="0"/>
          <c:showSerName val="0"/>
          <c:showPercent val="0"/>
          <c:showBubbleSize val="0"/>
        </c:dLbls>
        <c:gapWidth val="76"/>
        <c:overlap val="-2"/>
        <c:axId val="238355855"/>
        <c:axId val="238349615"/>
      </c:barChart>
      <c:lineChart>
        <c:grouping val="standard"/>
        <c:varyColors val="0"/>
        <c:ser>
          <c:idx val="1"/>
          <c:order val="1"/>
          <c:tx>
            <c:strRef>
              <c:f>'Figure 3'!$K$4</c:f>
              <c:strCache>
                <c:ptCount val="1"/>
                <c:pt idx="0">
                  <c:v>Flowability (mm)</c:v>
                </c:pt>
              </c:strCache>
            </c:strRef>
          </c:tx>
          <c:spPr>
            <a:ln w="28575" cap="rnd">
              <a:solidFill>
                <a:schemeClr val="tx1"/>
              </a:solidFill>
              <a:prstDash val="sysDash"/>
              <a:round/>
            </a:ln>
            <a:effectLst/>
          </c:spPr>
          <c:marker>
            <c:symbol val="square"/>
            <c:size val="5"/>
            <c:spPr>
              <a:solidFill>
                <a:schemeClr val="tx1"/>
              </a:solidFill>
              <a:ln w="9525">
                <a:solidFill>
                  <a:schemeClr val="tx1"/>
                </a:solidFill>
              </a:ln>
              <a:effectLst/>
            </c:spPr>
          </c:marker>
          <c:dLbls>
            <c:dLbl>
              <c:idx val="0"/>
              <c:layout>
                <c:manualLayout>
                  <c:x val="-2.7617951668584596E-2"/>
                  <c:y val="-4.776118904049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58-4636-9BC6-24B71C361C92}"/>
                </c:ext>
              </c:extLst>
            </c:dLbl>
            <c:dLbl>
              <c:idx val="1"/>
              <c:layout>
                <c:manualLayout>
                  <c:x val="-2.6083621020329909E-2"/>
                  <c:y val="-4.2454390258221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A58-4636-9BC6-24B71C361C92}"/>
                </c:ext>
              </c:extLst>
            </c:dLbl>
            <c:dLbl>
              <c:idx val="2"/>
              <c:layout>
                <c:manualLayout>
                  <c:x val="-2.7617951668584637E-2"/>
                  <c:y val="-5.5721387213916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58-4636-9BC6-24B71C361C92}"/>
                </c:ext>
              </c:extLst>
            </c:dLbl>
            <c:dLbl>
              <c:idx val="3"/>
              <c:layout>
                <c:manualLayout>
                  <c:x val="-3.0686612965093979E-2"/>
                  <c:y val="-3.9800990867082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58-4636-9BC6-24B71C361C92}"/>
                </c:ext>
              </c:extLst>
            </c:dLbl>
            <c:dLbl>
              <c:idx val="4"/>
              <c:layout>
                <c:manualLayout>
                  <c:x val="-2.3014959723820595E-2"/>
                  <c:y val="-4.51077896493605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58-4636-9BC6-24B71C361C92}"/>
                </c:ext>
              </c:extLst>
            </c:dLbl>
            <c:dLbl>
              <c:idx val="5"/>
              <c:layout>
                <c:manualLayout>
                  <c:x val="-3.2220943613348679E-2"/>
                  <c:y val="-5.3067987822777156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3.2220943613348679E-2"/>
                      <c:h val="8.3582080820874025E-2"/>
                    </c:manualLayout>
                  </c15:layout>
                </c:ext>
                <c:ext xmlns:c16="http://schemas.microsoft.com/office/drawing/2014/chart" uri="{C3380CC4-5D6E-409C-BE32-E72D297353CC}">
                  <c16:uniqueId val="{0000000E-6A58-4636-9BC6-24B71C361C92}"/>
                </c:ext>
              </c:extLst>
            </c:dLbl>
            <c:dLbl>
              <c:idx val="6"/>
              <c:layout>
                <c:manualLayout>
                  <c:x val="-1.8411967779056498E-2"/>
                  <c:y val="-5.0414588431638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58-4636-9BC6-24B71C361C92}"/>
                </c:ext>
              </c:extLst>
            </c:dLbl>
            <c:dLbl>
              <c:idx val="7"/>
              <c:layout>
                <c:manualLayout>
                  <c:x val="-2.4549290372075296E-2"/>
                  <c:y val="-5.0414588431638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58-4636-9BC6-24B71C361C9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3'!$B$5:$B$12</c:f>
              <c:strCache>
                <c:ptCount val="8"/>
                <c:pt idx="0">
                  <c:v>M_Reference</c:v>
                </c:pt>
                <c:pt idx="1">
                  <c:v>M_C_ Ø</c:v>
                </c:pt>
                <c:pt idx="2">
                  <c:v>M_C_SD</c:v>
                </c:pt>
                <c:pt idx="3">
                  <c:v>M_C_C201</c:v>
                </c:pt>
                <c:pt idx="4">
                  <c:v>M_C_B119</c:v>
                </c:pt>
                <c:pt idx="5">
                  <c:v>M_C_B130</c:v>
                </c:pt>
                <c:pt idx="6">
                  <c:v>M_C_ACG-S</c:v>
                </c:pt>
                <c:pt idx="7">
                  <c:v>M_R+ACG-GM_ACG-S</c:v>
                </c:pt>
              </c:strCache>
            </c:strRef>
          </c:cat>
          <c:val>
            <c:numRef>
              <c:f>'Figure 3'!$K$5:$K$12</c:f>
              <c:numCache>
                <c:formatCode>0</c:formatCode>
                <c:ptCount val="8"/>
                <c:pt idx="0">
                  <c:v>140</c:v>
                </c:pt>
                <c:pt idx="1">
                  <c:v>165</c:v>
                </c:pt>
                <c:pt idx="2">
                  <c:v>165</c:v>
                </c:pt>
                <c:pt idx="3">
                  <c:v>220</c:v>
                </c:pt>
                <c:pt idx="4">
                  <c:v>215</c:v>
                </c:pt>
                <c:pt idx="5">
                  <c:v>220</c:v>
                </c:pt>
                <c:pt idx="6">
                  <c:v>165</c:v>
                </c:pt>
                <c:pt idx="7">
                  <c:v>155</c:v>
                </c:pt>
              </c:numCache>
            </c:numRef>
          </c:val>
          <c:smooth val="0"/>
          <c:extLst>
            <c:ext xmlns:c16="http://schemas.microsoft.com/office/drawing/2014/chart" uri="{C3380CC4-5D6E-409C-BE32-E72D297353CC}">
              <c16:uniqueId val="{00000001-6A58-4636-9BC6-24B71C361C92}"/>
            </c:ext>
          </c:extLst>
        </c:ser>
        <c:dLbls>
          <c:showLegendKey val="0"/>
          <c:showVal val="0"/>
          <c:showCatName val="0"/>
          <c:showSerName val="0"/>
          <c:showPercent val="0"/>
          <c:showBubbleSize val="0"/>
        </c:dLbls>
        <c:marker val="1"/>
        <c:smooth val="0"/>
        <c:axId val="230768975"/>
        <c:axId val="230766063"/>
      </c:lineChart>
      <c:catAx>
        <c:axId val="23835585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38349615"/>
        <c:crosses val="autoZero"/>
        <c:auto val="1"/>
        <c:lblAlgn val="ctr"/>
        <c:lblOffset val="100"/>
        <c:noMultiLvlLbl val="0"/>
      </c:catAx>
      <c:valAx>
        <c:axId val="238349615"/>
        <c:scaling>
          <c:orientation val="minMax"/>
        </c:scaling>
        <c:delete val="0"/>
        <c:axPos val="l"/>
        <c:title>
          <c:tx>
            <c:rich>
              <a:bodyPr rot="-54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100" b="1">
                    <a:solidFill>
                      <a:schemeClr val="tx1"/>
                    </a:solidFill>
                    <a:latin typeface="Times New Roman" panose="02020603050405020304" pitchFamily="18" charset="0"/>
                    <a:cs typeface="Times New Roman" panose="02020603050405020304" pitchFamily="18" charset="0"/>
                  </a:rPr>
                  <a:t>Air</a:t>
                </a:r>
                <a:r>
                  <a:rPr lang="en-GB" sz="1100" b="1" baseline="0">
                    <a:solidFill>
                      <a:schemeClr val="tx1"/>
                    </a:solidFill>
                    <a:latin typeface="Times New Roman" panose="02020603050405020304" pitchFamily="18" charset="0"/>
                    <a:cs typeface="Times New Roman" panose="02020603050405020304" pitchFamily="18" charset="0"/>
                  </a:rPr>
                  <a:t> content (%)</a:t>
                </a:r>
                <a:endParaRPr lang="en-GB" sz="1100" b="1">
                  <a:solidFill>
                    <a:schemeClr val="tx1"/>
                  </a:solidFill>
                  <a:latin typeface="Times New Roman" panose="02020603050405020304" pitchFamily="18" charset="0"/>
                  <a:cs typeface="Times New Roman" panose="02020603050405020304" pitchFamily="18" charset="0"/>
                </a:endParaRP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38355855"/>
        <c:crosses val="autoZero"/>
        <c:crossBetween val="between"/>
      </c:valAx>
      <c:valAx>
        <c:axId val="230766063"/>
        <c:scaling>
          <c:orientation val="minMax"/>
        </c:scaling>
        <c:delete val="0"/>
        <c:axPos val="r"/>
        <c:title>
          <c:tx>
            <c:rich>
              <a:bodyPr rot="-54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100" b="1">
                    <a:solidFill>
                      <a:schemeClr val="tx1"/>
                    </a:solidFill>
                    <a:latin typeface="Times New Roman" panose="02020603050405020304" pitchFamily="18" charset="0"/>
                    <a:cs typeface="Times New Roman" panose="02020603050405020304" pitchFamily="18" charset="0"/>
                  </a:rPr>
                  <a:t>Flowability </a:t>
                </a:r>
                <a:r>
                  <a:rPr lang="en-GB" sz="1100" b="1" baseline="0">
                    <a:solidFill>
                      <a:schemeClr val="tx1"/>
                    </a:solidFill>
                    <a:latin typeface="Times New Roman" panose="02020603050405020304" pitchFamily="18" charset="0"/>
                    <a:cs typeface="Times New Roman" panose="02020603050405020304" pitchFamily="18" charset="0"/>
                  </a:rPr>
                  <a:t> (mm)</a:t>
                </a:r>
                <a:endParaRPr lang="en-GB" sz="1100" b="1">
                  <a:solidFill>
                    <a:schemeClr val="tx1"/>
                  </a:solidFill>
                  <a:latin typeface="Times New Roman" panose="02020603050405020304" pitchFamily="18" charset="0"/>
                  <a:cs typeface="Times New Roman" panose="02020603050405020304" pitchFamily="18" charset="0"/>
                </a:endParaRP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30768975"/>
        <c:crosses val="max"/>
        <c:crossBetween val="between"/>
      </c:valAx>
      <c:catAx>
        <c:axId val="230768975"/>
        <c:scaling>
          <c:orientation val="minMax"/>
        </c:scaling>
        <c:delete val="1"/>
        <c:axPos val="b"/>
        <c:numFmt formatCode="General" sourceLinked="1"/>
        <c:majorTickMark val="out"/>
        <c:minorTickMark val="none"/>
        <c:tickLblPos val="nextTo"/>
        <c:crossAx val="230766063"/>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899808820193766E-2"/>
          <c:y val="5.0825914439575591E-2"/>
          <c:w val="0.89305492369009443"/>
          <c:h val="0.85066199086040672"/>
        </c:manualLayout>
      </c:layout>
      <c:barChart>
        <c:barDir val="col"/>
        <c:grouping val="clustered"/>
        <c:varyColors val="0"/>
        <c:ser>
          <c:idx val="0"/>
          <c:order val="0"/>
          <c:spPr>
            <a:solidFill>
              <a:schemeClr val="accent1"/>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02E-44A7-B672-DB21BE6F205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4'!$U$4:$U$11</c:f>
              <c:strCache>
                <c:ptCount val="8"/>
                <c:pt idx="0">
                  <c:v>M_Reference</c:v>
                </c:pt>
                <c:pt idx="1">
                  <c:v>M_C_ Ø</c:v>
                </c:pt>
                <c:pt idx="2">
                  <c:v>M_C_SD</c:v>
                </c:pt>
                <c:pt idx="3">
                  <c:v>M_C_C201</c:v>
                </c:pt>
                <c:pt idx="4">
                  <c:v>M_C_B119</c:v>
                </c:pt>
                <c:pt idx="5">
                  <c:v>M_C_B130</c:v>
                </c:pt>
                <c:pt idx="6">
                  <c:v>M_C_ACG-S</c:v>
                </c:pt>
                <c:pt idx="7">
                  <c:v>M_R+ACG-GM_ACG-S</c:v>
                </c:pt>
              </c:strCache>
            </c:strRef>
          </c:cat>
          <c:val>
            <c:numRef>
              <c:f>'Figure 4'!$X$4:$X$11</c:f>
              <c:numCache>
                <c:formatCode>0.0%</c:formatCode>
                <c:ptCount val="8"/>
                <c:pt idx="0">
                  <c:v>0</c:v>
                </c:pt>
                <c:pt idx="1">
                  <c:v>-0.20433187703216082</c:v>
                </c:pt>
                <c:pt idx="2">
                  <c:v>-0.16433080171208692</c:v>
                </c:pt>
                <c:pt idx="3">
                  <c:v>-0.60679258627780719</c:v>
                </c:pt>
                <c:pt idx="4">
                  <c:v>-0.50504042427474083</c:v>
                </c:pt>
                <c:pt idx="5">
                  <c:v>-0.55843311453710798</c:v>
                </c:pt>
                <c:pt idx="6">
                  <c:v>-0.27069741712552531</c:v>
                </c:pt>
                <c:pt idx="7">
                  <c:v>-0.37829981919102673</c:v>
                </c:pt>
              </c:numCache>
            </c:numRef>
          </c:val>
          <c:extLst>
            <c:ext xmlns:c16="http://schemas.microsoft.com/office/drawing/2014/chart" uri="{C3380CC4-5D6E-409C-BE32-E72D297353CC}">
              <c16:uniqueId val="{00000001-202E-44A7-B672-DB21BE6F205E}"/>
            </c:ext>
          </c:extLst>
        </c:ser>
        <c:ser>
          <c:idx val="1"/>
          <c:order val="1"/>
          <c:spPr>
            <a:pattFill prst="ltHorz">
              <a:fgClr>
                <a:schemeClr val="accent1"/>
              </a:fgClr>
              <a:bgClr>
                <a:schemeClr val="bg1"/>
              </a:bgClr>
            </a:patt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202E-44A7-B672-DB21BE6F205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4'!$U$4:$U$11</c:f>
              <c:strCache>
                <c:ptCount val="8"/>
                <c:pt idx="0">
                  <c:v>M_Reference</c:v>
                </c:pt>
                <c:pt idx="1">
                  <c:v>M_C_ Ø</c:v>
                </c:pt>
                <c:pt idx="2">
                  <c:v>M_C_SD</c:v>
                </c:pt>
                <c:pt idx="3">
                  <c:v>M_C_C201</c:v>
                </c:pt>
                <c:pt idx="4">
                  <c:v>M_C_B119</c:v>
                </c:pt>
                <c:pt idx="5">
                  <c:v>M_C_B130</c:v>
                </c:pt>
                <c:pt idx="6">
                  <c:v>M_C_ACG-S</c:v>
                </c:pt>
                <c:pt idx="7">
                  <c:v>M_R+ACG-GM_ACG-S</c:v>
                </c:pt>
              </c:strCache>
            </c:strRef>
          </c:cat>
          <c:val>
            <c:numRef>
              <c:f>'Figure 4'!$AA$4:$AA$11</c:f>
              <c:numCache>
                <c:formatCode>0%</c:formatCode>
                <c:ptCount val="8"/>
                <c:pt idx="0">
                  <c:v>0</c:v>
                </c:pt>
                <c:pt idx="1">
                  <c:v>-0.33451198680030136</c:v>
                </c:pt>
                <c:pt idx="2">
                  <c:v>-0.31170984140086222</c:v>
                </c:pt>
                <c:pt idx="3">
                  <c:v>-0.53897782629364777</c:v>
                </c:pt>
                <c:pt idx="4">
                  <c:v>-0.42397047595902915</c:v>
                </c:pt>
                <c:pt idx="5">
                  <c:v>-0.49477257276039899</c:v>
                </c:pt>
                <c:pt idx="6">
                  <c:v>-0.38343940973516744</c:v>
                </c:pt>
                <c:pt idx="7">
                  <c:v>-0.4517317970321425</c:v>
                </c:pt>
              </c:numCache>
            </c:numRef>
          </c:val>
          <c:extLst>
            <c:ext xmlns:c16="http://schemas.microsoft.com/office/drawing/2014/chart" uri="{C3380CC4-5D6E-409C-BE32-E72D297353CC}">
              <c16:uniqueId val="{00000003-202E-44A7-B672-DB21BE6F205E}"/>
            </c:ext>
          </c:extLst>
        </c:ser>
        <c:dLbls>
          <c:showLegendKey val="0"/>
          <c:showVal val="0"/>
          <c:showCatName val="0"/>
          <c:showSerName val="0"/>
          <c:showPercent val="0"/>
          <c:showBubbleSize val="0"/>
        </c:dLbls>
        <c:gapWidth val="219"/>
        <c:overlap val="-27"/>
        <c:axId val="238355855"/>
        <c:axId val="238349615"/>
      </c:barChart>
      <c:catAx>
        <c:axId val="238355855"/>
        <c:scaling>
          <c:orientation val="minMax"/>
        </c:scaling>
        <c:delete val="0"/>
        <c:axPos val="b"/>
        <c:numFmt formatCode="General" sourceLinked="1"/>
        <c:majorTickMark val="none"/>
        <c:minorTickMark val="none"/>
        <c:tickLblPos val="none"/>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238349615"/>
        <c:crosses val="autoZero"/>
        <c:auto val="1"/>
        <c:lblAlgn val="ctr"/>
        <c:lblOffset val="100"/>
        <c:noMultiLvlLbl val="0"/>
      </c:catAx>
      <c:valAx>
        <c:axId val="238349615"/>
        <c:scaling>
          <c:orientation val="minMax"/>
          <c:max val="0.9"/>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b="1">
                    <a:solidFill>
                      <a:schemeClr val="tx1"/>
                    </a:solidFill>
                    <a:latin typeface="Times New Roman" panose="02020603050405020304" pitchFamily="18" charset="0"/>
                    <a:cs typeface="Times New Roman" panose="02020603050405020304" pitchFamily="18" charset="0"/>
                  </a:rPr>
                  <a:t>Δ %</a:t>
                </a:r>
                <a:endParaRPr lang="en-GB" sz="1100" b="1">
                  <a:solidFill>
                    <a:schemeClr val="tx1"/>
                  </a:solidFill>
                </a:endParaRPr>
              </a:p>
            </c:rich>
          </c:tx>
          <c:layout>
            <c:manualLayout>
              <c:xMode val="edge"/>
              <c:yMode val="edge"/>
              <c:x val="5.5155416252580081E-2"/>
              <c:y val="0.6472257787057901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in"/>
        <c:minorTickMark val="none"/>
        <c:tickLblPos val="none"/>
        <c:spPr>
          <a:noFill/>
          <a:ln>
            <a:solidFill>
              <a:schemeClr val="bg1"/>
            </a:solid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n-US"/>
          </a:p>
        </c:txPr>
        <c:crossAx val="23835585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72045969981905E-2"/>
          <c:y val="5.7602703031519001E-2"/>
          <c:w val="0.89305492369009443"/>
          <c:h val="0.85066199086040672"/>
        </c:manualLayout>
      </c:layout>
      <c:barChart>
        <c:barDir val="col"/>
        <c:grouping val="clustered"/>
        <c:varyColors val="0"/>
        <c:ser>
          <c:idx val="0"/>
          <c:order val="0"/>
          <c:tx>
            <c:v>Compressive strength</c:v>
          </c:tx>
          <c:spPr>
            <a:solidFill>
              <a:schemeClr val="accent1"/>
            </a:solidFill>
            <a:ln>
              <a:solidFill>
                <a:schemeClr val="tx1"/>
              </a:solidFill>
            </a:ln>
            <a:effectLst/>
          </c:spPr>
          <c:invertIfNegative val="0"/>
          <c:dPt>
            <c:idx val="0"/>
            <c:invertIfNegative val="0"/>
            <c:bubble3D val="0"/>
            <c:spPr>
              <a:solidFill>
                <a:schemeClr val="accent1"/>
              </a:solidFill>
              <a:ln>
                <a:solidFill>
                  <a:schemeClr val="tx1"/>
                </a:solidFill>
              </a:ln>
              <a:effectLst/>
            </c:spPr>
            <c:extLst>
              <c:ext xmlns:c16="http://schemas.microsoft.com/office/drawing/2014/chart" uri="{C3380CC4-5D6E-409C-BE32-E72D297353CC}">
                <c16:uniqueId val="{00000001-5781-4650-88BE-9E5B9B1F1933}"/>
              </c:ext>
            </c:extLst>
          </c:dPt>
          <c:dLbls>
            <c:dLbl>
              <c:idx val="0"/>
              <c:layout>
                <c:manualLayout>
                  <c:x val="2.5889967637540336E-3"/>
                  <c:y val="-4.74375201436038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81-4650-88BE-9E5B9B1F1933}"/>
                </c:ext>
              </c:extLst>
            </c:dLbl>
            <c:dLbl>
              <c:idx val="1"/>
              <c:layout>
                <c:manualLayout>
                  <c:x val="0"/>
                  <c:y val="-4.4049125847632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81-4650-88BE-9E5B9B1F1933}"/>
                </c:ext>
              </c:extLst>
            </c:dLbl>
            <c:dLbl>
              <c:idx val="2"/>
              <c:layout>
                <c:manualLayout>
                  <c:x val="0"/>
                  <c:y val="-1.3553577183886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81-4650-88BE-9E5B9B1F193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BarType val="both"/>
            <c:errValType val="cust"/>
            <c:noEndCap val="0"/>
            <c:plus>
              <c:numRef>
                <c:f>'Figure 4'!$W$4:$W$11</c:f>
                <c:numCache>
                  <c:formatCode>General</c:formatCode>
                  <c:ptCount val="8"/>
                  <c:pt idx="0">
                    <c:v>2.4793021068395764</c:v>
                  </c:pt>
                  <c:pt idx="1">
                    <c:v>1.1426692856439999</c:v>
                  </c:pt>
                  <c:pt idx="2">
                    <c:v>1.7247720373601179</c:v>
                  </c:pt>
                  <c:pt idx="3">
                    <c:v>0.56667399367199411</c:v>
                  </c:pt>
                  <c:pt idx="4">
                    <c:v>0.76809612104988212</c:v>
                  </c:pt>
                  <c:pt idx="5">
                    <c:v>8.3669949304793573E-2</c:v>
                  </c:pt>
                  <c:pt idx="6">
                    <c:v>0.88583717877026891</c:v>
                  </c:pt>
                  <c:pt idx="7">
                    <c:v>0.83926467970728358</c:v>
                  </c:pt>
                </c:numCache>
              </c:numRef>
            </c:plus>
            <c:minus>
              <c:numRef>
                <c:f>'Figure 4'!$W$4:$W$11</c:f>
                <c:numCache>
                  <c:formatCode>General</c:formatCode>
                  <c:ptCount val="8"/>
                  <c:pt idx="0">
                    <c:v>2.4793021068395764</c:v>
                  </c:pt>
                  <c:pt idx="1">
                    <c:v>1.1426692856439999</c:v>
                  </c:pt>
                  <c:pt idx="2">
                    <c:v>1.7247720373601179</c:v>
                  </c:pt>
                  <c:pt idx="3">
                    <c:v>0.56667399367199411</c:v>
                  </c:pt>
                  <c:pt idx="4">
                    <c:v>0.76809612104988212</c:v>
                  </c:pt>
                  <c:pt idx="5">
                    <c:v>8.3669949304793573E-2</c:v>
                  </c:pt>
                  <c:pt idx="6">
                    <c:v>0.88583717877026891</c:v>
                  </c:pt>
                  <c:pt idx="7">
                    <c:v>0.83926467970728358</c:v>
                  </c:pt>
                </c:numCache>
              </c:numRef>
            </c:minus>
            <c:spPr>
              <a:noFill/>
              <a:ln w="15875" cap="flat" cmpd="sng" algn="ctr">
                <a:solidFill>
                  <a:schemeClr val="tx1"/>
                </a:solidFill>
                <a:round/>
              </a:ln>
              <a:effectLst/>
            </c:spPr>
          </c:errBars>
          <c:cat>
            <c:strRef>
              <c:f>[1]Sheet1!$U$4:$U$11</c:f>
              <c:strCache>
                <c:ptCount val="8"/>
                <c:pt idx="0">
                  <c:v>M_Reference</c:v>
                </c:pt>
                <c:pt idx="1">
                  <c:v>M_C_ Ø</c:v>
                </c:pt>
                <c:pt idx="2">
                  <c:v>M_C_SD</c:v>
                </c:pt>
                <c:pt idx="3">
                  <c:v>M_C_C201</c:v>
                </c:pt>
                <c:pt idx="4">
                  <c:v>M_C_B119</c:v>
                </c:pt>
                <c:pt idx="5">
                  <c:v>M_C_B130</c:v>
                </c:pt>
                <c:pt idx="6">
                  <c:v>M_C_ACG-S</c:v>
                </c:pt>
                <c:pt idx="7">
                  <c:v>M_R+ACG-GM_ACG-S</c:v>
                </c:pt>
              </c:strCache>
            </c:strRef>
          </c:cat>
          <c:val>
            <c:numRef>
              <c:f>'Figure 4'!$V$4:$V$11</c:f>
              <c:numCache>
                <c:formatCode>0.00</c:formatCode>
                <c:ptCount val="8"/>
                <c:pt idx="0">
                  <c:v>37.585708333333329</c:v>
                </c:pt>
                <c:pt idx="1">
                  <c:v>29.905750000000001</c:v>
                </c:pt>
                <c:pt idx="2">
                  <c:v>31.409218749999997</c:v>
                </c:pt>
                <c:pt idx="3">
                  <c:v>14.778979166666666</c:v>
                </c:pt>
                <c:pt idx="4">
                  <c:v>18.603406250000003</c:v>
                </c:pt>
                <c:pt idx="5">
                  <c:v>16.596604166666665</c:v>
                </c:pt>
                <c:pt idx="6">
                  <c:v>27.411354166666666</c:v>
                </c:pt>
                <c:pt idx="7">
                  <c:v>23.367041666666665</c:v>
                </c:pt>
              </c:numCache>
            </c:numRef>
          </c:val>
          <c:extLst>
            <c:ext xmlns:c16="http://schemas.microsoft.com/office/drawing/2014/chart" uri="{C3380CC4-5D6E-409C-BE32-E72D297353CC}">
              <c16:uniqueId val="{00000004-5781-4650-88BE-9E5B9B1F1933}"/>
            </c:ext>
          </c:extLst>
        </c:ser>
        <c:ser>
          <c:idx val="1"/>
          <c:order val="1"/>
          <c:tx>
            <c:v>Flexural strength</c:v>
          </c:tx>
          <c:spPr>
            <a:pattFill prst="ltHorz">
              <a:fgClr>
                <a:schemeClr val="accent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BarType val="both"/>
            <c:errValType val="cust"/>
            <c:noEndCap val="0"/>
            <c:plus>
              <c:numRef>
                <c:f>'Figure 4'!$Z$4:$Z$11</c:f>
                <c:numCache>
                  <c:formatCode>General</c:formatCode>
                  <c:ptCount val="8"/>
                  <c:pt idx="0">
                    <c:v>0.12355272593575144</c:v>
                  </c:pt>
                  <c:pt idx="1">
                    <c:v>5.6380259624193671E-2</c:v>
                  </c:pt>
                  <c:pt idx="2">
                    <c:v>7.1910646306692305E-2</c:v>
                  </c:pt>
                  <c:pt idx="3">
                    <c:v>0.30013760790543981</c:v>
                  </c:pt>
                  <c:pt idx="4">
                    <c:v>0.57953719128258596</c:v>
                  </c:pt>
                  <c:pt idx="5">
                    <c:v>0.21831282120592768</c:v>
                  </c:pt>
                  <c:pt idx="6">
                    <c:v>0.44821246061558168</c:v>
                  </c:pt>
                  <c:pt idx="7">
                    <c:v>0.22509477530962366</c:v>
                  </c:pt>
                </c:numCache>
              </c:numRef>
            </c:plus>
            <c:minus>
              <c:numRef>
                <c:f>'Figure 4'!$Z$4:$Z$11</c:f>
                <c:numCache>
                  <c:formatCode>General</c:formatCode>
                  <c:ptCount val="8"/>
                  <c:pt idx="0">
                    <c:v>0.12355272593575144</c:v>
                  </c:pt>
                  <c:pt idx="1">
                    <c:v>5.6380259624193671E-2</c:v>
                  </c:pt>
                  <c:pt idx="2">
                    <c:v>7.1910646306692305E-2</c:v>
                  </c:pt>
                  <c:pt idx="3">
                    <c:v>0.30013760790543981</c:v>
                  </c:pt>
                  <c:pt idx="4">
                    <c:v>0.57953719128258596</c:v>
                  </c:pt>
                  <c:pt idx="5">
                    <c:v>0.21831282120592768</c:v>
                  </c:pt>
                  <c:pt idx="6">
                    <c:v>0.44821246061558168</c:v>
                  </c:pt>
                  <c:pt idx="7">
                    <c:v>0.22509477530962366</c:v>
                  </c:pt>
                </c:numCache>
              </c:numRef>
            </c:minus>
            <c:spPr>
              <a:noFill/>
              <a:ln w="15875" cap="flat" cmpd="sng" algn="ctr">
                <a:solidFill>
                  <a:schemeClr val="tx1"/>
                </a:solidFill>
                <a:round/>
              </a:ln>
              <a:effectLst/>
            </c:spPr>
          </c:errBars>
          <c:val>
            <c:numRef>
              <c:f>'Figure 4'!$V$14:$V$21</c:f>
              <c:numCache>
                <c:formatCode>0.00</c:formatCode>
                <c:ptCount val="8"/>
                <c:pt idx="0">
                  <c:v>8.5024211655310022</c:v>
                </c:pt>
                <c:pt idx="1">
                  <c:v>5.6582593688362923</c:v>
                </c:pt>
                <c:pt idx="2">
                  <c:v>5.8521328124999998</c:v>
                </c:pt>
                <c:pt idx="3">
                  <c:v>3.9198046874999997</c:v>
                </c:pt>
                <c:pt idx="4">
                  <c:v>4.8976456171766998</c:v>
                </c:pt>
                <c:pt idx="5">
                  <c:v>4.2956563707687581</c:v>
                </c:pt>
                <c:pt idx="6">
                  <c:v>5.2422578125000001</c:v>
                </c:pt>
                <c:pt idx="7">
                  <c:v>4.6616071733015589</c:v>
                </c:pt>
              </c:numCache>
            </c:numRef>
          </c:val>
          <c:extLst>
            <c:ext xmlns:c16="http://schemas.microsoft.com/office/drawing/2014/chart" uri="{C3380CC4-5D6E-409C-BE32-E72D297353CC}">
              <c16:uniqueId val="{00000005-5781-4650-88BE-9E5B9B1F1933}"/>
            </c:ext>
          </c:extLst>
        </c:ser>
        <c:dLbls>
          <c:showLegendKey val="0"/>
          <c:showVal val="0"/>
          <c:showCatName val="0"/>
          <c:showSerName val="0"/>
          <c:showPercent val="0"/>
          <c:showBubbleSize val="0"/>
        </c:dLbls>
        <c:gapWidth val="219"/>
        <c:overlap val="-27"/>
        <c:axId val="238355855"/>
        <c:axId val="238349615"/>
      </c:barChart>
      <c:catAx>
        <c:axId val="23835585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1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38349615"/>
        <c:crosses val="autoZero"/>
        <c:auto val="1"/>
        <c:lblAlgn val="ctr"/>
        <c:lblOffset val="100"/>
        <c:noMultiLvlLbl val="0"/>
      </c:catAx>
      <c:valAx>
        <c:axId val="238349615"/>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GB" sz="1100" b="1">
                    <a:solidFill>
                      <a:schemeClr val="tx1"/>
                    </a:solidFill>
                    <a:latin typeface="Times New Roman" panose="02020603050405020304" pitchFamily="18" charset="0"/>
                    <a:cs typeface="Times New Roman" panose="02020603050405020304" pitchFamily="18" charset="0"/>
                  </a:rPr>
                  <a:t>Strength</a:t>
                </a:r>
                <a:r>
                  <a:rPr lang="en-GB" sz="1100" b="1" baseline="0">
                    <a:solidFill>
                      <a:schemeClr val="tx1"/>
                    </a:solidFill>
                    <a:latin typeface="Times New Roman" panose="02020603050405020304" pitchFamily="18" charset="0"/>
                    <a:cs typeface="Times New Roman" panose="02020603050405020304" pitchFamily="18" charset="0"/>
                  </a:rPr>
                  <a:t>, MPa</a:t>
                </a:r>
                <a:endParaRPr lang="en-GB" sz="1100" b="1">
                  <a:solidFill>
                    <a:schemeClr val="tx1"/>
                  </a:solidFill>
                  <a:latin typeface="Times New Roman" panose="02020603050405020304" pitchFamily="18" charset="0"/>
                  <a:cs typeface="Times New Roman" panose="02020603050405020304" pitchFamily="18" charset="0"/>
                </a:endParaRP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38355855"/>
        <c:crosses val="autoZero"/>
        <c:crossBetween val="between"/>
      </c:valAx>
      <c:spPr>
        <a:noFill/>
        <a:ln>
          <a:noFill/>
        </a:ln>
        <a:effectLst/>
      </c:spPr>
    </c:plotArea>
    <c:legend>
      <c:legendPos val="b"/>
      <c:layout>
        <c:manualLayout>
          <c:xMode val="edge"/>
          <c:yMode val="edge"/>
          <c:x val="0.80613683969115524"/>
          <c:y val="5.5061140506839752E-2"/>
          <c:w val="0.14726121856127206"/>
          <c:h val="0.1418894113478658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309646774860575E-2"/>
          <c:y val="2.0759608488941237E-2"/>
          <c:w val="0.94180195841459358"/>
          <c:h val="0.63175946672325423"/>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4-0571-4F0A-ADCA-11719CE7C903}"/>
              </c:ext>
            </c:extLst>
          </c:dPt>
          <c:dPt>
            <c:idx val="1"/>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5-0571-4F0A-ADCA-11719CE7C903}"/>
              </c:ext>
            </c:extLst>
          </c:dPt>
          <c:dPt>
            <c:idx val="2"/>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6-0571-4F0A-ADCA-11719CE7C903}"/>
              </c:ext>
            </c:extLst>
          </c:dPt>
          <c:dPt>
            <c:idx val="3"/>
            <c:invertIfNegative val="0"/>
            <c:bubble3D val="0"/>
            <c:spPr>
              <a:solidFill>
                <a:schemeClr val="tx1"/>
              </a:solidFill>
              <a:ln>
                <a:noFill/>
              </a:ln>
              <a:effectLst/>
            </c:spPr>
            <c:extLst>
              <c:ext xmlns:c16="http://schemas.microsoft.com/office/drawing/2014/chart" uri="{C3380CC4-5D6E-409C-BE32-E72D297353CC}">
                <c16:uniqueId val="{00000001-0571-4F0A-ADCA-11719CE7C903}"/>
              </c:ext>
            </c:extLst>
          </c:dPt>
          <c:dPt>
            <c:idx val="4"/>
            <c:invertIfNegative val="0"/>
            <c:bubble3D val="0"/>
            <c:spPr>
              <a:solidFill>
                <a:schemeClr val="tx1"/>
              </a:solidFill>
              <a:ln>
                <a:noFill/>
              </a:ln>
              <a:effectLst/>
            </c:spPr>
            <c:extLst>
              <c:ext xmlns:c16="http://schemas.microsoft.com/office/drawing/2014/chart" uri="{C3380CC4-5D6E-409C-BE32-E72D297353CC}">
                <c16:uniqueId val="{00000003-0571-4F0A-ADCA-11719CE7C903}"/>
              </c:ext>
            </c:extLst>
          </c:dPt>
          <c:dPt>
            <c:idx val="5"/>
            <c:invertIfNegative val="0"/>
            <c:bubble3D val="0"/>
            <c:spPr>
              <a:solidFill>
                <a:schemeClr val="tx1"/>
              </a:solidFill>
              <a:ln>
                <a:noFill/>
              </a:ln>
              <a:effectLst/>
            </c:spPr>
            <c:extLst>
              <c:ext xmlns:c16="http://schemas.microsoft.com/office/drawing/2014/chart" uri="{C3380CC4-5D6E-409C-BE32-E72D297353CC}">
                <c16:uniqueId val="{00000005-0571-4F0A-ADCA-11719CE7C903}"/>
              </c:ext>
            </c:extLst>
          </c:dPt>
          <c:dPt>
            <c:idx val="7"/>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7-0571-4F0A-ADCA-11719CE7C903}"/>
              </c:ext>
            </c:extLst>
          </c:dPt>
          <c:dPt>
            <c:idx val="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8-0571-4F0A-ADCA-11719CE7C903}"/>
              </c:ext>
            </c:extLst>
          </c:dPt>
          <c:dPt>
            <c:idx val="9"/>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9-0571-4F0A-ADCA-11719CE7C903}"/>
              </c:ext>
            </c:extLst>
          </c:dPt>
          <c:dPt>
            <c:idx val="10"/>
            <c:invertIfNegative val="0"/>
            <c:bubble3D val="0"/>
            <c:spPr>
              <a:solidFill>
                <a:schemeClr val="tx1"/>
              </a:solidFill>
              <a:ln>
                <a:noFill/>
              </a:ln>
              <a:effectLst/>
            </c:spPr>
            <c:extLst>
              <c:ext xmlns:c16="http://schemas.microsoft.com/office/drawing/2014/chart" uri="{C3380CC4-5D6E-409C-BE32-E72D297353CC}">
                <c16:uniqueId val="{00000007-0571-4F0A-ADCA-11719CE7C903}"/>
              </c:ext>
            </c:extLst>
          </c:dPt>
          <c:dPt>
            <c:idx val="11"/>
            <c:invertIfNegative val="0"/>
            <c:bubble3D val="0"/>
            <c:spPr>
              <a:solidFill>
                <a:schemeClr val="tx1"/>
              </a:solidFill>
              <a:ln>
                <a:noFill/>
              </a:ln>
              <a:effectLst/>
            </c:spPr>
            <c:extLst>
              <c:ext xmlns:c16="http://schemas.microsoft.com/office/drawing/2014/chart" uri="{C3380CC4-5D6E-409C-BE32-E72D297353CC}">
                <c16:uniqueId val="{00000009-0571-4F0A-ADCA-11719CE7C903}"/>
              </c:ext>
            </c:extLst>
          </c:dPt>
          <c:dPt>
            <c:idx val="12"/>
            <c:invertIfNegative val="0"/>
            <c:bubble3D val="0"/>
            <c:spPr>
              <a:solidFill>
                <a:schemeClr val="tx1"/>
              </a:solidFill>
              <a:ln>
                <a:noFill/>
              </a:ln>
              <a:effectLst/>
            </c:spPr>
            <c:extLst>
              <c:ext xmlns:c16="http://schemas.microsoft.com/office/drawing/2014/chart" uri="{C3380CC4-5D6E-409C-BE32-E72D297353CC}">
                <c16:uniqueId val="{0000000B-0571-4F0A-ADCA-11719CE7C903}"/>
              </c:ext>
            </c:extLst>
          </c:dPt>
          <c:dPt>
            <c:idx val="14"/>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A-0571-4F0A-ADCA-11719CE7C903}"/>
              </c:ext>
            </c:extLst>
          </c:dPt>
          <c:dPt>
            <c:idx val="15"/>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B-0571-4F0A-ADCA-11719CE7C903}"/>
              </c:ext>
            </c:extLst>
          </c:dPt>
          <c:dPt>
            <c:idx val="16"/>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C-0571-4F0A-ADCA-11719CE7C903}"/>
              </c:ext>
            </c:extLst>
          </c:dPt>
          <c:dPt>
            <c:idx val="17"/>
            <c:invertIfNegative val="0"/>
            <c:bubble3D val="0"/>
            <c:spPr>
              <a:solidFill>
                <a:schemeClr val="tx1"/>
              </a:solidFill>
              <a:ln>
                <a:noFill/>
              </a:ln>
              <a:effectLst/>
            </c:spPr>
            <c:extLst>
              <c:ext xmlns:c16="http://schemas.microsoft.com/office/drawing/2014/chart" uri="{C3380CC4-5D6E-409C-BE32-E72D297353CC}">
                <c16:uniqueId val="{0000000D-0571-4F0A-ADCA-11719CE7C903}"/>
              </c:ext>
            </c:extLst>
          </c:dPt>
          <c:dPt>
            <c:idx val="18"/>
            <c:invertIfNegative val="0"/>
            <c:bubble3D val="0"/>
            <c:spPr>
              <a:solidFill>
                <a:schemeClr val="tx1"/>
              </a:solidFill>
              <a:ln>
                <a:noFill/>
              </a:ln>
              <a:effectLst/>
            </c:spPr>
            <c:extLst>
              <c:ext xmlns:c16="http://schemas.microsoft.com/office/drawing/2014/chart" uri="{C3380CC4-5D6E-409C-BE32-E72D297353CC}">
                <c16:uniqueId val="{0000000F-0571-4F0A-ADCA-11719CE7C903}"/>
              </c:ext>
            </c:extLst>
          </c:dPt>
          <c:dPt>
            <c:idx val="19"/>
            <c:invertIfNegative val="0"/>
            <c:bubble3D val="0"/>
            <c:spPr>
              <a:solidFill>
                <a:schemeClr val="tx1"/>
              </a:solidFill>
              <a:ln>
                <a:noFill/>
              </a:ln>
              <a:effectLst/>
            </c:spPr>
            <c:extLst>
              <c:ext xmlns:c16="http://schemas.microsoft.com/office/drawing/2014/chart" uri="{C3380CC4-5D6E-409C-BE32-E72D297353CC}">
                <c16:uniqueId val="{00000011-0571-4F0A-ADCA-11719CE7C903}"/>
              </c:ext>
            </c:extLst>
          </c:dPt>
          <c:dPt>
            <c:idx val="21"/>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D-0571-4F0A-ADCA-11719CE7C903}"/>
              </c:ext>
            </c:extLst>
          </c:dPt>
          <c:dPt>
            <c:idx val="22"/>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B-0571-4F0A-ADCA-11719CE7C903}"/>
              </c:ext>
            </c:extLst>
          </c:dPt>
          <c:dPt>
            <c:idx val="23"/>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A-0571-4F0A-ADCA-11719CE7C903}"/>
              </c:ext>
            </c:extLst>
          </c:dPt>
          <c:dPt>
            <c:idx val="24"/>
            <c:invertIfNegative val="0"/>
            <c:bubble3D val="0"/>
            <c:spPr>
              <a:solidFill>
                <a:schemeClr val="tx1"/>
              </a:solidFill>
              <a:ln>
                <a:noFill/>
              </a:ln>
              <a:effectLst/>
            </c:spPr>
            <c:extLst>
              <c:ext xmlns:c16="http://schemas.microsoft.com/office/drawing/2014/chart" uri="{C3380CC4-5D6E-409C-BE32-E72D297353CC}">
                <c16:uniqueId val="{00000013-0571-4F0A-ADCA-11719CE7C903}"/>
              </c:ext>
            </c:extLst>
          </c:dPt>
          <c:dPt>
            <c:idx val="25"/>
            <c:invertIfNegative val="0"/>
            <c:bubble3D val="0"/>
            <c:spPr>
              <a:solidFill>
                <a:schemeClr val="tx1"/>
              </a:solidFill>
              <a:ln>
                <a:noFill/>
              </a:ln>
              <a:effectLst/>
            </c:spPr>
            <c:extLst>
              <c:ext xmlns:c16="http://schemas.microsoft.com/office/drawing/2014/chart" uri="{C3380CC4-5D6E-409C-BE32-E72D297353CC}">
                <c16:uniqueId val="{00000015-0571-4F0A-ADCA-11719CE7C903}"/>
              </c:ext>
            </c:extLst>
          </c:dPt>
          <c:dPt>
            <c:idx val="26"/>
            <c:invertIfNegative val="0"/>
            <c:bubble3D val="0"/>
            <c:spPr>
              <a:solidFill>
                <a:schemeClr val="tx1"/>
              </a:solidFill>
              <a:ln>
                <a:noFill/>
              </a:ln>
              <a:effectLst/>
            </c:spPr>
            <c:extLst>
              <c:ext xmlns:c16="http://schemas.microsoft.com/office/drawing/2014/chart" uri="{C3380CC4-5D6E-409C-BE32-E72D297353CC}">
                <c16:uniqueId val="{00000017-0571-4F0A-ADCA-11719CE7C903}"/>
              </c:ext>
            </c:extLst>
          </c:dPt>
          <c:dPt>
            <c:idx val="28"/>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9-0571-4F0A-ADCA-11719CE7C903}"/>
              </c:ext>
            </c:extLst>
          </c:dPt>
          <c:dPt>
            <c:idx val="29"/>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8-0571-4F0A-ADCA-11719CE7C903}"/>
              </c:ext>
            </c:extLst>
          </c:dPt>
          <c:dPt>
            <c:idx val="3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7-0571-4F0A-ADCA-11719CE7C903}"/>
              </c:ext>
            </c:extLst>
          </c:dPt>
          <c:dPt>
            <c:idx val="31"/>
            <c:invertIfNegative val="0"/>
            <c:bubble3D val="0"/>
            <c:spPr>
              <a:solidFill>
                <a:schemeClr val="tx1"/>
              </a:solidFill>
              <a:ln>
                <a:noFill/>
              </a:ln>
              <a:effectLst/>
            </c:spPr>
            <c:extLst>
              <c:ext xmlns:c16="http://schemas.microsoft.com/office/drawing/2014/chart" uri="{C3380CC4-5D6E-409C-BE32-E72D297353CC}">
                <c16:uniqueId val="{00000019-0571-4F0A-ADCA-11719CE7C903}"/>
              </c:ext>
            </c:extLst>
          </c:dPt>
          <c:dPt>
            <c:idx val="32"/>
            <c:invertIfNegative val="0"/>
            <c:bubble3D val="0"/>
            <c:spPr>
              <a:solidFill>
                <a:schemeClr val="tx1"/>
              </a:solidFill>
              <a:ln>
                <a:noFill/>
              </a:ln>
              <a:effectLst/>
            </c:spPr>
            <c:extLst>
              <c:ext xmlns:c16="http://schemas.microsoft.com/office/drawing/2014/chart" uri="{C3380CC4-5D6E-409C-BE32-E72D297353CC}">
                <c16:uniqueId val="{0000001B-0571-4F0A-ADCA-11719CE7C903}"/>
              </c:ext>
            </c:extLst>
          </c:dPt>
          <c:dPt>
            <c:idx val="33"/>
            <c:invertIfNegative val="0"/>
            <c:bubble3D val="0"/>
            <c:spPr>
              <a:solidFill>
                <a:schemeClr val="tx1"/>
              </a:solidFill>
              <a:ln>
                <a:noFill/>
              </a:ln>
              <a:effectLst/>
            </c:spPr>
            <c:extLst>
              <c:ext xmlns:c16="http://schemas.microsoft.com/office/drawing/2014/chart" uri="{C3380CC4-5D6E-409C-BE32-E72D297353CC}">
                <c16:uniqueId val="{0000001D-0571-4F0A-ADCA-11719CE7C903}"/>
              </c:ext>
            </c:extLst>
          </c:dPt>
          <c:dPt>
            <c:idx val="35"/>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6-0571-4F0A-ADCA-11719CE7C903}"/>
              </c:ext>
            </c:extLst>
          </c:dPt>
          <c:dPt>
            <c:idx val="36"/>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5-0571-4F0A-ADCA-11719CE7C903}"/>
              </c:ext>
            </c:extLst>
          </c:dPt>
          <c:dPt>
            <c:idx val="37"/>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4-0571-4F0A-ADCA-11719CE7C903}"/>
              </c:ext>
            </c:extLst>
          </c:dPt>
          <c:dPt>
            <c:idx val="38"/>
            <c:invertIfNegative val="0"/>
            <c:bubble3D val="0"/>
            <c:spPr>
              <a:solidFill>
                <a:schemeClr val="tx1"/>
              </a:solidFill>
              <a:ln>
                <a:noFill/>
              </a:ln>
              <a:effectLst/>
            </c:spPr>
            <c:extLst>
              <c:ext xmlns:c16="http://schemas.microsoft.com/office/drawing/2014/chart" uri="{C3380CC4-5D6E-409C-BE32-E72D297353CC}">
                <c16:uniqueId val="{0000001F-0571-4F0A-ADCA-11719CE7C903}"/>
              </c:ext>
            </c:extLst>
          </c:dPt>
          <c:dPt>
            <c:idx val="39"/>
            <c:invertIfNegative val="0"/>
            <c:bubble3D val="0"/>
            <c:spPr>
              <a:solidFill>
                <a:schemeClr val="tx1"/>
              </a:solidFill>
              <a:ln>
                <a:noFill/>
              </a:ln>
              <a:effectLst/>
            </c:spPr>
            <c:extLst>
              <c:ext xmlns:c16="http://schemas.microsoft.com/office/drawing/2014/chart" uri="{C3380CC4-5D6E-409C-BE32-E72D297353CC}">
                <c16:uniqueId val="{00000021-0571-4F0A-ADCA-11719CE7C903}"/>
              </c:ext>
            </c:extLst>
          </c:dPt>
          <c:dPt>
            <c:idx val="40"/>
            <c:invertIfNegative val="0"/>
            <c:bubble3D val="0"/>
            <c:spPr>
              <a:solidFill>
                <a:schemeClr val="tx1"/>
              </a:solidFill>
              <a:ln>
                <a:noFill/>
              </a:ln>
              <a:effectLst/>
            </c:spPr>
            <c:extLst>
              <c:ext xmlns:c16="http://schemas.microsoft.com/office/drawing/2014/chart" uri="{C3380CC4-5D6E-409C-BE32-E72D297353CC}">
                <c16:uniqueId val="{00000023-0571-4F0A-ADCA-11719CE7C903}"/>
              </c:ext>
            </c:extLst>
          </c:dPt>
          <c:dPt>
            <c:idx val="42"/>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3-0571-4F0A-ADCA-11719CE7C903}"/>
              </c:ext>
            </c:extLst>
          </c:dPt>
          <c:dPt>
            <c:idx val="43"/>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2-0571-4F0A-ADCA-11719CE7C903}"/>
              </c:ext>
            </c:extLst>
          </c:dPt>
          <c:dPt>
            <c:idx val="44"/>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1-0571-4F0A-ADCA-11719CE7C903}"/>
              </c:ext>
            </c:extLst>
          </c:dPt>
          <c:dPt>
            <c:idx val="45"/>
            <c:invertIfNegative val="0"/>
            <c:bubble3D val="0"/>
            <c:spPr>
              <a:solidFill>
                <a:schemeClr val="tx1"/>
              </a:solidFill>
              <a:ln>
                <a:noFill/>
              </a:ln>
              <a:effectLst/>
            </c:spPr>
            <c:extLst>
              <c:ext xmlns:c16="http://schemas.microsoft.com/office/drawing/2014/chart" uri="{C3380CC4-5D6E-409C-BE32-E72D297353CC}">
                <c16:uniqueId val="{00000025-0571-4F0A-ADCA-11719CE7C903}"/>
              </c:ext>
            </c:extLst>
          </c:dPt>
          <c:dPt>
            <c:idx val="46"/>
            <c:invertIfNegative val="0"/>
            <c:bubble3D val="0"/>
            <c:spPr>
              <a:solidFill>
                <a:schemeClr val="tx1"/>
              </a:solidFill>
              <a:ln>
                <a:noFill/>
              </a:ln>
              <a:effectLst/>
            </c:spPr>
            <c:extLst>
              <c:ext xmlns:c16="http://schemas.microsoft.com/office/drawing/2014/chart" uri="{C3380CC4-5D6E-409C-BE32-E72D297353CC}">
                <c16:uniqueId val="{00000027-0571-4F0A-ADCA-11719CE7C903}"/>
              </c:ext>
            </c:extLst>
          </c:dPt>
          <c:dPt>
            <c:idx val="47"/>
            <c:invertIfNegative val="0"/>
            <c:bubble3D val="0"/>
            <c:spPr>
              <a:solidFill>
                <a:schemeClr val="tx1"/>
              </a:solidFill>
              <a:ln>
                <a:noFill/>
              </a:ln>
              <a:effectLst/>
            </c:spPr>
            <c:extLst>
              <c:ext xmlns:c16="http://schemas.microsoft.com/office/drawing/2014/chart" uri="{C3380CC4-5D6E-409C-BE32-E72D297353CC}">
                <c16:uniqueId val="{00000029-0571-4F0A-ADCA-11719CE7C903}"/>
              </c:ext>
            </c:extLst>
          </c:dPt>
          <c:dPt>
            <c:idx val="49"/>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40-0571-4F0A-ADCA-11719CE7C903}"/>
              </c:ext>
            </c:extLst>
          </c:dPt>
          <c:dPt>
            <c:idx val="50"/>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F-0571-4F0A-ADCA-11719CE7C903}"/>
              </c:ext>
            </c:extLst>
          </c:dPt>
          <c:dPt>
            <c:idx val="51"/>
            <c:invertIfNegative val="0"/>
            <c:bubble3D val="0"/>
            <c:spPr>
              <a:solidFill>
                <a:schemeClr val="accent1">
                  <a:lumMod val="60000"/>
                  <a:lumOff val="40000"/>
                </a:schemeClr>
              </a:solidFill>
              <a:ln>
                <a:solidFill>
                  <a:schemeClr val="tx1"/>
                </a:solidFill>
              </a:ln>
              <a:effectLst/>
            </c:spPr>
            <c:extLst>
              <c:ext xmlns:c16="http://schemas.microsoft.com/office/drawing/2014/chart" uri="{C3380CC4-5D6E-409C-BE32-E72D297353CC}">
                <c16:uniqueId val="{0000003E-0571-4F0A-ADCA-11719CE7C903}"/>
              </c:ext>
            </c:extLst>
          </c:dPt>
          <c:dPt>
            <c:idx val="52"/>
            <c:invertIfNegative val="0"/>
            <c:bubble3D val="0"/>
            <c:spPr>
              <a:solidFill>
                <a:schemeClr val="tx1"/>
              </a:solidFill>
              <a:ln>
                <a:noFill/>
              </a:ln>
              <a:effectLst/>
            </c:spPr>
            <c:extLst>
              <c:ext xmlns:c16="http://schemas.microsoft.com/office/drawing/2014/chart" uri="{C3380CC4-5D6E-409C-BE32-E72D297353CC}">
                <c16:uniqueId val="{0000002B-0571-4F0A-ADCA-11719CE7C903}"/>
              </c:ext>
            </c:extLst>
          </c:dPt>
          <c:dPt>
            <c:idx val="53"/>
            <c:invertIfNegative val="0"/>
            <c:bubble3D val="0"/>
            <c:spPr>
              <a:solidFill>
                <a:schemeClr val="tx1"/>
              </a:solidFill>
              <a:ln>
                <a:noFill/>
              </a:ln>
              <a:effectLst/>
            </c:spPr>
            <c:extLst>
              <c:ext xmlns:c16="http://schemas.microsoft.com/office/drawing/2014/chart" uri="{C3380CC4-5D6E-409C-BE32-E72D297353CC}">
                <c16:uniqueId val="{0000002D-0571-4F0A-ADCA-11719CE7C903}"/>
              </c:ext>
            </c:extLst>
          </c:dPt>
          <c:dPt>
            <c:idx val="54"/>
            <c:invertIfNegative val="0"/>
            <c:bubble3D val="0"/>
            <c:spPr>
              <a:solidFill>
                <a:schemeClr val="tx1"/>
              </a:solidFill>
              <a:ln>
                <a:noFill/>
              </a:ln>
              <a:effectLst/>
            </c:spPr>
            <c:extLst>
              <c:ext xmlns:c16="http://schemas.microsoft.com/office/drawing/2014/chart" uri="{C3380CC4-5D6E-409C-BE32-E72D297353CC}">
                <c16:uniqueId val="{0000002F-0571-4F0A-ADCA-11719CE7C903}"/>
              </c:ext>
            </c:extLst>
          </c:dPt>
          <c:cat>
            <c:strRef>
              <c:f>'Figure 7'!$J$5:$J$59</c:f>
              <c:strCache>
                <c:ptCount val="55"/>
                <c:pt idx="0">
                  <c:v>H_Reference_1M</c:v>
                </c:pt>
                <c:pt idx="1">
                  <c:v>H_Reference_1M</c:v>
                </c:pt>
                <c:pt idx="2">
                  <c:v>H_Reference_1M</c:v>
                </c:pt>
                <c:pt idx="3">
                  <c:v>H_Reference_9M</c:v>
                </c:pt>
                <c:pt idx="4">
                  <c:v>H_Reference_9M</c:v>
                </c:pt>
                <c:pt idx="5">
                  <c:v>H_Reference_9M</c:v>
                </c:pt>
                <c:pt idx="7">
                  <c:v>H_C_0_1M</c:v>
                </c:pt>
                <c:pt idx="8">
                  <c:v>H_C_0_1M</c:v>
                </c:pt>
                <c:pt idx="9">
                  <c:v>H_C_0_1M</c:v>
                </c:pt>
                <c:pt idx="10">
                  <c:v>H_C_0_9M</c:v>
                </c:pt>
                <c:pt idx="11">
                  <c:v>H_C_0_9M</c:v>
                </c:pt>
                <c:pt idx="12">
                  <c:v>H_C_0_9M</c:v>
                </c:pt>
                <c:pt idx="14">
                  <c:v>H_C_SD_1M</c:v>
                </c:pt>
                <c:pt idx="15">
                  <c:v>H_C_SD_1M</c:v>
                </c:pt>
                <c:pt idx="16">
                  <c:v>H_C_SD_1M</c:v>
                </c:pt>
                <c:pt idx="17">
                  <c:v>H_C_SD_9M</c:v>
                </c:pt>
                <c:pt idx="18">
                  <c:v>H_C_SD_9M</c:v>
                </c:pt>
                <c:pt idx="19">
                  <c:v>H_C_SD_9M</c:v>
                </c:pt>
                <c:pt idx="21">
                  <c:v>H_C_C201_1M</c:v>
                </c:pt>
                <c:pt idx="22">
                  <c:v>H_C_C201_1M</c:v>
                </c:pt>
                <c:pt idx="23">
                  <c:v>H_C_C201_1M</c:v>
                </c:pt>
                <c:pt idx="24">
                  <c:v>H_C_C201_9M</c:v>
                </c:pt>
                <c:pt idx="25">
                  <c:v>H_C_C201_9M</c:v>
                </c:pt>
                <c:pt idx="26">
                  <c:v>H_C_C201_9M</c:v>
                </c:pt>
                <c:pt idx="28">
                  <c:v>H_C_B119_1M</c:v>
                </c:pt>
                <c:pt idx="29">
                  <c:v>H_C_B119_1M</c:v>
                </c:pt>
                <c:pt idx="30">
                  <c:v>H_C_B119_1M</c:v>
                </c:pt>
                <c:pt idx="31">
                  <c:v>H_C_B119_9M</c:v>
                </c:pt>
                <c:pt idx="32">
                  <c:v>H_C_B119_9M</c:v>
                </c:pt>
                <c:pt idx="33">
                  <c:v>H_C_B119_9M</c:v>
                </c:pt>
                <c:pt idx="35">
                  <c:v>H_C_B130_1M</c:v>
                </c:pt>
                <c:pt idx="36">
                  <c:v>H_C_B130_1M</c:v>
                </c:pt>
                <c:pt idx="37">
                  <c:v>H_C_B130_1M</c:v>
                </c:pt>
                <c:pt idx="38">
                  <c:v>H_C_B130_9M</c:v>
                </c:pt>
                <c:pt idx="39">
                  <c:v>H_C_B130_9M</c:v>
                </c:pt>
                <c:pt idx="40">
                  <c:v>H_C_B130_9M</c:v>
                </c:pt>
                <c:pt idx="42">
                  <c:v>H_C_ACG-S_1M</c:v>
                </c:pt>
                <c:pt idx="43">
                  <c:v>H_C_ACG-S_1M</c:v>
                </c:pt>
                <c:pt idx="44">
                  <c:v>H_C_ACG-S_1M</c:v>
                </c:pt>
                <c:pt idx="45">
                  <c:v>H_C_ACG-S_9M</c:v>
                </c:pt>
                <c:pt idx="46">
                  <c:v>H_C_ACG-S_9M</c:v>
                </c:pt>
                <c:pt idx="47">
                  <c:v>H_C_ACG-S_9M</c:v>
                </c:pt>
                <c:pt idx="49">
                  <c:v>H_R+ACG-GM_ACG-S_1M</c:v>
                </c:pt>
                <c:pt idx="50">
                  <c:v>H_R+ACG-GM_ACG-S_1M</c:v>
                </c:pt>
                <c:pt idx="51">
                  <c:v>H_R+ACG-GM_ACG-S_1M</c:v>
                </c:pt>
                <c:pt idx="52">
                  <c:v>H_R+ACG-GM_ACG-S_9M</c:v>
                </c:pt>
                <c:pt idx="53">
                  <c:v>H_R+ACG-GM_ACG-S_9M</c:v>
                </c:pt>
                <c:pt idx="54">
                  <c:v>H_R+ACG-GM_ACG-S_9M</c:v>
                </c:pt>
              </c:strCache>
            </c:strRef>
          </c:cat>
          <c:val>
            <c:numRef>
              <c:f>'Figure 7'!$K$5:$K$59</c:f>
              <c:numCache>
                <c:formatCode>0.00</c:formatCode>
                <c:ptCount val="55"/>
                <c:pt idx="0">
                  <c:v>10.140507113929829</c:v>
                </c:pt>
                <c:pt idx="1">
                  <c:v>9.9319727891156475</c:v>
                </c:pt>
                <c:pt idx="2">
                  <c:v>3.9143279172821224</c:v>
                </c:pt>
                <c:pt idx="3">
                  <c:v>4.1312272174969706</c:v>
                </c:pt>
                <c:pt idx="4">
                  <c:v>8.4765856550088898</c:v>
                </c:pt>
                <c:pt idx="5">
                  <c:v>8.9928057553956791</c:v>
                </c:pt>
                <c:pt idx="7">
                  <c:v>77.741083223249674</c:v>
                </c:pt>
                <c:pt idx="8">
                  <c:v>92.331866750471406</c:v>
                </c:pt>
                <c:pt idx="9">
                  <c:v>68.15144766146993</c:v>
                </c:pt>
                <c:pt idx="10">
                  <c:v>9.494640122511484</c:v>
                </c:pt>
                <c:pt idx="11">
                  <c:v>14.993481095176008</c:v>
                </c:pt>
                <c:pt idx="12">
                  <c:v>9.7728836889194781</c:v>
                </c:pt>
                <c:pt idx="14">
                  <c:v>82.560879811468965</c:v>
                </c:pt>
                <c:pt idx="15">
                  <c:v>90.517241379310349</c:v>
                </c:pt>
                <c:pt idx="16">
                  <c:v>78.242677824267787</c:v>
                </c:pt>
                <c:pt idx="17">
                  <c:v>40.652446675031356</c:v>
                </c:pt>
                <c:pt idx="18">
                  <c:v>25.714285714285722</c:v>
                </c:pt>
                <c:pt idx="19">
                  <c:v>10.958904109589042</c:v>
                </c:pt>
                <c:pt idx="21">
                  <c:v>72.46913580246914</c:v>
                </c:pt>
                <c:pt idx="22">
                  <c:v>95.138888888888886</c:v>
                </c:pt>
                <c:pt idx="23">
                  <c:v>87.160674981658104</c:v>
                </c:pt>
                <c:pt idx="24">
                  <c:v>61.82405165456013</c:v>
                </c:pt>
                <c:pt idx="25">
                  <c:v>69.273060476481362</c:v>
                </c:pt>
                <c:pt idx="26">
                  <c:v>31.988304093567251</c:v>
                </c:pt>
                <c:pt idx="28">
                  <c:v>47.809993830968537</c:v>
                </c:pt>
                <c:pt idx="29">
                  <c:v>89.369779802581633</c:v>
                </c:pt>
                <c:pt idx="30">
                  <c:v>10.461192350956139</c:v>
                </c:pt>
                <c:pt idx="31">
                  <c:v>8.4944346807264282</c:v>
                </c:pt>
                <c:pt idx="32">
                  <c:v>13.814561294337281</c:v>
                </c:pt>
                <c:pt idx="33">
                  <c:v>5.2602436323366533</c:v>
                </c:pt>
                <c:pt idx="35">
                  <c:v>97.664543524416132</c:v>
                </c:pt>
                <c:pt idx="36">
                  <c:v>69.884604559527162</c:v>
                </c:pt>
                <c:pt idx="37">
                  <c:v>34.557109557109555</c:v>
                </c:pt>
                <c:pt idx="38">
                  <c:v>38.074712643678168</c:v>
                </c:pt>
                <c:pt idx="39">
                  <c:v>34.696755994358256</c:v>
                </c:pt>
                <c:pt idx="40">
                  <c:v>38.593155893536121</c:v>
                </c:pt>
                <c:pt idx="42">
                  <c:v>85.703918722786653</c:v>
                </c:pt>
                <c:pt idx="43">
                  <c:v>63.086303939962477</c:v>
                </c:pt>
                <c:pt idx="44">
                  <c:v>10.655195234943747</c:v>
                </c:pt>
                <c:pt idx="45">
                  <c:v>29.229904440697013</c:v>
                </c:pt>
                <c:pt idx="46">
                  <c:v>26.628452318916104</c:v>
                </c:pt>
                <c:pt idx="47">
                  <c:v>56.989247311827953</c:v>
                </c:pt>
                <c:pt idx="49">
                  <c:v>80.111111111111114</c:v>
                </c:pt>
                <c:pt idx="50">
                  <c:v>83.089770354906051</c:v>
                </c:pt>
                <c:pt idx="51">
                  <c:v>86.279514996809183</c:v>
                </c:pt>
                <c:pt idx="52">
                  <c:v>73.453787352328007</c:v>
                </c:pt>
                <c:pt idx="53">
                  <c:v>76.394052044609666</c:v>
                </c:pt>
                <c:pt idx="54">
                  <c:v>76.507394766780436</c:v>
                </c:pt>
              </c:numCache>
            </c:numRef>
          </c:val>
          <c:extLst>
            <c:ext xmlns:c16="http://schemas.microsoft.com/office/drawing/2014/chart" uri="{C3380CC4-5D6E-409C-BE32-E72D297353CC}">
              <c16:uniqueId val="{00000030-0571-4F0A-ADCA-11719CE7C903}"/>
            </c:ext>
          </c:extLst>
        </c:ser>
        <c:dLbls>
          <c:showLegendKey val="0"/>
          <c:showVal val="0"/>
          <c:showCatName val="0"/>
          <c:showSerName val="0"/>
          <c:showPercent val="0"/>
          <c:showBubbleSize val="0"/>
        </c:dLbls>
        <c:gapWidth val="45"/>
        <c:overlap val="-27"/>
        <c:axId val="997881264"/>
        <c:axId val="997879184"/>
      </c:barChart>
      <c:catAx>
        <c:axId val="9978812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t" anchorCtr="0"/>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997879184"/>
        <c:crosses val="autoZero"/>
        <c:auto val="1"/>
        <c:lblAlgn val="ctr"/>
        <c:lblOffset val="100"/>
        <c:noMultiLvlLbl val="0"/>
      </c:catAx>
      <c:valAx>
        <c:axId val="99787918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GB" sz="1400" b="1">
                    <a:solidFill>
                      <a:schemeClr val="tx1"/>
                    </a:solidFill>
                    <a:latin typeface="Times New Roman" panose="02020603050405020304" pitchFamily="18" charset="0"/>
                    <a:cs typeface="Times New Roman" panose="02020603050405020304" pitchFamily="18" charset="0"/>
                  </a:rPr>
                  <a:t>Healing</a:t>
                </a:r>
                <a:r>
                  <a:rPr lang="en-GB" sz="1400" b="1" baseline="0">
                    <a:solidFill>
                      <a:schemeClr val="tx1"/>
                    </a:solidFill>
                    <a:latin typeface="Times New Roman" panose="02020603050405020304" pitchFamily="18" charset="0"/>
                    <a:cs typeface="Times New Roman" panose="02020603050405020304" pitchFamily="18" charset="0"/>
                  </a:rPr>
                  <a:t> Ratio (%)</a:t>
                </a:r>
                <a:endParaRPr lang="en-GB" sz="1400" b="1">
                  <a:solidFill>
                    <a:schemeClr val="tx1"/>
                  </a:solidFill>
                  <a:latin typeface="Times New Roman" panose="02020603050405020304" pitchFamily="18" charset="0"/>
                  <a:cs typeface="Times New Roman" panose="02020603050405020304" pitchFamily="18" charset="0"/>
                </a:endParaRP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997881264"/>
        <c:crosses val="autoZero"/>
        <c:crossBetween val="between"/>
        <c:majorUnit val="20"/>
        <c:min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99812591356684E-2"/>
          <c:y val="3.3182731365773328E-2"/>
          <c:w val="0.88621990347162538"/>
          <c:h val="0.83017440181221824"/>
        </c:manualLayout>
      </c:layout>
      <c:scatterChart>
        <c:scatterStyle val="lineMarker"/>
        <c:varyColors val="0"/>
        <c:ser>
          <c:idx val="1"/>
          <c:order val="0"/>
          <c:tx>
            <c:v>H_Reference</c:v>
          </c:tx>
          <c:spPr>
            <a:ln w="19050">
              <a:noFill/>
            </a:ln>
          </c:spPr>
          <c:marker>
            <c:symbol val="square"/>
            <c:size val="5"/>
            <c:spPr>
              <a:solidFill>
                <a:schemeClr val="tx1"/>
              </a:solidFill>
              <a:ln>
                <a:solidFill>
                  <a:schemeClr val="tx1"/>
                </a:solidFill>
              </a:ln>
            </c:spPr>
          </c:marker>
          <c:xVal>
            <c:numRef>
              <c:f>'Figure 8'!$B$6:$B$23</c:f>
              <c:numCache>
                <c:formatCode>0.000</c:formatCode>
                <c:ptCount val="18"/>
                <c:pt idx="0">
                  <c:v>0.47099999999999997</c:v>
                </c:pt>
                <c:pt idx="1">
                  <c:v>0.45400000000000001</c:v>
                </c:pt>
                <c:pt idx="2">
                  <c:v>0.44700000000000001</c:v>
                </c:pt>
                <c:pt idx="3">
                  <c:v>0.47399999999999998</c:v>
                </c:pt>
                <c:pt idx="4">
                  <c:v>0.44500000000000001</c:v>
                </c:pt>
                <c:pt idx="5">
                  <c:v>0.43099999999999999</c:v>
                </c:pt>
                <c:pt idx="6">
                  <c:v>0.54900000000000004</c:v>
                </c:pt>
                <c:pt idx="7">
                  <c:v>0.35699999999999998</c:v>
                </c:pt>
                <c:pt idx="8">
                  <c:v>0.42199999999999999</c:v>
                </c:pt>
                <c:pt idx="9">
                  <c:v>0.36099999999999999</c:v>
                </c:pt>
                <c:pt idx="10">
                  <c:v>0.378</c:v>
                </c:pt>
                <c:pt idx="11">
                  <c:v>0.33900000000000002</c:v>
                </c:pt>
                <c:pt idx="12">
                  <c:v>0.46</c:v>
                </c:pt>
                <c:pt idx="13">
                  <c:v>0.48299999999999998</c:v>
                </c:pt>
                <c:pt idx="14">
                  <c:v>0.45100000000000001</c:v>
                </c:pt>
                <c:pt idx="15">
                  <c:v>0.439</c:v>
                </c:pt>
                <c:pt idx="16">
                  <c:v>0.47399999999999998</c:v>
                </c:pt>
                <c:pt idx="17">
                  <c:v>0.39800000000000002</c:v>
                </c:pt>
              </c:numCache>
            </c:numRef>
          </c:xVal>
          <c:yVal>
            <c:numRef>
              <c:f>'Figure 8'!$D$6:$D$23</c:f>
              <c:numCache>
                <c:formatCode>0.00</c:formatCode>
                <c:ptCount val="18"/>
                <c:pt idx="0">
                  <c:v>0</c:v>
                </c:pt>
                <c:pt idx="1">
                  <c:v>1.9823788546255523</c:v>
                </c:pt>
                <c:pt idx="2">
                  <c:v>0</c:v>
                </c:pt>
                <c:pt idx="3">
                  <c:v>6.9620253164556916</c:v>
                </c:pt>
                <c:pt idx="4">
                  <c:v>0</c:v>
                </c:pt>
                <c:pt idx="5">
                  <c:v>0</c:v>
                </c:pt>
                <c:pt idx="6">
                  <c:v>1.2750455373406202</c:v>
                </c:pt>
                <c:pt idx="7">
                  <c:v>3.6414565826330572</c:v>
                </c:pt>
                <c:pt idx="8">
                  <c:v>0</c:v>
                </c:pt>
                <c:pt idx="9">
                  <c:v>4.155124653739616</c:v>
                </c:pt>
                <c:pt idx="10">
                  <c:v>0.26455026455026481</c:v>
                </c:pt>
                <c:pt idx="11">
                  <c:v>2.65486725663717</c:v>
                </c:pt>
                <c:pt idx="12">
                  <c:v>3.2608695652173938</c:v>
                </c:pt>
                <c:pt idx="13">
                  <c:v>11.801242236024843</c:v>
                </c:pt>
                <c:pt idx="14">
                  <c:v>2.2172949002217313</c:v>
                </c:pt>
                <c:pt idx="15">
                  <c:v>6.1503416856492086</c:v>
                </c:pt>
                <c:pt idx="16">
                  <c:v>6.5400843881856492</c:v>
                </c:pt>
                <c:pt idx="17">
                  <c:v>1.0050251256281415</c:v>
                </c:pt>
              </c:numCache>
            </c:numRef>
          </c:yVal>
          <c:smooth val="0"/>
          <c:extLst>
            <c:ext xmlns:c16="http://schemas.microsoft.com/office/drawing/2014/chart" uri="{C3380CC4-5D6E-409C-BE32-E72D297353CC}">
              <c16:uniqueId val="{00000000-2D50-49DD-A277-FABC93EB0240}"/>
            </c:ext>
          </c:extLst>
        </c:ser>
        <c:ser>
          <c:idx val="2"/>
          <c:order val="1"/>
          <c:tx>
            <c:v>H_C_Ø</c:v>
          </c:tx>
          <c:spPr>
            <a:ln w="19050">
              <a:noFill/>
            </a:ln>
          </c:spPr>
          <c:marker>
            <c:symbol val="plus"/>
            <c:size val="6"/>
            <c:spPr>
              <a:noFill/>
              <a:ln>
                <a:solidFill>
                  <a:schemeClr val="tx1"/>
                </a:solidFill>
              </a:ln>
            </c:spPr>
          </c:marker>
          <c:xVal>
            <c:numRef>
              <c:f>'Figure 8'!$B$24:$B$41</c:f>
              <c:numCache>
                <c:formatCode>General</c:formatCode>
                <c:ptCount val="18"/>
                <c:pt idx="0">
                  <c:v>0.47499999999999998</c:v>
                </c:pt>
                <c:pt idx="1">
                  <c:v>0.53800000000000003</c:v>
                </c:pt>
                <c:pt idx="2">
                  <c:v>0.47399999999999998</c:v>
                </c:pt>
                <c:pt idx="3">
                  <c:v>0.42899999999999999</c:v>
                </c:pt>
                <c:pt idx="4">
                  <c:v>0.46500000000000002</c:v>
                </c:pt>
                <c:pt idx="5">
                  <c:v>0.42699999999999999</c:v>
                </c:pt>
                <c:pt idx="6" formatCode="0.000">
                  <c:v>0.41299999999999998</c:v>
                </c:pt>
                <c:pt idx="7" formatCode="0.000">
                  <c:v>0.42</c:v>
                </c:pt>
                <c:pt idx="8" formatCode="0.000">
                  <c:v>0.41299999999999998</c:v>
                </c:pt>
                <c:pt idx="9">
                  <c:v>0.38100000000000001</c:v>
                </c:pt>
                <c:pt idx="10">
                  <c:v>0.377</c:v>
                </c:pt>
                <c:pt idx="11">
                  <c:v>0.42099999999999999</c:v>
                </c:pt>
                <c:pt idx="12" formatCode="0.000">
                  <c:v>0.55000000000000004</c:v>
                </c:pt>
                <c:pt idx="13" formatCode="0.000">
                  <c:v>0.58199999999999996</c:v>
                </c:pt>
                <c:pt idx="14" formatCode="0.000">
                  <c:v>0.48899999999999999</c:v>
                </c:pt>
                <c:pt idx="15">
                  <c:v>0.51800000000000002</c:v>
                </c:pt>
                <c:pt idx="16">
                  <c:v>0.52600000000000002</c:v>
                </c:pt>
                <c:pt idx="17">
                  <c:v>0.63400000000000001</c:v>
                </c:pt>
              </c:numCache>
            </c:numRef>
          </c:xVal>
          <c:yVal>
            <c:numRef>
              <c:f>'Figure 8'!$D$24:$D$41</c:f>
              <c:numCache>
                <c:formatCode>0.00</c:formatCode>
                <c:ptCount val="18"/>
                <c:pt idx="0">
                  <c:v>100</c:v>
                </c:pt>
                <c:pt idx="1">
                  <c:v>100</c:v>
                </c:pt>
                <c:pt idx="2">
                  <c:v>100</c:v>
                </c:pt>
                <c:pt idx="3">
                  <c:v>100</c:v>
                </c:pt>
                <c:pt idx="4">
                  <c:v>100</c:v>
                </c:pt>
                <c:pt idx="5">
                  <c:v>100</c:v>
                </c:pt>
                <c:pt idx="6">
                  <c:v>82.808716707021787</c:v>
                </c:pt>
                <c:pt idx="7">
                  <c:v>100</c:v>
                </c:pt>
                <c:pt idx="8">
                  <c:v>100</c:v>
                </c:pt>
                <c:pt idx="9">
                  <c:v>100</c:v>
                </c:pt>
                <c:pt idx="10">
                  <c:v>100</c:v>
                </c:pt>
                <c:pt idx="11">
                  <c:v>100</c:v>
                </c:pt>
                <c:pt idx="12">
                  <c:v>75.818181818181813</c:v>
                </c:pt>
                <c:pt idx="13">
                  <c:v>100</c:v>
                </c:pt>
                <c:pt idx="14">
                  <c:v>100</c:v>
                </c:pt>
                <c:pt idx="15">
                  <c:v>100</c:v>
                </c:pt>
                <c:pt idx="16">
                  <c:v>100</c:v>
                </c:pt>
                <c:pt idx="17">
                  <c:v>60.725552050473183</c:v>
                </c:pt>
              </c:numCache>
            </c:numRef>
          </c:yVal>
          <c:smooth val="0"/>
          <c:extLst>
            <c:ext xmlns:c16="http://schemas.microsoft.com/office/drawing/2014/chart" uri="{C3380CC4-5D6E-409C-BE32-E72D297353CC}">
              <c16:uniqueId val="{00000001-2D50-49DD-A277-FABC93EB0240}"/>
            </c:ext>
          </c:extLst>
        </c:ser>
        <c:ser>
          <c:idx val="3"/>
          <c:order val="2"/>
          <c:tx>
            <c:v>H_C_SD</c:v>
          </c:tx>
          <c:spPr>
            <a:ln w="19050">
              <a:noFill/>
            </a:ln>
          </c:spPr>
          <c:marker>
            <c:symbol val="x"/>
            <c:size val="5"/>
            <c:spPr>
              <a:ln>
                <a:solidFill>
                  <a:schemeClr val="tx1"/>
                </a:solidFill>
              </a:ln>
            </c:spPr>
          </c:marker>
          <c:xVal>
            <c:numRef>
              <c:f>'Figure 8'!$B$42:$B$59</c:f>
              <c:numCache>
                <c:formatCode>General</c:formatCode>
                <c:ptCount val="18"/>
                <c:pt idx="0" formatCode="0.000">
                  <c:v>0.8</c:v>
                </c:pt>
                <c:pt idx="1">
                  <c:v>0.38300000000000001</c:v>
                </c:pt>
                <c:pt idx="2">
                  <c:v>0.65800000000000003</c:v>
                </c:pt>
                <c:pt idx="3">
                  <c:v>0.69699999999999995</c:v>
                </c:pt>
                <c:pt idx="4">
                  <c:v>0.436</c:v>
                </c:pt>
                <c:pt idx="5">
                  <c:v>0.45500000000000002</c:v>
                </c:pt>
                <c:pt idx="6" formatCode="0.000">
                  <c:v>0.33600000000000002</c:v>
                </c:pt>
                <c:pt idx="7" formatCode="0.000">
                  <c:v>0.41899999999999998</c:v>
                </c:pt>
                <c:pt idx="8" formatCode="0.000">
                  <c:v>0.44700000000000001</c:v>
                </c:pt>
                <c:pt idx="9">
                  <c:v>0.47199999999999998</c:v>
                </c:pt>
                <c:pt idx="10">
                  <c:v>0.55900000000000005</c:v>
                </c:pt>
                <c:pt idx="11">
                  <c:v>0.47899999999999998</c:v>
                </c:pt>
                <c:pt idx="12" formatCode="0.000">
                  <c:v>0.36199999999999999</c:v>
                </c:pt>
                <c:pt idx="13" formatCode="0.000">
                  <c:v>0.34799999999999998</c:v>
                </c:pt>
                <c:pt idx="14" formatCode="0.000">
                  <c:v>0.56999999999999995</c:v>
                </c:pt>
                <c:pt idx="15">
                  <c:v>0.54500000000000004</c:v>
                </c:pt>
                <c:pt idx="16">
                  <c:v>0.54900000000000004</c:v>
                </c:pt>
                <c:pt idx="17">
                  <c:v>0.33400000000000002</c:v>
                </c:pt>
              </c:numCache>
            </c:numRef>
          </c:xVal>
          <c:yVal>
            <c:numRef>
              <c:f>'Figure 8'!$D$42:$D$59</c:f>
              <c:numCache>
                <c:formatCode>0.00</c:formatCode>
                <c:ptCount val="1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88.771929824561411</c:v>
                </c:pt>
                <c:pt idx="15">
                  <c:v>55.779816513761475</c:v>
                </c:pt>
                <c:pt idx="16">
                  <c:v>34.972677595628419</c:v>
                </c:pt>
                <c:pt idx="17">
                  <c:v>41.017964071856291</c:v>
                </c:pt>
              </c:numCache>
            </c:numRef>
          </c:yVal>
          <c:smooth val="0"/>
          <c:extLst>
            <c:ext xmlns:c16="http://schemas.microsoft.com/office/drawing/2014/chart" uri="{C3380CC4-5D6E-409C-BE32-E72D297353CC}">
              <c16:uniqueId val="{00000002-2D50-49DD-A277-FABC93EB0240}"/>
            </c:ext>
          </c:extLst>
        </c:ser>
        <c:ser>
          <c:idx val="4"/>
          <c:order val="3"/>
          <c:tx>
            <c:v>H_C_C201</c:v>
          </c:tx>
          <c:spPr>
            <a:ln w="19050">
              <a:noFill/>
            </a:ln>
          </c:spPr>
          <c:marker>
            <c:symbol val="circle"/>
            <c:size val="5"/>
            <c:spPr>
              <a:solidFill>
                <a:srgbClr val="FFFF00"/>
              </a:solidFill>
              <a:ln>
                <a:solidFill>
                  <a:schemeClr val="tx1"/>
                </a:solidFill>
              </a:ln>
            </c:spPr>
          </c:marker>
          <c:xVal>
            <c:numRef>
              <c:f>'Figure 8'!$B$60:$B$77</c:f>
              <c:numCache>
                <c:formatCode>0.000</c:formatCode>
                <c:ptCount val="18"/>
                <c:pt idx="0">
                  <c:v>0.53</c:v>
                </c:pt>
                <c:pt idx="1">
                  <c:v>0.48699999999999999</c:v>
                </c:pt>
                <c:pt idx="2">
                  <c:v>0.54100000000000004</c:v>
                </c:pt>
                <c:pt idx="3">
                  <c:v>0.499</c:v>
                </c:pt>
                <c:pt idx="4">
                  <c:v>0.48</c:v>
                </c:pt>
                <c:pt idx="5">
                  <c:v>0.437</c:v>
                </c:pt>
                <c:pt idx="6" formatCode="General">
                  <c:v>0.98199999999999998</c:v>
                </c:pt>
                <c:pt idx="7">
                  <c:v>0.36399999999999999</c:v>
                </c:pt>
                <c:pt idx="8">
                  <c:v>0.42699999999999999</c:v>
                </c:pt>
                <c:pt idx="9" formatCode="General">
                  <c:v>0.39600000000000002</c:v>
                </c:pt>
                <c:pt idx="10" formatCode="General">
                  <c:v>0.45900000000000002</c:v>
                </c:pt>
                <c:pt idx="11" formatCode="General">
                  <c:v>0.58199999999999996</c:v>
                </c:pt>
                <c:pt idx="12" formatCode="General">
                  <c:v>0.46300000000000002</c:v>
                </c:pt>
                <c:pt idx="13" formatCode="General">
                  <c:v>0.45400000000000001</c:v>
                </c:pt>
                <c:pt idx="14" formatCode="General">
                  <c:v>0.32400000000000001</c:v>
                </c:pt>
                <c:pt idx="15" formatCode="General">
                  <c:v>0.30399999999999999</c:v>
                </c:pt>
                <c:pt idx="16" formatCode="General">
                  <c:v>0.307</c:v>
                </c:pt>
                <c:pt idx="17" formatCode="General">
                  <c:v>0.40600000000000003</c:v>
                </c:pt>
              </c:numCache>
            </c:numRef>
          </c:xVal>
          <c:yVal>
            <c:numRef>
              <c:f>'Figure 8'!$D$60:$D$77</c:f>
              <c:numCache>
                <c:formatCode>0.00</c:formatCode>
                <c:ptCount val="18"/>
                <c:pt idx="0">
                  <c:v>78.679245283018872</c:v>
                </c:pt>
                <c:pt idx="1">
                  <c:v>100</c:v>
                </c:pt>
                <c:pt idx="2">
                  <c:v>100</c:v>
                </c:pt>
                <c:pt idx="3">
                  <c:v>68.537074148296583</c:v>
                </c:pt>
                <c:pt idx="4">
                  <c:v>100</c:v>
                </c:pt>
                <c:pt idx="5">
                  <c:v>100</c:v>
                </c:pt>
                <c:pt idx="6">
                  <c:v>100</c:v>
                </c:pt>
                <c:pt idx="7">
                  <c:v>100</c:v>
                </c:pt>
                <c:pt idx="8">
                  <c:v>100</c:v>
                </c:pt>
                <c:pt idx="9">
                  <c:v>100</c:v>
                </c:pt>
                <c:pt idx="10">
                  <c:v>100</c:v>
                </c:pt>
                <c:pt idx="11">
                  <c:v>100</c:v>
                </c:pt>
                <c:pt idx="12">
                  <c:v>75.16198704103671</c:v>
                </c:pt>
                <c:pt idx="13">
                  <c:v>50</c:v>
                </c:pt>
                <c:pt idx="14">
                  <c:v>75</c:v>
                </c:pt>
                <c:pt idx="15">
                  <c:v>77.30263157894737</c:v>
                </c:pt>
                <c:pt idx="16">
                  <c:v>61.88925081433225</c:v>
                </c:pt>
                <c:pt idx="17">
                  <c:v>100</c:v>
                </c:pt>
              </c:numCache>
            </c:numRef>
          </c:yVal>
          <c:smooth val="0"/>
          <c:extLst>
            <c:ext xmlns:c16="http://schemas.microsoft.com/office/drawing/2014/chart" uri="{C3380CC4-5D6E-409C-BE32-E72D297353CC}">
              <c16:uniqueId val="{00000003-2D50-49DD-A277-FABC93EB0240}"/>
            </c:ext>
          </c:extLst>
        </c:ser>
        <c:ser>
          <c:idx val="0"/>
          <c:order val="4"/>
          <c:tx>
            <c:v>H_C_B119</c:v>
          </c:tx>
          <c:spPr>
            <a:ln w="19050">
              <a:noFill/>
            </a:ln>
          </c:spPr>
          <c:marker>
            <c:symbol val="circle"/>
            <c:size val="5"/>
            <c:spPr>
              <a:solidFill>
                <a:schemeClr val="accent1">
                  <a:lumMod val="60000"/>
                  <a:lumOff val="40000"/>
                </a:schemeClr>
              </a:solidFill>
              <a:ln w="9525">
                <a:solidFill>
                  <a:schemeClr val="tx1"/>
                </a:solidFill>
              </a:ln>
              <a:effectLst/>
            </c:spPr>
          </c:marker>
          <c:xVal>
            <c:numRef>
              <c:f>'Figure 8'!$B$78:$B$95</c:f>
              <c:numCache>
                <c:formatCode>0.000</c:formatCode>
                <c:ptCount val="18"/>
                <c:pt idx="0">
                  <c:v>0.32700000000000001</c:v>
                </c:pt>
                <c:pt idx="1">
                  <c:v>0.82</c:v>
                </c:pt>
                <c:pt idx="2">
                  <c:v>0.34100000000000003</c:v>
                </c:pt>
                <c:pt idx="3" formatCode="General">
                  <c:v>0.58799999999999997</c:v>
                </c:pt>
                <c:pt idx="4" formatCode="General">
                  <c:v>0.377</c:v>
                </c:pt>
                <c:pt idx="5" formatCode="General">
                  <c:v>0.54300000000000004</c:v>
                </c:pt>
                <c:pt idx="6" formatCode="General">
                  <c:v>0.29699999999999999</c:v>
                </c:pt>
                <c:pt idx="7" formatCode="General">
                  <c:v>0.29699999999999999</c:v>
                </c:pt>
                <c:pt idx="8" formatCode="General">
                  <c:v>0.28199999999999997</c:v>
                </c:pt>
                <c:pt idx="9">
                  <c:v>0.32300000000000001</c:v>
                </c:pt>
                <c:pt idx="10">
                  <c:v>0.26</c:v>
                </c:pt>
                <c:pt idx="11">
                  <c:v>0.245</c:v>
                </c:pt>
                <c:pt idx="12">
                  <c:v>0.48799999999999999</c:v>
                </c:pt>
                <c:pt idx="13">
                  <c:v>0.47199999999999998</c:v>
                </c:pt>
                <c:pt idx="14">
                  <c:v>0.51900000000000002</c:v>
                </c:pt>
                <c:pt idx="15">
                  <c:v>0.49099999999999999</c:v>
                </c:pt>
                <c:pt idx="16">
                  <c:v>0.50700000000000001</c:v>
                </c:pt>
                <c:pt idx="17">
                  <c:v>0.51</c:v>
                </c:pt>
              </c:numCache>
            </c:numRef>
          </c:xVal>
          <c:yVal>
            <c:numRef>
              <c:f>'Figure 8'!$D$78:$D$95</c:f>
              <c:numCache>
                <c:formatCode>0.00</c:formatCode>
                <c:ptCount val="18"/>
                <c:pt idx="0">
                  <c:v>29.969418960244649</c:v>
                </c:pt>
                <c:pt idx="1">
                  <c:v>27.317073170731703</c:v>
                </c:pt>
                <c:pt idx="2">
                  <c:v>84.457478005865099</c:v>
                </c:pt>
                <c:pt idx="3">
                  <c:v>47.108843537414963</c:v>
                </c:pt>
                <c:pt idx="4">
                  <c:v>69.230769230769226</c:v>
                </c:pt>
                <c:pt idx="5">
                  <c:v>50.276243093922659</c:v>
                </c:pt>
                <c:pt idx="6">
                  <c:v>100</c:v>
                </c:pt>
                <c:pt idx="7">
                  <c:v>100</c:v>
                </c:pt>
                <c:pt idx="8">
                  <c:v>100</c:v>
                </c:pt>
                <c:pt idx="9">
                  <c:v>100</c:v>
                </c:pt>
                <c:pt idx="10">
                  <c:v>100</c:v>
                </c:pt>
                <c:pt idx="11">
                  <c:v>100</c:v>
                </c:pt>
                <c:pt idx="12">
                  <c:v>2.0491803278688545</c:v>
                </c:pt>
                <c:pt idx="13">
                  <c:v>0.42372881355932246</c:v>
                </c:pt>
                <c:pt idx="14">
                  <c:v>0</c:v>
                </c:pt>
                <c:pt idx="15">
                  <c:v>0</c:v>
                </c:pt>
                <c:pt idx="16">
                  <c:v>0</c:v>
                </c:pt>
                <c:pt idx="17">
                  <c:v>1.3725490196078443</c:v>
                </c:pt>
              </c:numCache>
            </c:numRef>
          </c:yVal>
          <c:smooth val="0"/>
          <c:extLst xmlns:c15="http://schemas.microsoft.com/office/drawing/2012/chart">
            <c:ext xmlns:c16="http://schemas.microsoft.com/office/drawing/2014/chart" uri="{C3380CC4-5D6E-409C-BE32-E72D297353CC}">
              <c16:uniqueId val="{00000004-2D50-49DD-A277-FABC93EB0240}"/>
            </c:ext>
          </c:extLst>
        </c:ser>
        <c:ser>
          <c:idx val="5"/>
          <c:order val="5"/>
          <c:tx>
            <c:v>H_C_B130</c:v>
          </c:tx>
          <c:spPr>
            <a:ln w="19050">
              <a:noFill/>
            </a:ln>
          </c:spPr>
          <c:marker>
            <c:spPr>
              <a:ln>
                <a:solidFill>
                  <a:schemeClr val="tx1"/>
                </a:solidFill>
              </a:ln>
            </c:spPr>
          </c:marker>
          <c:xVal>
            <c:numRef>
              <c:f>'Figure 8'!$B$96:$B$113</c:f>
              <c:numCache>
                <c:formatCode>General</c:formatCode>
                <c:ptCount val="18"/>
                <c:pt idx="0">
                  <c:v>0.51700000000000002</c:v>
                </c:pt>
                <c:pt idx="1">
                  <c:v>0.47499999999999998</c:v>
                </c:pt>
                <c:pt idx="2">
                  <c:v>0.50600000000000001</c:v>
                </c:pt>
                <c:pt idx="3" formatCode="0.000">
                  <c:v>0.38</c:v>
                </c:pt>
                <c:pt idx="4">
                  <c:v>0.39300000000000002</c:v>
                </c:pt>
                <c:pt idx="5">
                  <c:v>0.60699999999999998</c:v>
                </c:pt>
                <c:pt idx="6">
                  <c:v>0.56499999999999995</c:v>
                </c:pt>
                <c:pt idx="7" formatCode="0.000">
                  <c:v>0.59099999999999997</c:v>
                </c:pt>
                <c:pt idx="8" formatCode="0.000">
                  <c:v>0.65800000000000003</c:v>
                </c:pt>
                <c:pt idx="9">
                  <c:v>0.59199999999999997</c:v>
                </c:pt>
                <c:pt idx="10">
                  <c:v>0.79100000000000004</c:v>
                </c:pt>
                <c:pt idx="11">
                  <c:v>0.63800000000000001</c:v>
                </c:pt>
                <c:pt idx="12" formatCode="0.000">
                  <c:v>0.66500000000000004</c:v>
                </c:pt>
                <c:pt idx="13" formatCode="0.000">
                  <c:v>0.69399999999999995</c:v>
                </c:pt>
                <c:pt idx="14" formatCode="0.000">
                  <c:v>0.63800000000000001</c:v>
                </c:pt>
                <c:pt idx="15">
                  <c:v>0.53100000000000003</c:v>
                </c:pt>
                <c:pt idx="16">
                  <c:v>0.58599999999999997</c:v>
                </c:pt>
                <c:pt idx="17">
                  <c:v>0.71099999999999997</c:v>
                </c:pt>
              </c:numCache>
            </c:numRef>
          </c:xVal>
          <c:yVal>
            <c:numRef>
              <c:f>'Figure 8'!$D$96:$D$113</c:f>
              <c:numCache>
                <c:formatCode>0.00</c:formatCode>
                <c:ptCount val="18"/>
                <c:pt idx="0">
                  <c:v>100</c:v>
                </c:pt>
                <c:pt idx="1">
                  <c:v>100</c:v>
                </c:pt>
                <c:pt idx="2">
                  <c:v>100</c:v>
                </c:pt>
                <c:pt idx="3">
                  <c:v>100</c:v>
                </c:pt>
                <c:pt idx="4">
                  <c:v>100</c:v>
                </c:pt>
                <c:pt idx="5">
                  <c:v>100</c:v>
                </c:pt>
                <c:pt idx="6">
                  <c:v>100</c:v>
                </c:pt>
                <c:pt idx="7">
                  <c:v>100</c:v>
                </c:pt>
                <c:pt idx="8">
                  <c:v>100</c:v>
                </c:pt>
                <c:pt idx="9">
                  <c:v>0.84459459459459529</c:v>
                </c:pt>
                <c:pt idx="10">
                  <c:v>0.25284450063211145</c:v>
                </c:pt>
                <c:pt idx="11">
                  <c:v>1.8808777429467098</c:v>
                </c:pt>
                <c:pt idx="12">
                  <c:v>2.7067669172932356</c:v>
                </c:pt>
                <c:pt idx="13">
                  <c:v>0.8645533141210382</c:v>
                </c:pt>
                <c:pt idx="14">
                  <c:v>1.4106583072100327</c:v>
                </c:pt>
                <c:pt idx="15">
                  <c:v>0</c:v>
                </c:pt>
                <c:pt idx="16">
                  <c:v>3.4129692832764533</c:v>
                </c:pt>
                <c:pt idx="17">
                  <c:v>0</c:v>
                </c:pt>
              </c:numCache>
            </c:numRef>
          </c:yVal>
          <c:smooth val="0"/>
          <c:extLst>
            <c:ext xmlns:c16="http://schemas.microsoft.com/office/drawing/2014/chart" uri="{C3380CC4-5D6E-409C-BE32-E72D297353CC}">
              <c16:uniqueId val="{00000005-2D50-49DD-A277-FABC93EB0240}"/>
            </c:ext>
          </c:extLst>
        </c:ser>
        <c:ser>
          <c:idx val="6"/>
          <c:order val="6"/>
          <c:tx>
            <c:v>H_C_ACG-S</c:v>
          </c:tx>
          <c:spPr>
            <a:ln w="19050">
              <a:noFill/>
            </a:ln>
          </c:spPr>
          <c:marker>
            <c:symbol val="triangle"/>
            <c:size val="6"/>
            <c:spPr>
              <a:solidFill>
                <a:schemeClr val="bg1"/>
              </a:solidFill>
              <a:ln>
                <a:solidFill>
                  <a:schemeClr val="tx1"/>
                </a:solidFill>
              </a:ln>
            </c:spPr>
          </c:marker>
          <c:xVal>
            <c:numRef>
              <c:f>'Figure 8'!$B$114:$B$131</c:f>
              <c:numCache>
                <c:formatCode>General</c:formatCode>
                <c:ptCount val="18"/>
                <c:pt idx="0">
                  <c:v>0.48199999999999998</c:v>
                </c:pt>
                <c:pt idx="1">
                  <c:v>0.48899999999999999</c:v>
                </c:pt>
                <c:pt idx="2">
                  <c:v>0.42799999999999999</c:v>
                </c:pt>
                <c:pt idx="3">
                  <c:v>0.44900000000000001</c:v>
                </c:pt>
                <c:pt idx="4">
                  <c:v>0.45100000000000001</c:v>
                </c:pt>
                <c:pt idx="5">
                  <c:v>0.44900000000000001</c:v>
                </c:pt>
                <c:pt idx="6">
                  <c:v>0.57099999999999995</c:v>
                </c:pt>
                <c:pt idx="7">
                  <c:v>0.63600000000000001</c:v>
                </c:pt>
                <c:pt idx="8" formatCode="0.000">
                  <c:v>0.71</c:v>
                </c:pt>
                <c:pt idx="9" formatCode="0.000">
                  <c:v>0.5</c:v>
                </c:pt>
                <c:pt idx="10" formatCode="0.000">
                  <c:v>0.56899999999999995</c:v>
                </c:pt>
                <c:pt idx="11" formatCode="0.000">
                  <c:v>0.52100000000000002</c:v>
                </c:pt>
                <c:pt idx="12">
                  <c:v>0.63400000000000001</c:v>
                </c:pt>
                <c:pt idx="13">
                  <c:v>0.627</c:v>
                </c:pt>
                <c:pt idx="14">
                  <c:v>0.64100000000000001</c:v>
                </c:pt>
                <c:pt idx="15">
                  <c:v>0.47899999999999998</c:v>
                </c:pt>
                <c:pt idx="16">
                  <c:v>0.63400000000000001</c:v>
                </c:pt>
                <c:pt idx="17">
                  <c:v>0.61599999999999999</c:v>
                </c:pt>
              </c:numCache>
            </c:numRef>
          </c:xVal>
          <c:yVal>
            <c:numRef>
              <c:f>'Figure 8'!$D$114:$D$131</c:f>
              <c:numCache>
                <c:formatCode>0.00</c:formatCode>
                <c:ptCount val="18"/>
                <c:pt idx="0">
                  <c:v>100</c:v>
                </c:pt>
                <c:pt idx="1">
                  <c:v>100</c:v>
                </c:pt>
                <c:pt idx="2">
                  <c:v>100</c:v>
                </c:pt>
                <c:pt idx="3">
                  <c:v>100</c:v>
                </c:pt>
                <c:pt idx="4">
                  <c:v>100</c:v>
                </c:pt>
                <c:pt idx="5">
                  <c:v>100</c:v>
                </c:pt>
                <c:pt idx="6">
                  <c:v>100</c:v>
                </c:pt>
                <c:pt idx="7">
                  <c:v>100</c:v>
                </c:pt>
                <c:pt idx="8">
                  <c:v>100</c:v>
                </c:pt>
                <c:pt idx="9">
                  <c:v>75.2</c:v>
                </c:pt>
                <c:pt idx="10">
                  <c:v>18.277680140597528</c:v>
                </c:pt>
                <c:pt idx="11">
                  <c:v>2.3032629558541284</c:v>
                </c:pt>
                <c:pt idx="12">
                  <c:v>1.1041009463722407</c:v>
                </c:pt>
                <c:pt idx="13">
                  <c:v>0.15948963317384382</c:v>
                </c:pt>
                <c:pt idx="14">
                  <c:v>0</c:v>
                </c:pt>
                <c:pt idx="15">
                  <c:v>46.764091858037574</c:v>
                </c:pt>
                <c:pt idx="16">
                  <c:v>9.4637223974763494</c:v>
                </c:pt>
                <c:pt idx="17">
                  <c:v>2.1103896103896123</c:v>
                </c:pt>
              </c:numCache>
            </c:numRef>
          </c:yVal>
          <c:smooth val="0"/>
          <c:extLst>
            <c:ext xmlns:c16="http://schemas.microsoft.com/office/drawing/2014/chart" uri="{C3380CC4-5D6E-409C-BE32-E72D297353CC}">
              <c16:uniqueId val="{00000006-2D50-49DD-A277-FABC93EB0240}"/>
            </c:ext>
          </c:extLst>
        </c:ser>
        <c:ser>
          <c:idx val="7"/>
          <c:order val="7"/>
          <c:tx>
            <c:v>REF+ACG-GM_ACG-S</c:v>
          </c:tx>
          <c:spPr>
            <a:ln w="19050">
              <a:noFill/>
            </a:ln>
          </c:spPr>
          <c:marker>
            <c:symbol val="triangle"/>
            <c:size val="6"/>
            <c:spPr>
              <a:solidFill>
                <a:srgbClr val="FF0000"/>
              </a:solidFill>
              <a:ln>
                <a:solidFill>
                  <a:schemeClr val="tx1"/>
                </a:solidFill>
              </a:ln>
            </c:spPr>
          </c:marker>
          <c:xVal>
            <c:numRef>
              <c:f>'Figure 8'!$B$132:$B$149</c:f>
              <c:numCache>
                <c:formatCode>General</c:formatCode>
                <c:ptCount val="18"/>
                <c:pt idx="0">
                  <c:v>0.67300000000000004</c:v>
                </c:pt>
                <c:pt idx="1">
                  <c:v>0.67100000000000004</c:v>
                </c:pt>
                <c:pt idx="2">
                  <c:v>0.71599999999999997</c:v>
                </c:pt>
                <c:pt idx="3">
                  <c:v>0.61699999999999999</c:v>
                </c:pt>
                <c:pt idx="4">
                  <c:v>0.66500000000000004</c:v>
                </c:pt>
                <c:pt idx="5" formatCode="0.000">
                  <c:v>0.7</c:v>
                </c:pt>
                <c:pt idx="6" formatCode="0.000">
                  <c:v>0.53100000000000003</c:v>
                </c:pt>
                <c:pt idx="7" formatCode="0.000">
                  <c:v>0.57599999999999996</c:v>
                </c:pt>
                <c:pt idx="8" formatCode="0.000">
                  <c:v>0.55600000000000005</c:v>
                </c:pt>
                <c:pt idx="9" formatCode="0.000">
                  <c:v>0.59599999999999997</c:v>
                </c:pt>
                <c:pt idx="10" formatCode="0.000">
                  <c:v>0.56299999999999994</c:v>
                </c:pt>
                <c:pt idx="11" formatCode="0.000">
                  <c:v>0.63</c:v>
                </c:pt>
                <c:pt idx="12" formatCode="0.000">
                  <c:v>0.51200000000000001</c:v>
                </c:pt>
                <c:pt idx="13" formatCode="0.000">
                  <c:v>0.56000000000000005</c:v>
                </c:pt>
                <c:pt idx="14" formatCode="0.000">
                  <c:v>0.55200000000000005</c:v>
                </c:pt>
                <c:pt idx="15" formatCode="0.000">
                  <c:v>0.55600000000000005</c:v>
                </c:pt>
                <c:pt idx="16" formatCode="0.000">
                  <c:v>0.51900000000000002</c:v>
                </c:pt>
                <c:pt idx="17" formatCode="0.000">
                  <c:v>0.625</c:v>
                </c:pt>
              </c:numCache>
            </c:numRef>
          </c:xVal>
          <c:yVal>
            <c:numRef>
              <c:f>'Figure 8'!$D$132:$D$149</c:f>
              <c:numCache>
                <c:formatCode>0.00</c:formatCode>
                <c:ptCount val="18"/>
                <c:pt idx="0">
                  <c:v>100</c:v>
                </c:pt>
                <c:pt idx="1">
                  <c:v>100</c:v>
                </c:pt>
                <c:pt idx="2">
                  <c:v>100</c:v>
                </c:pt>
                <c:pt idx="3">
                  <c:v>88.006482982171804</c:v>
                </c:pt>
                <c:pt idx="4">
                  <c:v>100</c:v>
                </c:pt>
                <c:pt idx="5">
                  <c:v>100</c:v>
                </c:pt>
                <c:pt idx="6">
                  <c:v>100</c:v>
                </c:pt>
                <c:pt idx="7">
                  <c:v>100</c:v>
                </c:pt>
                <c:pt idx="8">
                  <c:v>100</c:v>
                </c:pt>
                <c:pt idx="9">
                  <c:v>100</c:v>
                </c:pt>
                <c:pt idx="10">
                  <c:v>100</c:v>
                </c:pt>
                <c:pt idx="11">
                  <c:v>100</c:v>
                </c:pt>
                <c:pt idx="12">
                  <c:v>74.21875</c:v>
                </c:pt>
                <c:pt idx="13">
                  <c:v>100</c:v>
                </c:pt>
                <c:pt idx="14">
                  <c:v>100</c:v>
                </c:pt>
                <c:pt idx="15">
                  <c:v>100</c:v>
                </c:pt>
                <c:pt idx="16">
                  <c:v>100</c:v>
                </c:pt>
                <c:pt idx="17">
                  <c:v>100</c:v>
                </c:pt>
              </c:numCache>
            </c:numRef>
          </c:yVal>
          <c:smooth val="0"/>
          <c:extLst>
            <c:ext xmlns:c16="http://schemas.microsoft.com/office/drawing/2014/chart" uri="{C3380CC4-5D6E-409C-BE32-E72D297353CC}">
              <c16:uniqueId val="{00000007-2D50-49DD-A277-FABC93EB0240}"/>
            </c:ext>
          </c:extLst>
        </c:ser>
        <c:dLbls>
          <c:showLegendKey val="0"/>
          <c:showVal val="0"/>
          <c:showCatName val="0"/>
          <c:showSerName val="0"/>
          <c:showPercent val="0"/>
          <c:showBubbleSize val="0"/>
        </c:dLbls>
        <c:axId val="373647967"/>
        <c:axId val="373641727"/>
        <c:extLst/>
      </c:scatterChart>
      <c:valAx>
        <c:axId val="373647967"/>
        <c:scaling>
          <c:orientation val="minMax"/>
          <c:max val="1"/>
          <c:min val="0.2"/>
        </c:scaling>
        <c:delete val="0"/>
        <c:axPos val="b"/>
        <c:title>
          <c:tx>
            <c:rich>
              <a:bodyPr/>
              <a:lstStyle/>
              <a:p>
                <a:pPr>
                  <a:defRPr sz="1200">
                    <a:latin typeface="Times New Roman" panose="02020603050405020304" pitchFamily="18" charset="0"/>
                    <a:cs typeface="Times New Roman" panose="02020603050405020304" pitchFamily="18" charset="0"/>
                  </a:defRPr>
                </a:pPr>
                <a:r>
                  <a:rPr lang="en-GB" sz="1200">
                    <a:latin typeface="Times New Roman" panose="02020603050405020304" pitchFamily="18" charset="0"/>
                    <a:cs typeface="Times New Roman" panose="02020603050405020304" pitchFamily="18" charset="0"/>
                  </a:rPr>
                  <a:t>Initial</a:t>
                </a:r>
                <a:r>
                  <a:rPr lang="en-GB" sz="1200" baseline="0">
                    <a:latin typeface="Times New Roman" panose="02020603050405020304" pitchFamily="18" charset="0"/>
                    <a:cs typeface="Times New Roman" panose="02020603050405020304" pitchFamily="18" charset="0"/>
                  </a:rPr>
                  <a:t> c</a:t>
                </a:r>
                <a:r>
                  <a:rPr lang="en-GB" sz="1200">
                    <a:latin typeface="Times New Roman" panose="02020603050405020304" pitchFamily="18" charset="0"/>
                    <a:cs typeface="Times New Roman" panose="02020603050405020304" pitchFamily="18" charset="0"/>
                  </a:rPr>
                  <a:t>rack</a:t>
                </a:r>
                <a:r>
                  <a:rPr lang="en-GB" sz="1200" baseline="0">
                    <a:latin typeface="Times New Roman" panose="02020603050405020304" pitchFamily="18" charset="0"/>
                    <a:cs typeface="Times New Roman" panose="02020603050405020304" pitchFamily="18" charset="0"/>
                  </a:rPr>
                  <a:t> width (mm)</a:t>
                </a:r>
                <a:endParaRPr lang="en-GB" sz="1200">
                  <a:latin typeface="Times New Roman" panose="02020603050405020304" pitchFamily="18" charset="0"/>
                  <a:cs typeface="Times New Roman" panose="02020603050405020304" pitchFamily="18" charset="0"/>
                </a:endParaRPr>
              </a:p>
            </c:rich>
          </c:tx>
          <c:overlay val="0"/>
        </c:title>
        <c:numFmt formatCode="0.0"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73641727"/>
        <c:crosses val="autoZero"/>
        <c:crossBetween val="midCat"/>
        <c:majorUnit val="0.2"/>
      </c:valAx>
      <c:valAx>
        <c:axId val="373641727"/>
        <c:scaling>
          <c:orientation val="minMax"/>
          <c:max val="100"/>
          <c:min val="0"/>
        </c:scaling>
        <c:delete val="0"/>
        <c:axPos val="l"/>
        <c:title>
          <c:tx>
            <c:rich>
              <a:bodyPr/>
              <a:lstStyle/>
              <a:p>
                <a:pPr>
                  <a:defRPr sz="1200">
                    <a:latin typeface="Times New Roman" panose="02020603050405020304" pitchFamily="18" charset="0"/>
                    <a:cs typeface="Times New Roman" panose="02020603050405020304" pitchFamily="18" charset="0"/>
                  </a:defRPr>
                </a:pPr>
                <a:r>
                  <a:rPr lang="en-GB" sz="1200">
                    <a:latin typeface="Times New Roman" panose="02020603050405020304" pitchFamily="18" charset="0"/>
                    <a:cs typeface="Times New Roman" panose="02020603050405020304" pitchFamily="18" charset="0"/>
                  </a:rPr>
                  <a:t>Crack</a:t>
                </a:r>
                <a:r>
                  <a:rPr lang="en-GB" sz="1200" baseline="0">
                    <a:latin typeface="Times New Roman" panose="02020603050405020304" pitchFamily="18" charset="0"/>
                    <a:cs typeface="Times New Roman" panose="02020603050405020304" pitchFamily="18" charset="0"/>
                  </a:rPr>
                  <a:t> Healing, %</a:t>
                </a:r>
                <a:endParaRPr lang="en-GB" sz="1200">
                  <a:latin typeface="Times New Roman" panose="02020603050405020304" pitchFamily="18" charset="0"/>
                  <a:cs typeface="Times New Roman" panose="02020603050405020304" pitchFamily="18" charset="0"/>
                </a:endParaRPr>
              </a:p>
            </c:rich>
          </c:tx>
          <c:overlay val="0"/>
        </c:title>
        <c:numFmt formatCode="General"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73647967"/>
        <c:crosses val="autoZero"/>
        <c:crossBetween val="midCat"/>
        <c:majorUnit val="20"/>
      </c:valAx>
    </c:plotArea>
    <c:legend>
      <c:legendPos val="b"/>
      <c:layout>
        <c:manualLayout>
          <c:xMode val="edge"/>
          <c:yMode val="edge"/>
          <c:x val="0.71102402646510476"/>
          <c:y val="0.13672613615872617"/>
          <c:w val="0.26956472505651741"/>
          <c:h val="0.3226424625792068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99812591356684E-2"/>
          <c:y val="3.3182731365773328E-2"/>
          <c:w val="0.88621990347162538"/>
          <c:h val="0.83017440181221824"/>
        </c:manualLayout>
      </c:layout>
      <c:scatterChart>
        <c:scatterStyle val="lineMarker"/>
        <c:varyColors val="0"/>
        <c:ser>
          <c:idx val="1"/>
          <c:order val="0"/>
          <c:tx>
            <c:v>H_Reference</c:v>
          </c:tx>
          <c:spPr>
            <a:ln w="19050">
              <a:noFill/>
            </a:ln>
          </c:spPr>
          <c:marker>
            <c:symbol val="square"/>
            <c:size val="5"/>
            <c:spPr>
              <a:solidFill>
                <a:schemeClr val="tx1"/>
              </a:solidFill>
              <a:ln>
                <a:solidFill>
                  <a:schemeClr val="tx1"/>
                </a:solidFill>
              </a:ln>
            </c:spPr>
          </c:marker>
          <c:xVal>
            <c:numRef>
              <c:f>'Figure 8'!$G$114:$G$131</c:f>
              <c:numCache>
                <c:formatCode>0.000</c:formatCode>
                <c:ptCount val="18"/>
                <c:pt idx="0">
                  <c:v>0.50900000000000001</c:v>
                </c:pt>
                <c:pt idx="1">
                  <c:v>0.501</c:v>
                </c:pt>
                <c:pt idx="2">
                  <c:v>0.39700000000000002</c:v>
                </c:pt>
                <c:pt idx="3">
                  <c:v>0.45400000000000001</c:v>
                </c:pt>
                <c:pt idx="4">
                  <c:v>0.58299999999999996</c:v>
                </c:pt>
                <c:pt idx="5">
                  <c:v>0.495</c:v>
                </c:pt>
                <c:pt idx="6">
                  <c:v>0.48399999999999999</c:v>
                </c:pt>
                <c:pt idx="7">
                  <c:v>0.53700000000000003</c:v>
                </c:pt>
                <c:pt idx="8">
                  <c:v>0.38200000000000001</c:v>
                </c:pt>
                <c:pt idx="9">
                  <c:v>0.42399999999999999</c:v>
                </c:pt>
                <c:pt idx="10">
                  <c:v>0.54</c:v>
                </c:pt>
                <c:pt idx="11">
                  <c:v>0.52500000000000002</c:v>
                </c:pt>
                <c:pt idx="12">
                  <c:v>0.48499999999999999</c:v>
                </c:pt>
                <c:pt idx="13">
                  <c:v>0.49099999999999999</c:v>
                </c:pt>
                <c:pt idx="14">
                  <c:v>0.50900000000000001</c:v>
                </c:pt>
                <c:pt idx="15">
                  <c:v>0.49099999999999999</c:v>
                </c:pt>
                <c:pt idx="16">
                  <c:v>0.49399999999999999</c:v>
                </c:pt>
                <c:pt idx="17">
                  <c:v>0.50600000000000001</c:v>
                </c:pt>
              </c:numCache>
            </c:numRef>
          </c:xVal>
          <c:yVal>
            <c:numRef>
              <c:f>'Figure 8'!$I$114:$I$131</c:f>
              <c:numCache>
                <c:formatCode>0.00</c:formatCode>
                <c:ptCount val="18"/>
                <c:pt idx="0">
                  <c:v>1.5717092337917498</c:v>
                </c:pt>
                <c:pt idx="1">
                  <c:v>2.9940119760479069</c:v>
                </c:pt>
                <c:pt idx="2">
                  <c:v>0.7556675062972299</c:v>
                </c:pt>
                <c:pt idx="3">
                  <c:v>3.3039647577092537</c:v>
                </c:pt>
                <c:pt idx="4">
                  <c:v>0.3430531732418528</c:v>
                </c:pt>
                <c:pt idx="5">
                  <c:v>0</c:v>
                </c:pt>
                <c:pt idx="6">
                  <c:v>1.0330578512396704</c:v>
                </c:pt>
                <c:pt idx="7">
                  <c:v>0.93109869646182575</c:v>
                </c:pt>
                <c:pt idx="8">
                  <c:v>1.0471204188481684</c:v>
                </c:pt>
                <c:pt idx="9">
                  <c:v>3.7735849056603805</c:v>
                </c:pt>
                <c:pt idx="10">
                  <c:v>4.8148148148148193</c:v>
                </c:pt>
                <c:pt idx="11">
                  <c:v>0</c:v>
                </c:pt>
                <c:pt idx="12">
                  <c:v>12.577319587628866</c:v>
                </c:pt>
                <c:pt idx="13">
                  <c:v>0</c:v>
                </c:pt>
                <c:pt idx="14">
                  <c:v>0</c:v>
                </c:pt>
                <c:pt idx="15">
                  <c:v>0</c:v>
                </c:pt>
                <c:pt idx="16">
                  <c:v>0</c:v>
                </c:pt>
                <c:pt idx="17">
                  <c:v>0</c:v>
                </c:pt>
              </c:numCache>
            </c:numRef>
          </c:yVal>
          <c:smooth val="0"/>
          <c:extLst>
            <c:ext xmlns:c16="http://schemas.microsoft.com/office/drawing/2014/chart" uri="{C3380CC4-5D6E-409C-BE32-E72D297353CC}">
              <c16:uniqueId val="{00000000-3885-412D-997E-2007F343B47A}"/>
            </c:ext>
          </c:extLst>
        </c:ser>
        <c:ser>
          <c:idx val="2"/>
          <c:order val="1"/>
          <c:tx>
            <c:v>H_C_Ø</c:v>
          </c:tx>
          <c:spPr>
            <a:ln w="19050">
              <a:noFill/>
            </a:ln>
          </c:spPr>
          <c:marker>
            <c:symbol val="plus"/>
            <c:size val="6"/>
            <c:spPr>
              <a:noFill/>
              <a:ln>
                <a:solidFill>
                  <a:schemeClr val="tx1"/>
                </a:solidFill>
              </a:ln>
            </c:spPr>
          </c:marker>
          <c:xVal>
            <c:numRef>
              <c:f>'Figure 8'!$G$6:$G$23</c:f>
              <c:numCache>
                <c:formatCode>0.000</c:formatCode>
                <c:ptCount val="18"/>
                <c:pt idx="0">
                  <c:v>0.499</c:v>
                </c:pt>
                <c:pt idx="1">
                  <c:v>0.498</c:v>
                </c:pt>
                <c:pt idx="2">
                  <c:v>0.53700000000000003</c:v>
                </c:pt>
                <c:pt idx="3">
                  <c:v>0.501</c:v>
                </c:pt>
                <c:pt idx="4">
                  <c:v>0.496</c:v>
                </c:pt>
                <c:pt idx="5">
                  <c:v>0.42199999999999999</c:v>
                </c:pt>
                <c:pt idx="6">
                  <c:v>0.501</c:v>
                </c:pt>
                <c:pt idx="7">
                  <c:v>0.53600000000000003</c:v>
                </c:pt>
                <c:pt idx="8">
                  <c:v>0.54900000000000004</c:v>
                </c:pt>
                <c:pt idx="9">
                  <c:v>0.52300000000000002</c:v>
                </c:pt>
                <c:pt idx="10">
                  <c:v>0.52700000000000002</c:v>
                </c:pt>
                <c:pt idx="11">
                  <c:v>0.51600000000000001</c:v>
                </c:pt>
                <c:pt idx="12">
                  <c:v>0.55300000000000005</c:v>
                </c:pt>
                <c:pt idx="13">
                  <c:v>0.52500000000000002</c:v>
                </c:pt>
                <c:pt idx="14">
                  <c:v>0.50600000000000001</c:v>
                </c:pt>
                <c:pt idx="15">
                  <c:v>0.52200000000000002</c:v>
                </c:pt>
                <c:pt idx="16">
                  <c:v>0.54600000000000004</c:v>
                </c:pt>
                <c:pt idx="17">
                  <c:v>0.499</c:v>
                </c:pt>
              </c:numCache>
            </c:numRef>
          </c:xVal>
          <c:yVal>
            <c:numRef>
              <c:f>'Figure 8'!$I$6:$I$23</c:f>
              <c:numCache>
                <c:formatCode>0.00</c:formatCode>
                <c:ptCount val="18"/>
                <c:pt idx="0">
                  <c:v>8.4168336673346644</c:v>
                </c:pt>
                <c:pt idx="1">
                  <c:v>1.8072289156626522</c:v>
                </c:pt>
                <c:pt idx="2">
                  <c:v>0</c:v>
                </c:pt>
                <c:pt idx="3">
                  <c:v>0.19960079840319378</c:v>
                </c:pt>
                <c:pt idx="4">
                  <c:v>0.20161290322580661</c:v>
                </c:pt>
                <c:pt idx="5">
                  <c:v>0.47393364928909998</c:v>
                </c:pt>
                <c:pt idx="6">
                  <c:v>0</c:v>
                </c:pt>
                <c:pt idx="7">
                  <c:v>0.93283582089552319</c:v>
                </c:pt>
                <c:pt idx="8">
                  <c:v>0.72859744990892594</c:v>
                </c:pt>
                <c:pt idx="9">
                  <c:v>0</c:v>
                </c:pt>
                <c:pt idx="10">
                  <c:v>0</c:v>
                </c:pt>
                <c:pt idx="11">
                  <c:v>0.19379844961240328</c:v>
                </c:pt>
                <c:pt idx="12">
                  <c:v>0</c:v>
                </c:pt>
                <c:pt idx="13">
                  <c:v>0</c:v>
                </c:pt>
                <c:pt idx="14">
                  <c:v>0.19762845849802388</c:v>
                </c:pt>
                <c:pt idx="15">
                  <c:v>0</c:v>
                </c:pt>
                <c:pt idx="16">
                  <c:v>0</c:v>
                </c:pt>
                <c:pt idx="17">
                  <c:v>2.0040080160320657</c:v>
                </c:pt>
              </c:numCache>
            </c:numRef>
          </c:yVal>
          <c:smooth val="0"/>
          <c:extLst>
            <c:ext xmlns:c16="http://schemas.microsoft.com/office/drawing/2014/chart" uri="{C3380CC4-5D6E-409C-BE32-E72D297353CC}">
              <c16:uniqueId val="{00000001-3885-412D-997E-2007F343B47A}"/>
            </c:ext>
          </c:extLst>
        </c:ser>
        <c:ser>
          <c:idx val="3"/>
          <c:order val="2"/>
          <c:tx>
            <c:v>H_C_SD</c:v>
          </c:tx>
          <c:spPr>
            <a:ln w="19050">
              <a:noFill/>
            </a:ln>
          </c:spPr>
          <c:marker>
            <c:symbol val="x"/>
            <c:size val="5"/>
            <c:spPr>
              <a:ln>
                <a:solidFill>
                  <a:schemeClr val="tx1"/>
                </a:solidFill>
              </a:ln>
            </c:spPr>
          </c:marker>
          <c:xVal>
            <c:numRef>
              <c:f>'Figure 8'!$G$24:$G$41</c:f>
              <c:numCache>
                <c:formatCode>0.000</c:formatCode>
                <c:ptCount val="18"/>
                <c:pt idx="0">
                  <c:v>0.54500000000000004</c:v>
                </c:pt>
                <c:pt idx="1">
                  <c:v>0.55100000000000005</c:v>
                </c:pt>
                <c:pt idx="2">
                  <c:v>0.53500000000000003</c:v>
                </c:pt>
                <c:pt idx="3">
                  <c:v>0.53100000000000003</c:v>
                </c:pt>
                <c:pt idx="4">
                  <c:v>0.57199999999999995</c:v>
                </c:pt>
                <c:pt idx="5">
                  <c:v>0.59199999999999997</c:v>
                </c:pt>
                <c:pt idx="6">
                  <c:v>0.65300000000000002</c:v>
                </c:pt>
                <c:pt idx="7">
                  <c:v>0.47299999999999998</c:v>
                </c:pt>
                <c:pt idx="8">
                  <c:v>0.38200000000000001</c:v>
                </c:pt>
                <c:pt idx="9">
                  <c:v>0.44800000000000001</c:v>
                </c:pt>
                <c:pt idx="10">
                  <c:v>0.4</c:v>
                </c:pt>
                <c:pt idx="11">
                  <c:v>0.42699999999999999</c:v>
                </c:pt>
                <c:pt idx="12">
                  <c:v>0.61099999999999999</c:v>
                </c:pt>
                <c:pt idx="13">
                  <c:v>0.58799999999999997</c:v>
                </c:pt>
                <c:pt idx="14">
                  <c:v>0.58599999999999997</c:v>
                </c:pt>
                <c:pt idx="15">
                  <c:v>0.52300000000000002</c:v>
                </c:pt>
                <c:pt idx="16">
                  <c:v>0.61599999999999999</c:v>
                </c:pt>
                <c:pt idx="17">
                  <c:v>0.61099999999999999</c:v>
                </c:pt>
              </c:numCache>
            </c:numRef>
          </c:xVal>
          <c:yVal>
            <c:numRef>
              <c:f>'Figure 8'!$I$24:$I$41</c:f>
              <c:numCache>
                <c:formatCode>0.00</c:formatCode>
                <c:ptCount val="18"/>
                <c:pt idx="0">
                  <c:v>100</c:v>
                </c:pt>
                <c:pt idx="1">
                  <c:v>74.773139745916524</c:v>
                </c:pt>
                <c:pt idx="2">
                  <c:v>5.6074766355140238</c:v>
                </c:pt>
                <c:pt idx="3">
                  <c:v>3.7664783427495325</c:v>
                </c:pt>
                <c:pt idx="4">
                  <c:v>4.3706293706293549</c:v>
                </c:pt>
                <c:pt idx="5">
                  <c:v>82.263513513513516</c:v>
                </c:pt>
                <c:pt idx="6">
                  <c:v>93.721286370597241</c:v>
                </c:pt>
                <c:pt idx="7">
                  <c:v>19.450317124735726</c:v>
                </c:pt>
                <c:pt idx="8">
                  <c:v>68.324607329842934</c:v>
                </c:pt>
                <c:pt idx="9">
                  <c:v>17.633928571428577</c:v>
                </c:pt>
                <c:pt idx="10">
                  <c:v>42</c:v>
                </c:pt>
                <c:pt idx="11">
                  <c:v>22.716627634660416</c:v>
                </c:pt>
                <c:pt idx="12">
                  <c:v>27.659574468085101</c:v>
                </c:pt>
                <c:pt idx="13">
                  <c:v>37.414965986394556</c:v>
                </c:pt>
                <c:pt idx="14">
                  <c:v>2.2184300341296948</c:v>
                </c:pt>
                <c:pt idx="15">
                  <c:v>0.95602294455067005</c:v>
                </c:pt>
                <c:pt idx="16">
                  <c:v>1.1363636363636374</c:v>
                </c:pt>
                <c:pt idx="17">
                  <c:v>2.1276595744680873</c:v>
                </c:pt>
              </c:numCache>
            </c:numRef>
          </c:yVal>
          <c:smooth val="0"/>
          <c:extLst>
            <c:ext xmlns:c16="http://schemas.microsoft.com/office/drawing/2014/chart" uri="{C3380CC4-5D6E-409C-BE32-E72D297353CC}">
              <c16:uniqueId val="{00000002-3885-412D-997E-2007F343B47A}"/>
            </c:ext>
          </c:extLst>
        </c:ser>
        <c:ser>
          <c:idx val="4"/>
          <c:order val="3"/>
          <c:tx>
            <c:v>H_C_C201</c:v>
          </c:tx>
          <c:spPr>
            <a:ln w="19050">
              <a:noFill/>
            </a:ln>
          </c:spPr>
          <c:marker>
            <c:symbol val="circle"/>
            <c:size val="5"/>
            <c:spPr>
              <a:solidFill>
                <a:srgbClr val="FFFF00"/>
              </a:solidFill>
              <a:ln>
                <a:solidFill>
                  <a:schemeClr val="tx1"/>
                </a:solidFill>
              </a:ln>
            </c:spPr>
          </c:marker>
          <c:xVal>
            <c:numRef>
              <c:f>'Figure 8'!$G$42:$G$59</c:f>
              <c:numCache>
                <c:formatCode>0.000</c:formatCode>
                <c:ptCount val="18"/>
                <c:pt idx="0">
                  <c:v>0.46899999999999997</c:v>
                </c:pt>
                <c:pt idx="1">
                  <c:v>0.44600000000000001</c:v>
                </c:pt>
                <c:pt idx="2">
                  <c:v>0.41699999999999998</c:v>
                </c:pt>
                <c:pt idx="3">
                  <c:v>0.46200000000000002</c:v>
                </c:pt>
                <c:pt idx="4">
                  <c:v>0.48899999999999999</c:v>
                </c:pt>
                <c:pt idx="5">
                  <c:v>0.39100000000000001</c:v>
                </c:pt>
                <c:pt idx="6">
                  <c:v>0.52500000000000002</c:v>
                </c:pt>
                <c:pt idx="7">
                  <c:v>0.56499999999999995</c:v>
                </c:pt>
                <c:pt idx="8">
                  <c:v>0.78600000000000003</c:v>
                </c:pt>
                <c:pt idx="9">
                  <c:v>0.52600000000000002</c:v>
                </c:pt>
                <c:pt idx="10">
                  <c:v>0.58299999999999996</c:v>
                </c:pt>
                <c:pt idx="11">
                  <c:v>0.52100000000000002</c:v>
                </c:pt>
                <c:pt idx="12">
                  <c:v>0.53200000000000003</c:v>
                </c:pt>
                <c:pt idx="13">
                  <c:v>0.51900000000000002</c:v>
                </c:pt>
                <c:pt idx="14">
                  <c:v>0.51</c:v>
                </c:pt>
                <c:pt idx="15">
                  <c:v>0.46800000000000003</c:v>
                </c:pt>
                <c:pt idx="16">
                  <c:v>0.52900000000000003</c:v>
                </c:pt>
                <c:pt idx="17">
                  <c:v>0.46200000000000002</c:v>
                </c:pt>
              </c:numCache>
            </c:numRef>
          </c:xVal>
          <c:yVal>
            <c:numRef>
              <c:f>'Figure 8'!$I$42:$I$59</c:f>
              <c:numCache>
                <c:formatCode>0.00</c:formatCode>
                <c:ptCount val="18"/>
                <c:pt idx="0">
                  <c:v>100</c:v>
                </c:pt>
                <c:pt idx="1">
                  <c:v>100</c:v>
                </c:pt>
                <c:pt idx="2">
                  <c:v>100</c:v>
                </c:pt>
                <c:pt idx="3">
                  <c:v>69.48051948051949</c:v>
                </c:pt>
                <c:pt idx="4">
                  <c:v>100</c:v>
                </c:pt>
                <c:pt idx="5">
                  <c:v>100</c:v>
                </c:pt>
                <c:pt idx="6">
                  <c:v>29.714285714285722</c:v>
                </c:pt>
                <c:pt idx="7">
                  <c:v>100</c:v>
                </c:pt>
                <c:pt idx="8">
                  <c:v>100</c:v>
                </c:pt>
                <c:pt idx="9">
                  <c:v>100</c:v>
                </c:pt>
                <c:pt idx="10">
                  <c:v>100</c:v>
                </c:pt>
                <c:pt idx="11">
                  <c:v>100</c:v>
                </c:pt>
                <c:pt idx="12">
                  <c:v>100</c:v>
                </c:pt>
                <c:pt idx="13">
                  <c:v>10.404624277456644</c:v>
                </c:pt>
                <c:pt idx="14">
                  <c:v>0</c:v>
                </c:pt>
                <c:pt idx="15">
                  <c:v>0.64102564102564152</c:v>
                </c:pt>
                <c:pt idx="16">
                  <c:v>0.18903591682419676</c:v>
                </c:pt>
                <c:pt idx="17">
                  <c:v>16.233766233766236</c:v>
                </c:pt>
              </c:numCache>
            </c:numRef>
          </c:yVal>
          <c:smooth val="0"/>
          <c:extLst>
            <c:ext xmlns:c16="http://schemas.microsoft.com/office/drawing/2014/chart" uri="{C3380CC4-5D6E-409C-BE32-E72D297353CC}">
              <c16:uniqueId val="{00000003-3885-412D-997E-2007F343B47A}"/>
            </c:ext>
          </c:extLst>
        </c:ser>
        <c:ser>
          <c:idx val="0"/>
          <c:order val="4"/>
          <c:tx>
            <c:v>H_C_B119</c:v>
          </c:tx>
          <c:spPr>
            <a:ln w="19050">
              <a:noFill/>
            </a:ln>
          </c:spPr>
          <c:marker>
            <c:symbol val="circle"/>
            <c:size val="5"/>
            <c:spPr>
              <a:solidFill>
                <a:schemeClr val="accent1">
                  <a:lumMod val="60000"/>
                  <a:lumOff val="40000"/>
                </a:schemeClr>
              </a:solidFill>
              <a:ln w="9525">
                <a:solidFill>
                  <a:schemeClr val="tx1"/>
                </a:solidFill>
              </a:ln>
              <a:effectLst/>
            </c:spPr>
          </c:marker>
          <c:xVal>
            <c:numRef>
              <c:f>'Figure 8'!$G$60:$G$77</c:f>
              <c:numCache>
                <c:formatCode>0.000</c:formatCode>
                <c:ptCount val="18"/>
                <c:pt idx="0">
                  <c:v>0.52500000000000002</c:v>
                </c:pt>
                <c:pt idx="1">
                  <c:v>0.48899999999999999</c:v>
                </c:pt>
                <c:pt idx="2">
                  <c:v>0.40300000000000002</c:v>
                </c:pt>
                <c:pt idx="3">
                  <c:v>0.52200000000000002</c:v>
                </c:pt>
                <c:pt idx="4">
                  <c:v>0.435</c:v>
                </c:pt>
                <c:pt idx="5">
                  <c:v>0.61399999999999999</c:v>
                </c:pt>
                <c:pt idx="6">
                  <c:v>0.53400000000000003</c:v>
                </c:pt>
                <c:pt idx="7">
                  <c:v>0.48399999999999999</c:v>
                </c:pt>
                <c:pt idx="8">
                  <c:v>0.498</c:v>
                </c:pt>
                <c:pt idx="9">
                  <c:v>0.57099999999999995</c:v>
                </c:pt>
                <c:pt idx="10">
                  <c:v>0.47399999999999998</c:v>
                </c:pt>
                <c:pt idx="11">
                  <c:v>0.51100000000000001</c:v>
                </c:pt>
                <c:pt idx="12">
                  <c:v>0.38400000000000001</c:v>
                </c:pt>
                <c:pt idx="13">
                  <c:v>0.51500000000000001</c:v>
                </c:pt>
                <c:pt idx="14">
                  <c:v>0.435</c:v>
                </c:pt>
                <c:pt idx="15">
                  <c:v>0.44400000000000001</c:v>
                </c:pt>
                <c:pt idx="16">
                  <c:v>0.45500000000000002</c:v>
                </c:pt>
                <c:pt idx="17">
                  <c:v>0.42</c:v>
                </c:pt>
              </c:numCache>
            </c:numRef>
          </c:xVal>
          <c:yVal>
            <c:numRef>
              <c:f>'Figure 8'!$I$60:$I$77</c:f>
              <c:numCache>
                <c:formatCode>0.00</c:formatCode>
                <c:ptCount val="18"/>
                <c:pt idx="0">
                  <c:v>0</c:v>
                </c:pt>
                <c:pt idx="1">
                  <c:v>0</c:v>
                </c:pt>
                <c:pt idx="2">
                  <c:v>0</c:v>
                </c:pt>
                <c:pt idx="3">
                  <c:v>0</c:v>
                </c:pt>
                <c:pt idx="4">
                  <c:v>0</c:v>
                </c:pt>
                <c:pt idx="5">
                  <c:v>0</c:v>
                </c:pt>
                <c:pt idx="6">
                  <c:v>0</c:v>
                </c:pt>
                <c:pt idx="7">
                  <c:v>4.5454545454545379</c:v>
                </c:pt>
                <c:pt idx="8">
                  <c:v>0.40160642570281163</c:v>
                </c:pt>
                <c:pt idx="9">
                  <c:v>0</c:v>
                </c:pt>
                <c:pt idx="10">
                  <c:v>0</c:v>
                </c:pt>
                <c:pt idx="11">
                  <c:v>0.1956947162426616</c:v>
                </c:pt>
                <c:pt idx="12">
                  <c:v>1.8229166666666681</c:v>
                </c:pt>
                <c:pt idx="13">
                  <c:v>0.97087378640776778</c:v>
                </c:pt>
                <c:pt idx="14">
                  <c:v>2.0689655172413812</c:v>
                </c:pt>
                <c:pt idx="15">
                  <c:v>10.585585585585584</c:v>
                </c:pt>
                <c:pt idx="16">
                  <c:v>5.494505494505499</c:v>
                </c:pt>
                <c:pt idx="17">
                  <c:v>76.428571428571416</c:v>
                </c:pt>
              </c:numCache>
            </c:numRef>
          </c:yVal>
          <c:smooth val="0"/>
          <c:extLst xmlns:c15="http://schemas.microsoft.com/office/drawing/2012/chart">
            <c:ext xmlns:c16="http://schemas.microsoft.com/office/drawing/2014/chart" uri="{C3380CC4-5D6E-409C-BE32-E72D297353CC}">
              <c16:uniqueId val="{00000004-3885-412D-997E-2007F343B47A}"/>
            </c:ext>
          </c:extLst>
        </c:ser>
        <c:ser>
          <c:idx val="5"/>
          <c:order val="5"/>
          <c:tx>
            <c:v>H_C_B130</c:v>
          </c:tx>
          <c:spPr>
            <a:ln w="19050">
              <a:noFill/>
            </a:ln>
          </c:spPr>
          <c:marker>
            <c:spPr>
              <a:ln>
                <a:solidFill>
                  <a:schemeClr val="tx1"/>
                </a:solidFill>
              </a:ln>
            </c:spPr>
          </c:marker>
          <c:xVal>
            <c:numRef>
              <c:f>'Figure 8'!$G$78:$G$95</c:f>
              <c:numCache>
                <c:formatCode>0.000</c:formatCode>
                <c:ptCount val="18"/>
                <c:pt idx="0">
                  <c:v>0.40100000000000002</c:v>
                </c:pt>
                <c:pt idx="1">
                  <c:v>0.39800000000000002</c:v>
                </c:pt>
                <c:pt idx="2">
                  <c:v>0.51</c:v>
                </c:pt>
                <c:pt idx="3">
                  <c:v>0.45600000000000002</c:v>
                </c:pt>
                <c:pt idx="4">
                  <c:v>0.443</c:v>
                </c:pt>
                <c:pt idx="5">
                  <c:v>0.46899999999999997</c:v>
                </c:pt>
                <c:pt idx="6">
                  <c:v>0.72499999999999998</c:v>
                </c:pt>
                <c:pt idx="7">
                  <c:v>0.40799999999999997</c:v>
                </c:pt>
                <c:pt idx="8">
                  <c:v>0.443</c:v>
                </c:pt>
                <c:pt idx="9">
                  <c:v>0.434</c:v>
                </c:pt>
                <c:pt idx="10">
                  <c:v>0.39600000000000002</c:v>
                </c:pt>
                <c:pt idx="11">
                  <c:v>0.435</c:v>
                </c:pt>
                <c:pt idx="12">
                  <c:v>0.54700000000000004</c:v>
                </c:pt>
                <c:pt idx="13">
                  <c:v>0.54900000000000004</c:v>
                </c:pt>
                <c:pt idx="14">
                  <c:v>0.53500000000000003</c:v>
                </c:pt>
                <c:pt idx="15">
                  <c:v>0.56799999999999995</c:v>
                </c:pt>
                <c:pt idx="16">
                  <c:v>0.57999999999999996</c:v>
                </c:pt>
                <c:pt idx="17">
                  <c:v>0.55300000000000005</c:v>
                </c:pt>
              </c:numCache>
            </c:numRef>
          </c:xVal>
          <c:yVal>
            <c:numRef>
              <c:f>'Figure 8'!$I$78:$I$95</c:f>
              <c:numCache>
                <c:formatCode>0.00</c:formatCode>
                <c:ptCount val="18"/>
                <c:pt idx="0">
                  <c:v>1.4962593516209488</c:v>
                </c:pt>
                <c:pt idx="1">
                  <c:v>4.020100502512566</c:v>
                </c:pt>
                <c:pt idx="2">
                  <c:v>0.98039215686274594</c:v>
                </c:pt>
                <c:pt idx="3">
                  <c:v>0</c:v>
                </c:pt>
                <c:pt idx="4">
                  <c:v>1.5801354401805883</c:v>
                </c:pt>
                <c:pt idx="5">
                  <c:v>66.737739872068218</c:v>
                </c:pt>
                <c:pt idx="6">
                  <c:v>64.137931034482747</c:v>
                </c:pt>
                <c:pt idx="7">
                  <c:v>3.4313725490195979</c:v>
                </c:pt>
                <c:pt idx="8">
                  <c:v>7.6749435665914287</c:v>
                </c:pt>
                <c:pt idx="9">
                  <c:v>10.138248847926263</c:v>
                </c:pt>
                <c:pt idx="10">
                  <c:v>0</c:v>
                </c:pt>
                <c:pt idx="11">
                  <c:v>1.1494252873563229</c:v>
                </c:pt>
                <c:pt idx="12">
                  <c:v>100</c:v>
                </c:pt>
                <c:pt idx="13">
                  <c:v>100</c:v>
                </c:pt>
                <c:pt idx="14">
                  <c:v>51.401869158878512</c:v>
                </c:pt>
                <c:pt idx="15">
                  <c:v>-3.521126760563384</c:v>
                </c:pt>
                <c:pt idx="16">
                  <c:v>0</c:v>
                </c:pt>
                <c:pt idx="17">
                  <c:v>65.822784810126592</c:v>
                </c:pt>
              </c:numCache>
            </c:numRef>
          </c:yVal>
          <c:smooth val="0"/>
          <c:extLst>
            <c:ext xmlns:c16="http://schemas.microsoft.com/office/drawing/2014/chart" uri="{C3380CC4-5D6E-409C-BE32-E72D297353CC}">
              <c16:uniqueId val="{00000005-3885-412D-997E-2007F343B47A}"/>
            </c:ext>
          </c:extLst>
        </c:ser>
        <c:ser>
          <c:idx val="6"/>
          <c:order val="6"/>
          <c:tx>
            <c:v>H_C_ACG-S</c:v>
          </c:tx>
          <c:spPr>
            <a:ln w="19050">
              <a:noFill/>
            </a:ln>
          </c:spPr>
          <c:marker>
            <c:symbol val="triangle"/>
            <c:size val="6"/>
            <c:spPr>
              <a:solidFill>
                <a:schemeClr val="bg1"/>
              </a:solidFill>
              <a:ln>
                <a:solidFill>
                  <a:schemeClr val="tx1"/>
                </a:solidFill>
              </a:ln>
            </c:spPr>
          </c:marker>
          <c:xVal>
            <c:numRef>
              <c:f>'Figure 8'!$G$96:$G$113</c:f>
              <c:numCache>
                <c:formatCode>0.000</c:formatCode>
                <c:ptCount val="18"/>
                <c:pt idx="0">
                  <c:v>0.56399999999999995</c:v>
                </c:pt>
                <c:pt idx="1">
                  <c:v>0.60099999999999998</c:v>
                </c:pt>
                <c:pt idx="2">
                  <c:v>0.56599999999999995</c:v>
                </c:pt>
                <c:pt idx="3">
                  <c:v>0.69899999999999995</c:v>
                </c:pt>
                <c:pt idx="4">
                  <c:v>0.58499999999999996</c:v>
                </c:pt>
                <c:pt idx="5">
                  <c:v>0.55600000000000005</c:v>
                </c:pt>
                <c:pt idx="6">
                  <c:v>0.54800000000000004</c:v>
                </c:pt>
                <c:pt idx="7">
                  <c:v>0.59699999999999998</c:v>
                </c:pt>
                <c:pt idx="8">
                  <c:v>0.56299999999999994</c:v>
                </c:pt>
                <c:pt idx="9">
                  <c:v>0.52600000000000002</c:v>
                </c:pt>
                <c:pt idx="10">
                  <c:v>0.48</c:v>
                </c:pt>
                <c:pt idx="11">
                  <c:v>0.61399999999999999</c:v>
                </c:pt>
                <c:pt idx="12">
                  <c:v>0.70899999999999996</c:v>
                </c:pt>
                <c:pt idx="13">
                  <c:v>0.53800000000000003</c:v>
                </c:pt>
                <c:pt idx="14">
                  <c:v>0.505</c:v>
                </c:pt>
                <c:pt idx="15">
                  <c:v>0.50900000000000001</c:v>
                </c:pt>
                <c:pt idx="16">
                  <c:v>0.55100000000000005</c:v>
                </c:pt>
                <c:pt idx="17">
                  <c:v>0.38600000000000001</c:v>
                </c:pt>
              </c:numCache>
            </c:numRef>
          </c:xVal>
          <c:yVal>
            <c:numRef>
              <c:f>'Figure 8'!$I$96:$I$113</c:f>
              <c:numCache>
                <c:formatCode>0.00</c:formatCode>
                <c:ptCount val="18"/>
                <c:pt idx="0">
                  <c:v>100</c:v>
                </c:pt>
                <c:pt idx="1">
                  <c:v>100</c:v>
                </c:pt>
                <c:pt idx="2">
                  <c:v>100</c:v>
                </c:pt>
                <c:pt idx="3">
                  <c:v>65.951359084406292</c:v>
                </c:pt>
                <c:pt idx="4">
                  <c:v>41.538461538461533</c:v>
                </c:pt>
                <c:pt idx="5">
                  <c:v>0.1798561151079138</c:v>
                </c:pt>
                <c:pt idx="6">
                  <c:v>100</c:v>
                </c:pt>
                <c:pt idx="7">
                  <c:v>100</c:v>
                </c:pt>
                <c:pt idx="8">
                  <c:v>100</c:v>
                </c:pt>
                <c:pt idx="9">
                  <c:v>100</c:v>
                </c:pt>
                <c:pt idx="10">
                  <c:v>100</c:v>
                </c:pt>
                <c:pt idx="11">
                  <c:v>100</c:v>
                </c:pt>
                <c:pt idx="12">
                  <c:v>70.94499294781383</c:v>
                </c:pt>
                <c:pt idx="13">
                  <c:v>24.907063197026023</c:v>
                </c:pt>
                <c:pt idx="14">
                  <c:v>22.970297029702969</c:v>
                </c:pt>
                <c:pt idx="15">
                  <c:v>67.387033398821217</c:v>
                </c:pt>
                <c:pt idx="16">
                  <c:v>55.535390199637021</c:v>
                </c:pt>
                <c:pt idx="17">
                  <c:v>100</c:v>
                </c:pt>
              </c:numCache>
            </c:numRef>
          </c:yVal>
          <c:smooth val="0"/>
          <c:extLst>
            <c:ext xmlns:c16="http://schemas.microsoft.com/office/drawing/2014/chart" uri="{C3380CC4-5D6E-409C-BE32-E72D297353CC}">
              <c16:uniqueId val="{00000006-3885-412D-997E-2007F343B47A}"/>
            </c:ext>
          </c:extLst>
        </c:ser>
        <c:ser>
          <c:idx val="7"/>
          <c:order val="7"/>
          <c:tx>
            <c:v>REF+ACG-GM_ACG-S</c:v>
          </c:tx>
          <c:spPr>
            <a:ln w="19050">
              <a:noFill/>
            </a:ln>
          </c:spPr>
          <c:marker>
            <c:symbol val="triangle"/>
            <c:size val="6"/>
            <c:spPr>
              <a:solidFill>
                <a:srgbClr val="FF0000"/>
              </a:solidFill>
              <a:ln>
                <a:solidFill>
                  <a:schemeClr val="tx1"/>
                </a:solidFill>
              </a:ln>
            </c:spPr>
          </c:marker>
          <c:xVal>
            <c:numRef>
              <c:f>'Figure 8'!$G$132:$G$149</c:f>
              <c:numCache>
                <c:formatCode>0.000</c:formatCode>
                <c:ptCount val="18"/>
                <c:pt idx="0">
                  <c:v>0.42</c:v>
                </c:pt>
                <c:pt idx="1">
                  <c:v>0.44800000000000001</c:v>
                </c:pt>
                <c:pt idx="2">
                  <c:v>0.39500000000000002</c:v>
                </c:pt>
                <c:pt idx="3">
                  <c:v>0.436</c:v>
                </c:pt>
                <c:pt idx="4">
                  <c:v>0.434</c:v>
                </c:pt>
                <c:pt idx="5">
                  <c:v>0.43</c:v>
                </c:pt>
                <c:pt idx="6">
                  <c:v>0.496</c:v>
                </c:pt>
                <c:pt idx="7">
                  <c:v>0.44900000000000001</c:v>
                </c:pt>
                <c:pt idx="8">
                  <c:v>0.36499999999999999</c:v>
                </c:pt>
                <c:pt idx="9">
                  <c:v>0.49</c:v>
                </c:pt>
                <c:pt idx="10">
                  <c:v>0.498</c:v>
                </c:pt>
                <c:pt idx="11">
                  <c:v>0.64500000000000002</c:v>
                </c:pt>
                <c:pt idx="12">
                  <c:v>0.53500000000000003</c:v>
                </c:pt>
                <c:pt idx="13">
                  <c:v>0.60199999999999998</c:v>
                </c:pt>
                <c:pt idx="14">
                  <c:v>0.51900000000000002</c:v>
                </c:pt>
                <c:pt idx="15">
                  <c:v>0.52300000000000002</c:v>
                </c:pt>
                <c:pt idx="16">
                  <c:v>0.47199999999999998</c:v>
                </c:pt>
                <c:pt idx="17">
                  <c:v>0.49399999999999999</c:v>
                </c:pt>
              </c:numCache>
            </c:numRef>
          </c:xVal>
          <c:yVal>
            <c:numRef>
              <c:f>'Figure 8'!$I$132:$I$149</c:f>
              <c:numCache>
                <c:formatCode>0.00</c:formatCode>
                <c:ptCount val="18"/>
                <c:pt idx="0">
                  <c:v>92.38095238095238</c:v>
                </c:pt>
                <c:pt idx="1">
                  <c:v>80.580357142857139</c:v>
                </c:pt>
                <c:pt idx="2">
                  <c:v>100</c:v>
                </c:pt>
                <c:pt idx="3">
                  <c:v>78.211009174311926</c:v>
                </c:pt>
                <c:pt idx="4">
                  <c:v>100</c:v>
                </c:pt>
                <c:pt idx="5">
                  <c:v>100</c:v>
                </c:pt>
                <c:pt idx="6">
                  <c:v>100</c:v>
                </c:pt>
                <c:pt idx="7">
                  <c:v>100</c:v>
                </c:pt>
                <c:pt idx="8">
                  <c:v>81.917808219178085</c:v>
                </c:pt>
                <c:pt idx="9">
                  <c:v>100</c:v>
                </c:pt>
                <c:pt idx="10">
                  <c:v>100</c:v>
                </c:pt>
                <c:pt idx="11">
                  <c:v>100</c:v>
                </c:pt>
                <c:pt idx="12">
                  <c:v>100</c:v>
                </c:pt>
                <c:pt idx="13">
                  <c:v>100</c:v>
                </c:pt>
                <c:pt idx="14">
                  <c:v>100</c:v>
                </c:pt>
                <c:pt idx="15">
                  <c:v>100</c:v>
                </c:pt>
                <c:pt idx="16">
                  <c:v>100</c:v>
                </c:pt>
                <c:pt idx="17">
                  <c:v>100</c:v>
                </c:pt>
              </c:numCache>
            </c:numRef>
          </c:yVal>
          <c:smooth val="0"/>
          <c:extLst>
            <c:ext xmlns:c16="http://schemas.microsoft.com/office/drawing/2014/chart" uri="{C3380CC4-5D6E-409C-BE32-E72D297353CC}">
              <c16:uniqueId val="{00000007-3885-412D-997E-2007F343B47A}"/>
            </c:ext>
          </c:extLst>
        </c:ser>
        <c:dLbls>
          <c:showLegendKey val="0"/>
          <c:showVal val="0"/>
          <c:showCatName val="0"/>
          <c:showSerName val="0"/>
          <c:showPercent val="0"/>
          <c:showBubbleSize val="0"/>
        </c:dLbls>
        <c:axId val="373647967"/>
        <c:axId val="373641727"/>
        <c:extLst/>
      </c:scatterChart>
      <c:valAx>
        <c:axId val="373647967"/>
        <c:scaling>
          <c:orientation val="minMax"/>
          <c:max val="1"/>
          <c:min val="0.2"/>
        </c:scaling>
        <c:delete val="0"/>
        <c:axPos val="b"/>
        <c:title>
          <c:tx>
            <c:rich>
              <a:bodyPr/>
              <a:lstStyle/>
              <a:p>
                <a:pPr>
                  <a:defRPr sz="1200">
                    <a:latin typeface="Times New Roman" panose="02020603050405020304" pitchFamily="18" charset="0"/>
                    <a:cs typeface="Times New Roman" panose="02020603050405020304" pitchFamily="18" charset="0"/>
                  </a:defRPr>
                </a:pPr>
                <a:r>
                  <a:rPr lang="en-GB" sz="1200">
                    <a:latin typeface="Times New Roman" panose="02020603050405020304" pitchFamily="18" charset="0"/>
                    <a:cs typeface="Times New Roman" panose="02020603050405020304" pitchFamily="18" charset="0"/>
                  </a:rPr>
                  <a:t>Initial</a:t>
                </a:r>
                <a:r>
                  <a:rPr lang="en-GB" sz="1200" baseline="0">
                    <a:latin typeface="Times New Roman" panose="02020603050405020304" pitchFamily="18" charset="0"/>
                    <a:cs typeface="Times New Roman" panose="02020603050405020304" pitchFamily="18" charset="0"/>
                  </a:rPr>
                  <a:t> c</a:t>
                </a:r>
                <a:r>
                  <a:rPr lang="en-GB" sz="1200">
                    <a:latin typeface="Times New Roman" panose="02020603050405020304" pitchFamily="18" charset="0"/>
                    <a:cs typeface="Times New Roman" panose="02020603050405020304" pitchFamily="18" charset="0"/>
                  </a:rPr>
                  <a:t>rack</a:t>
                </a:r>
                <a:r>
                  <a:rPr lang="en-GB" sz="1200" baseline="0">
                    <a:latin typeface="Times New Roman" panose="02020603050405020304" pitchFamily="18" charset="0"/>
                    <a:cs typeface="Times New Roman" panose="02020603050405020304" pitchFamily="18" charset="0"/>
                  </a:rPr>
                  <a:t> width (mm)</a:t>
                </a:r>
                <a:endParaRPr lang="en-GB" sz="1200">
                  <a:latin typeface="Times New Roman" panose="02020603050405020304" pitchFamily="18" charset="0"/>
                  <a:cs typeface="Times New Roman" panose="02020603050405020304" pitchFamily="18" charset="0"/>
                </a:endParaRPr>
              </a:p>
            </c:rich>
          </c:tx>
          <c:overlay val="0"/>
        </c:title>
        <c:numFmt formatCode="0.0"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73641727"/>
        <c:crosses val="autoZero"/>
        <c:crossBetween val="midCat"/>
        <c:majorUnit val="0.2"/>
      </c:valAx>
      <c:valAx>
        <c:axId val="373641727"/>
        <c:scaling>
          <c:orientation val="minMax"/>
          <c:max val="100"/>
          <c:min val="0"/>
        </c:scaling>
        <c:delete val="0"/>
        <c:axPos val="l"/>
        <c:title>
          <c:tx>
            <c:rich>
              <a:bodyPr/>
              <a:lstStyle/>
              <a:p>
                <a:pPr>
                  <a:defRPr sz="1200">
                    <a:latin typeface="Times New Roman" panose="02020603050405020304" pitchFamily="18" charset="0"/>
                    <a:cs typeface="Times New Roman" panose="02020603050405020304" pitchFamily="18" charset="0"/>
                  </a:defRPr>
                </a:pPr>
                <a:r>
                  <a:rPr lang="en-GB" sz="1200">
                    <a:latin typeface="Times New Roman" panose="02020603050405020304" pitchFamily="18" charset="0"/>
                    <a:cs typeface="Times New Roman" panose="02020603050405020304" pitchFamily="18" charset="0"/>
                  </a:rPr>
                  <a:t>Crack</a:t>
                </a:r>
                <a:r>
                  <a:rPr lang="en-GB" sz="1200" baseline="0">
                    <a:latin typeface="Times New Roman" panose="02020603050405020304" pitchFamily="18" charset="0"/>
                    <a:cs typeface="Times New Roman" panose="02020603050405020304" pitchFamily="18" charset="0"/>
                  </a:rPr>
                  <a:t> Healing, %</a:t>
                </a:r>
                <a:endParaRPr lang="en-GB" sz="1200">
                  <a:latin typeface="Times New Roman" panose="02020603050405020304" pitchFamily="18" charset="0"/>
                  <a:cs typeface="Times New Roman" panose="02020603050405020304" pitchFamily="18" charset="0"/>
                </a:endParaRPr>
              </a:p>
            </c:rich>
          </c:tx>
          <c:overlay val="0"/>
        </c:title>
        <c:numFmt formatCode="General" sourceLinked="0"/>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73647967"/>
        <c:crosses val="autoZero"/>
        <c:crossBetween val="midCat"/>
        <c:majorUnit val="20"/>
      </c:valAx>
    </c:plotArea>
    <c:legend>
      <c:legendPos val="b"/>
      <c:layout>
        <c:manualLayout>
          <c:xMode val="edge"/>
          <c:yMode val="edge"/>
          <c:x val="0.72174791128208216"/>
          <c:y val="0.50036249979508984"/>
          <c:w val="0.24643898138686862"/>
          <c:h val="0.3226424625792068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H_C_C201_9M sample1</c:v>
          </c:tx>
          <c:spPr>
            <a:ln w="15875" cap="rnd">
              <a:solidFill>
                <a:schemeClr val="tx1"/>
              </a:solidFill>
              <a:round/>
            </a:ln>
            <a:effectLst/>
          </c:spPr>
          <c:marker>
            <c:symbol val="none"/>
          </c:marker>
          <c:xVal>
            <c:numRef>
              <c:f>'Figure 14'!$A$7:$A$1016</c:f>
              <c:numCache>
                <c:formatCode>General</c:formatCode>
                <c:ptCount val="1010"/>
                <c:pt idx="0">
                  <c:v>1859.84375</c:v>
                </c:pt>
                <c:pt idx="1">
                  <c:v>1858.287109375</c:v>
                </c:pt>
                <c:pt idx="2">
                  <c:v>1856.728515625</c:v>
                </c:pt>
                <c:pt idx="3">
                  <c:v>1855.171875</c:v>
                </c:pt>
                <c:pt idx="4">
                  <c:v>1853.61328125</c:v>
                </c:pt>
                <c:pt idx="5">
                  <c:v>1852.0546875</c:v>
                </c:pt>
                <c:pt idx="6">
                  <c:v>1850.498046875</c:v>
                </c:pt>
                <c:pt idx="7">
                  <c:v>1848.9375</c:v>
                </c:pt>
                <c:pt idx="8">
                  <c:v>1847.37890625</c:v>
                </c:pt>
                <c:pt idx="9">
                  <c:v>1845.8203125</c:v>
                </c:pt>
                <c:pt idx="10">
                  <c:v>1844.259765625</c:v>
                </c:pt>
                <c:pt idx="11">
                  <c:v>1842.69921875</c:v>
                </c:pt>
                <c:pt idx="12">
                  <c:v>1841.138671875</c:v>
                </c:pt>
                <c:pt idx="13">
                  <c:v>1839.578125</c:v>
                </c:pt>
                <c:pt idx="14">
                  <c:v>1838.017578125</c:v>
                </c:pt>
                <c:pt idx="15">
                  <c:v>1836.45703125</c:v>
                </c:pt>
                <c:pt idx="16">
                  <c:v>1834.89453125</c:v>
                </c:pt>
                <c:pt idx="17">
                  <c:v>1833.33203125</c:v>
                </c:pt>
                <c:pt idx="18">
                  <c:v>1831.76953125</c:v>
                </c:pt>
                <c:pt idx="19">
                  <c:v>1830.20703125</c:v>
                </c:pt>
                <c:pt idx="20">
                  <c:v>1828.64453125</c:v>
                </c:pt>
                <c:pt idx="21">
                  <c:v>1827.08203125</c:v>
                </c:pt>
                <c:pt idx="22">
                  <c:v>1825.517578125</c:v>
                </c:pt>
                <c:pt idx="23">
                  <c:v>1823.953125</c:v>
                </c:pt>
                <c:pt idx="24">
                  <c:v>1822.388671875</c:v>
                </c:pt>
                <c:pt idx="25">
                  <c:v>1820.82421875</c:v>
                </c:pt>
                <c:pt idx="26">
                  <c:v>1819.259765625</c:v>
                </c:pt>
                <c:pt idx="27">
                  <c:v>1817.693359375</c:v>
                </c:pt>
                <c:pt idx="28">
                  <c:v>1816.12890625</c:v>
                </c:pt>
                <c:pt idx="29">
                  <c:v>1814.5625</c:v>
                </c:pt>
                <c:pt idx="30">
                  <c:v>1812.99609375</c:v>
                </c:pt>
                <c:pt idx="31">
                  <c:v>1811.4296875</c:v>
                </c:pt>
                <c:pt idx="32">
                  <c:v>1809.86328125</c:v>
                </c:pt>
                <c:pt idx="33">
                  <c:v>1808.294921875</c:v>
                </c:pt>
                <c:pt idx="34">
                  <c:v>1806.728515625</c:v>
                </c:pt>
                <c:pt idx="35">
                  <c:v>1805.16015625</c:v>
                </c:pt>
                <c:pt idx="36">
                  <c:v>1803.591796875</c:v>
                </c:pt>
                <c:pt idx="37">
                  <c:v>1802.0234375</c:v>
                </c:pt>
                <c:pt idx="38">
                  <c:v>1800.455078125</c:v>
                </c:pt>
                <c:pt idx="39">
                  <c:v>1798.884765625</c:v>
                </c:pt>
                <c:pt idx="40">
                  <c:v>1797.314453125</c:v>
                </c:pt>
                <c:pt idx="41">
                  <c:v>1795.74609375</c:v>
                </c:pt>
                <c:pt idx="42">
                  <c:v>1794.17578125</c:v>
                </c:pt>
                <c:pt idx="43">
                  <c:v>1792.60546875</c:v>
                </c:pt>
                <c:pt idx="44">
                  <c:v>1791.033203125</c:v>
                </c:pt>
                <c:pt idx="45">
                  <c:v>1789.462890625</c:v>
                </c:pt>
                <c:pt idx="46">
                  <c:v>1787.890625</c:v>
                </c:pt>
                <c:pt idx="47">
                  <c:v>1786.318359375</c:v>
                </c:pt>
                <c:pt idx="48">
                  <c:v>1784.74609375</c:v>
                </c:pt>
                <c:pt idx="49">
                  <c:v>1783.173828125</c:v>
                </c:pt>
                <c:pt idx="50">
                  <c:v>1781.6015625</c:v>
                </c:pt>
                <c:pt idx="51">
                  <c:v>1780.02734375</c:v>
                </c:pt>
                <c:pt idx="52">
                  <c:v>1778.455078125</c:v>
                </c:pt>
                <c:pt idx="53">
                  <c:v>1776.880859375</c:v>
                </c:pt>
                <c:pt idx="54">
                  <c:v>1775.306640625</c:v>
                </c:pt>
                <c:pt idx="55">
                  <c:v>1773.732421875</c:v>
                </c:pt>
                <c:pt idx="56">
                  <c:v>1772.158203125</c:v>
                </c:pt>
                <c:pt idx="57">
                  <c:v>1770.58203125</c:v>
                </c:pt>
                <c:pt idx="58">
                  <c:v>1769.005859375</c:v>
                </c:pt>
                <c:pt idx="59">
                  <c:v>1767.431640625</c:v>
                </c:pt>
                <c:pt idx="60">
                  <c:v>1765.85546875</c:v>
                </c:pt>
                <c:pt idx="61">
                  <c:v>1764.27734375</c:v>
                </c:pt>
                <c:pt idx="62">
                  <c:v>1762.701171875</c:v>
                </c:pt>
                <c:pt idx="63">
                  <c:v>1761.123046875</c:v>
                </c:pt>
                <c:pt idx="64">
                  <c:v>1759.546875</c:v>
                </c:pt>
                <c:pt idx="65">
                  <c:v>1757.96875</c:v>
                </c:pt>
                <c:pt idx="66">
                  <c:v>1756.390625</c:v>
                </c:pt>
                <c:pt idx="67">
                  <c:v>1754.8125</c:v>
                </c:pt>
                <c:pt idx="68">
                  <c:v>1753.232421875</c:v>
                </c:pt>
                <c:pt idx="69">
                  <c:v>1751.654296875</c:v>
                </c:pt>
                <c:pt idx="70">
                  <c:v>1750.07421875</c:v>
                </c:pt>
                <c:pt idx="71">
                  <c:v>1748.494140625</c:v>
                </c:pt>
                <c:pt idx="72">
                  <c:v>1746.9140625</c:v>
                </c:pt>
                <c:pt idx="73">
                  <c:v>1745.333984375</c:v>
                </c:pt>
                <c:pt idx="74">
                  <c:v>1743.75390625</c:v>
                </c:pt>
                <c:pt idx="75">
                  <c:v>1742.171875</c:v>
                </c:pt>
                <c:pt idx="76">
                  <c:v>1740.58984375</c:v>
                </c:pt>
                <c:pt idx="77">
                  <c:v>1739.0078125</c:v>
                </c:pt>
                <c:pt idx="78">
                  <c:v>1737.42578125</c:v>
                </c:pt>
                <c:pt idx="79">
                  <c:v>1735.84375</c:v>
                </c:pt>
                <c:pt idx="80">
                  <c:v>1734.26171875</c:v>
                </c:pt>
                <c:pt idx="81">
                  <c:v>1732.677734375</c:v>
                </c:pt>
                <c:pt idx="82">
                  <c:v>1731.09375</c:v>
                </c:pt>
                <c:pt idx="83">
                  <c:v>1729.509765625</c:v>
                </c:pt>
                <c:pt idx="84">
                  <c:v>1727.92578125</c:v>
                </c:pt>
                <c:pt idx="85">
                  <c:v>1726.341796875</c:v>
                </c:pt>
                <c:pt idx="86">
                  <c:v>1724.755859375</c:v>
                </c:pt>
                <c:pt idx="87">
                  <c:v>1723.171875</c:v>
                </c:pt>
                <c:pt idx="88">
                  <c:v>1721.5859375</c:v>
                </c:pt>
                <c:pt idx="89">
                  <c:v>1720</c:v>
                </c:pt>
                <c:pt idx="90">
                  <c:v>1718.4140625</c:v>
                </c:pt>
                <c:pt idx="91">
                  <c:v>1716.828125</c:v>
                </c:pt>
                <c:pt idx="92">
                  <c:v>1715.240234375</c:v>
                </c:pt>
                <c:pt idx="93">
                  <c:v>1713.65234375</c:v>
                </c:pt>
                <c:pt idx="94">
                  <c:v>1712.06640625</c:v>
                </c:pt>
                <c:pt idx="95">
                  <c:v>1710.478515625</c:v>
                </c:pt>
                <c:pt idx="96">
                  <c:v>1708.888671875</c:v>
                </c:pt>
                <c:pt idx="97">
                  <c:v>1707.30078125</c:v>
                </c:pt>
                <c:pt idx="98">
                  <c:v>1705.712890625</c:v>
                </c:pt>
                <c:pt idx="99">
                  <c:v>1704.123046875</c:v>
                </c:pt>
                <c:pt idx="100">
                  <c:v>1702.533203125</c:v>
                </c:pt>
                <c:pt idx="101">
                  <c:v>1700.943359375</c:v>
                </c:pt>
                <c:pt idx="102">
                  <c:v>1699.353515625</c:v>
                </c:pt>
                <c:pt idx="103">
                  <c:v>1697.76171875</c:v>
                </c:pt>
                <c:pt idx="104">
                  <c:v>1696.171875</c:v>
                </c:pt>
                <c:pt idx="105">
                  <c:v>1694.580078125</c:v>
                </c:pt>
                <c:pt idx="106">
                  <c:v>1692.98828125</c:v>
                </c:pt>
                <c:pt idx="107">
                  <c:v>1691.396484375</c:v>
                </c:pt>
                <c:pt idx="108">
                  <c:v>1689.8046875</c:v>
                </c:pt>
                <c:pt idx="109">
                  <c:v>1688.2109375</c:v>
                </c:pt>
                <c:pt idx="110">
                  <c:v>1686.619140625</c:v>
                </c:pt>
                <c:pt idx="111">
                  <c:v>1685.025390625</c:v>
                </c:pt>
                <c:pt idx="112">
                  <c:v>1683.431640625</c:v>
                </c:pt>
                <c:pt idx="113">
                  <c:v>1681.837890625</c:v>
                </c:pt>
                <c:pt idx="114">
                  <c:v>1680.244140625</c:v>
                </c:pt>
                <c:pt idx="115">
                  <c:v>1678.6484375</c:v>
                </c:pt>
                <c:pt idx="116">
                  <c:v>1677.0546875</c:v>
                </c:pt>
                <c:pt idx="117">
                  <c:v>1675.458984375</c:v>
                </c:pt>
                <c:pt idx="118">
                  <c:v>1673.86328125</c:v>
                </c:pt>
                <c:pt idx="119">
                  <c:v>1672.267578125</c:v>
                </c:pt>
                <c:pt idx="120">
                  <c:v>1670.669921875</c:v>
                </c:pt>
                <c:pt idx="121">
                  <c:v>1669.07421875</c:v>
                </c:pt>
                <c:pt idx="122">
                  <c:v>1667.4765625</c:v>
                </c:pt>
                <c:pt idx="123">
                  <c:v>1665.87890625</c:v>
                </c:pt>
                <c:pt idx="124">
                  <c:v>1664.28125</c:v>
                </c:pt>
                <c:pt idx="125">
                  <c:v>1662.68359375</c:v>
                </c:pt>
                <c:pt idx="126">
                  <c:v>1661.0859375</c:v>
                </c:pt>
                <c:pt idx="127">
                  <c:v>1659.486328125</c:v>
                </c:pt>
                <c:pt idx="128">
                  <c:v>1657.88671875</c:v>
                </c:pt>
                <c:pt idx="129">
                  <c:v>1656.287109375</c:v>
                </c:pt>
                <c:pt idx="130">
                  <c:v>1654.6875</c:v>
                </c:pt>
                <c:pt idx="131">
                  <c:v>1653.087890625</c:v>
                </c:pt>
                <c:pt idx="132">
                  <c:v>1651.48828125</c:v>
                </c:pt>
                <c:pt idx="133">
                  <c:v>1649.88671875</c:v>
                </c:pt>
                <c:pt idx="134">
                  <c:v>1648.28515625</c:v>
                </c:pt>
                <c:pt idx="135">
                  <c:v>1646.68359375</c:v>
                </c:pt>
                <c:pt idx="136">
                  <c:v>1645.08203125</c:v>
                </c:pt>
                <c:pt idx="137">
                  <c:v>1643.48046875</c:v>
                </c:pt>
                <c:pt idx="138">
                  <c:v>1641.876953125</c:v>
                </c:pt>
                <c:pt idx="139">
                  <c:v>1640.275390625</c:v>
                </c:pt>
                <c:pt idx="140">
                  <c:v>1638.671875</c:v>
                </c:pt>
                <c:pt idx="141">
                  <c:v>1637.068359375</c:v>
                </c:pt>
                <c:pt idx="142">
                  <c:v>1635.46484375</c:v>
                </c:pt>
                <c:pt idx="143">
                  <c:v>1633.859375</c:v>
                </c:pt>
                <c:pt idx="144">
                  <c:v>1632.255859375</c:v>
                </c:pt>
                <c:pt idx="145">
                  <c:v>1630.650390625</c:v>
                </c:pt>
                <c:pt idx="146">
                  <c:v>1629.044921875</c:v>
                </c:pt>
                <c:pt idx="147">
                  <c:v>1627.439453125</c:v>
                </c:pt>
                <c:pt idx="148">
                  <c:v>1625.833984375</c:v>
                </c:pt>
                <c:pt idx="149">
                  <c:v>1624.2265625</c:v>
                </c:pt>
                <c:pt idx="150">
                  <c:v>1622.62109375</c:v>
                </c:pt>
                <c:pt idx="151">
                  <c:v>1621.013671875</c:v>
                </c:pt>
                <c:pt idx="152">
                  <c:v>1619.40625</c:v>
                </c:pt>
                <c:pt idx="153">
                  <c:v>1617.798828125</c:v>
                </c:pt>
                <c:pt idx="154">
                  <c:v>1616.189453125</c:v>
                </c:pt>
                <c:pt idx="155">
                  <c:v>1614.58203125</c:v>
                </c:pt>
                <c:pt idx="156">
                  <c:v>1612.97265625</c:v>
                </c:pt>
                <c:pt idx="157">
                  <c:v>1611.36328125</c:v>
                </c:pt>
                <c:pt idx="158">
                  <c:v>1609.75390625</c:v>
                </c:pt>
                <c:pt idx="159">
                  <c:v>1608.14453125</c:v>
                </c:pt>
                <c:pt idx="160">
                  <c:v>1606.53515625</c:v>
                </c:pt>
                <c:pt idx="161">
                  <c:v>1604.923828125</c:v>
                </c:pt>
                <c:pt idx="162">
                  <c:v>1603.314453125</c:v>
                </c:pt>
                <c:pt idx="163">
                  <c:v>1601.703125</c:v>
                </c:pt>
                <c:pt idx="164">
                  <c:v>1600.091796875</c:v>
                </c:pt>
                <c:pt idx="165">
                  <c:v>1598.478515625</c:v>
                </c:pt>
                <c:pt idx="166">
                  <c:v>1596.8671875</c:v>
                </c:pt>
                <c:pt idx="167">
                  <c:v>1595.25390625</c:v>
                </c:pt>
                <c:pt idx="168">
                  <c:v>1593.640625</c:v>
                </c:pt>
                <c:pt idx="169">
                  <c:v>1592.029296875</c:v>
                </c:pt>
                <c:pt idx="170">
                  <c:v>1590.4140625</c:v>
                </c:pt>
                <c:pt idx="171">
                  <c:v>1588.80078125</c:v>
                </c:pt>
                <c:pt idx="172">
                  <c:v>1587.1875</c:v>
                </c:pt>
                <c:pt idx="173">
                  <c:v>1585.572265625</c:v>
                </c:pt>
                <c:pt idx="174">
                  <c:v>1583.95703125</c:v>
                </c:pt>
                <c:pt idx="175">
                  <c:v>1582.341796875</c:v>
                </c:pt>
                <c:pt idx="176">
                  <c:v>1580.7265625</c:v>
                </c:pt>
                <c:pt idx="177">
                  <c:v>1579.109375</c:v>
                </c:pt>
                <c:pt idx="178">
                  <c:v>1577.494140625</c:v>
                </c:pt>
                <c:pt idx="179">
                  <c:v>1575.876953125</c:v>
                </c:pt>
                <c:pt idx="180">
                  <c:v>1574.259765625</c:v>
                </c:pt>
                <c:pt idx="181">
                  <c:v>1572.642578125</c:v>
                </c:pt>
                <c:pt idx="182">
                  <c:v>1571.025390625</c:v>
                </c:pt>
                <c:pt idx="183">
                  <c:v>1569.40625</c:v>
                </c:pt>
                <c:pt idx="184">
                  <c:v>1567.7890625</c:v>
                </c:pt>
                <c:pt idx="185">
                  <c:v>1566.169921875</c:v>
                </c:pt>
                <c:pt idx="186">
                  <c:v>1564.55078125</c:v>
                </c:pt>
                <c:pt idx="187">
                  <c:v>1562.931640625</c:v>
                </c:pt>
                <c:pt idx="188">
                  <c:v>1561.310546875</c:v>
                </c:pt>
                <c:pt idx="189">
                  <c:v>1559.69140625</c:v>
                </c:pt>
                <c:pt idx="190">
                  <c:v>1558.0703125</c:v>
                </c:pt>
                <c:pt idx="191">
                  <c:v>1556.44921875</c:v>
                </c:pt>
                <c:pt idx="192">
                  <c:v>1554.828125</c:v>
                </c:pt>
                <c:pt idx="193">
                  <c:v>1553.20703125</c:v>
                </c:pt>
                <c:pt idx="194">
                  <c:v>1551.583984375</c:v>
                </c:pt>
                <c:pt idx="195">
                  <c:v>1549.962890625</c:v>
                </c:pt>
                <c:pt idx="196">
                  <c:v>1548.33984375</c:v>
                </c:pt>
                <c:pt idx="197">
                  <c:v>1546.716796875</c:v>
                </c:pt>
                <c:pt idx="198">
                  <c:v>1545.09375</c:v>
                </c:pt>
                <c:pt idx="199">
                  <c:v>1543.46875</c:v>
                </c:pt>
                <c:pt idx="200">
                  <c:v>1541.845703125</c:v>
                </c:pt>
                <c:pt idx="201">
                  <c:v>1540.220703125</c:v>
                </c:pt>
                <c:pt idx="202">
                  <c:v>1538.595703125</c:v>
                </c:pt>
                <c:pt idx="203">
                  <c:v>1536.970703125</c:v>
                </c:pt>
                <c:pt idx="204">
                  <c:v>1535.345703125</c:v>
                </c:pt>
                <c:pt idx="205">
                  <c:v>1533.720703125</c:v>
                </c:pt>
                <c:pt idx="206">
                  <c:v>1532.09375</c:v>
                </c:pt>
                <c:pt idx="207">
                  <c:v>1530.466796875</c:v>
                </c:pt>
                <c:pt idx="208">
                  <c:v>1528.83984375</c:v>
                </c:pt>
                <c:pt idx="209">
                  <c:v>1527.212890625</c:v>
                </c:pt>
                <c:pt idx="210">
                  <c:v>1525.5859375</c:v>
                </c:pt>
                <c:pt idx="211">
                  <c:v>1523.95703125</c:v>
                </c:pt>
                <c:pt idx="212">
                  <c:v>1522.330078125</c:v>
                </c:pt>
                <c:pt idx="213">
                  <c:v>1520.701171875</c:v>
                </c:pt>
                <c:pt idx="214">
                  <c:v>1519.072265625</c:v>
                </c:pt>
                <c:pt idx="215">
                  <c:v>1517.443359375</c:v>
                </c:pt>
                <c:pt idx="216">
                  <c:v>1515.8125</c:v>
                </c:pt>
                <c:pt idx="217">
                  <c:v>1514.18359375</c:v>
                </c:pt>
                <c:pt idx="218">
                  <c:v>1512.552734375</c:v>
                </c:pt>
                <c:pt idx="219">
                  <c:v>1510.921875</c:v>
                </c:pt>
                <c:pt idx="220">
                  <c:v>1509.291015625</c:v>
                </c:pt>
                <c:pt idx="221">
                  <c:v>1507.66015625</c:v>
                </c:pt>
                <c:pt idx="222">
                  <c:v>1506.02734375</c:v>
                </c:pt>
                <c:pt idx="223">
                  <c:v>1504.39453125</c:v>
                </c:pt>
                <c:pt idx="224">
                  <c:v>1502.763671875</c:v>
                </c:pt>
                <c:pt idx="225">
                  <c:v>1501.12890625</c:v>
                </c:pt>
                <c:pt idx="226">
                  <c:v>1499.49609375</c:v>
                </c:pt>
                <c:pt idx="227">
                  <c:v>1497.86328125</c:v>
                </c:pt>
                <c:pt idx="228">
                  <c:v>1496.228515625</c:v>
                </c:pt>
                <c:pt idx="229">
                  <c:v>1494.595703125</c:v>
                </c:pt>
                <c:pt idx="230">
                  <c:v>1492.9609375</c:v>
                </c:pt>
                <c:pt idx="231">
                  <c:v>1491.32421875</c:v>
                </c:pt>
                <c:pt idx="232">
                  <c:v>1489.689453125</c:v>
                </c:pt>
                <c:pt idx="233">
                  <c:v>1488.0546875</c:v>
                </c:pt>
                <c:pt idx="234">
                  <c:v>1486.41796875</c:v>
                </c:pt>
                <c:pt idx="235">
                  <c:v>1484.78125</c:v>
                </c:pt>
                <c:pt idx="236">
                  <c:v>1483.14453125</c:v>
                </c:pt>
                <c:pt idx="237">
                  <c:v>1481.5078125</c:v>
                </c:pt>
                <c:pt idx="238">
                  <c:v>1479.87109375</c:v>
                </c:pt>
                <c:pt idx="239">
                  <c:v>1478.232421875</c:v>
                </c:pt>
                <c:pt idx="240">
                  <c:v>1476.59375</c:v>
                </c:pt>
                <c:pt idx="241">
                  <c:v>1474.955078125</c:v>
                </c:pt>
                <c:pt idx="242">
                  <c:v>1473.31640625</c:v>
                </c:pt>
                <c:pt idx="243">
                  <c:v>1471.677734375</c:v>
                </c:pt>
                <c:pt idx="244">
                  <c:v>1470.037109375</c:v>
                </c:pt>
                <c:pt idx="245">
                  <c:v>1468.3984375</c:v>
                </c:pt>
                <c:pt idx="246">
                  <c:v>1466.7578125</c:v>
                </c:pt>
                <c:pt idx="247">
                  <c:v>1465.1171875</c:v>
                </c:pt>
                <c:pt idx="248">
                  <c:v>1463.474609375</c:v>
                </c:pt>
                <c:pt idx="249">
                  <c:v>1461.833984375</c:v>
                </c:pt>
                <c:pt idx="250">
                  <c:v>1460.19140625</c:v>
                </c:pt>
                <c:pt idx="251">
                  <c:v>1458.55078125</c:v>
                </c:pt>
                <c:pt idx="252">
                  <c:v>1456.908203125</c:v>
                </c:pt>
                <c:pt idx="253">
                  <c:v>1455.265625</c:v>
                </c:pt>
                <c:pt idx="254">
                  <c:v>1453.62109375</c:v>
                </c:pt>
                <c:pt idx="255">
                  <c:v>1451.978515625</c:v>
                </c:pt>
                <c:pt idx="256">
                  <c:v>1450.333984375</c:v>
                </c:pt>
                <c:pt idx="257">
                  <c:v>1448.689453125</c:v>
                </c:pt>
                <c:pt idx="258">
                  <c:v>1447.044921875</c:v>
                </c:pt>
                <c:pt idx="259">
                  <c:v>1445.400390625</c:v>
                </c:pt>
                <c:pt idx="260">
                  <c:v>1443.75390625</c:v>
                </c:pt>
                <c:pt idx="261">
                  <c:v>1442.109375</c:v>
                </c:pt>
                <c:pt idx="262">
                  <c:v>1440.462890625</c:v>
                </c:pt>
                <c:pt idx="263">
                  <c:v>1438.81640625</c:v>
                </c:pt>
                <c:pt idx="264">
                  <c:v>1437.169921875</c:v>
                </c:pt>
                <c:pt idx="265">
                  <c:v>1435.5234375</c:v>
                </c:pt>
                <c:pt idx="266">
                  <c:v>1433.875</c:v>
                </c:pt>
                <c:pt idx="267">
                  <c:v>1432.2265625</c:v>
                </c:pt>
                <c:pt idx="268">
                  <c:v>1430.578125</c:v>
                </c:pt>
                <c:pt idx="269">
                  <c:v>1428.9296875</c:v>
                </c:pt>
                <c:pt idx="270">
                  <c:v>1427.28125</c:v>
                </c:pt>
                <c:pt idx="271">
                  <c:v>1425.6328125</c:v>
                </c:pt>
                <c:pt idx="272">
                  <c:v>1423.982421875</c:v>
                </c:pt>
                <c:pt idx="273">
                  <c:v>1422.33203125</c:v>
                </c:pt>
                <c:pt idx="274">
                  <c:v>1420.681640625</c:v>
                </c:pt>
                <c:pt idx="275">
                  <c:v>1419.03125</c:v>
                </c:pt>
                <c:pt idx="276">
                  <c:v>1417.380859375</c:v>
                </c:pt>
                <c:pt idx="277">
                  <c:v>1415.728515625</c:v>
                </c:pt>
                <c:pt idx="278">
                  <c:v>1414.076171875</c:v>
                </c:pt>
                <c:pt idx="279">
                  <c:v>1412.423828125</c:v>
                </c:pt>
                <c:pt idx="280">
                  <c:v>1410.771484375</c:v>
                </c:pt>
                <c:pt idx="281">
                  <c:v>1409.119140625</c:v>
                </c:pt>
                <c:pt idx="282">
                  <c:v>1407.46484375</c:v>
                </c:pt>
                <c:pt idx="283">
                  <c:v>1405.8125</c:v>
                </c:pt>
                <c:pt idx="284">
                  <c:v>1404.158203125</c:v>
                </c:pt>
                <c:pt idx="285">
                  <c:v>1402.50390625</c:v>
                </c:pt>
                <c:pt idx="286">
                  <c:v>1400.849609375</c:v>
                </c:pt>
                <c:pt idx="287">
                  <c:v>1399.193359375</c:v>
                </c:pt>
                <c:pt idx="288">
                  <c:v>1397.5390625</c:v>
                </c:pt>
                <c:pt idx="289">
                  <c:v>1395.8828125</c:v>
                </c:pt>
                <c:pt idx="290">
                  <c:v>1394.2265625</c:v>
                </c:pt>
                <c:pt idx="291">
                  <c:v>1392.5703125</c:v>
                </c:pt>
                <c:pt idx="292">
                  <c:v>1390.912109375</c:v>
                </c:pt>
                <c:pt idx="293">
                  <c:v>1389.255859375</c:v>
                </c:pt>
                <c:pt idx="294">
                  <c:v>1387.59765625</c:v>
                </c:pt>
                <c:pt idx="295">
                  <c:v>1385.939453125</c:v>
                </c:pt>
                <c:pt idx="296">
                  <c:v>1384.28125</c:v>
                </c:pt>
                <c:pt idx="297">
                  <c:v>1382.623046875</c:v>
                </c:pt>
                <c:pt idx="298">
                  <c:v>1380.962890625</c:v>
                </c:pt>
                <c:pt idx="299">
                  <c:v>1379.3046875</c:v>
                </c:pt>
                <c:pt idx="300">
                  <c:v>1377.64453125</c:v>
                </c:pt>
                <c:pt idx="301">
                  <c:v>1375.984375</c:v>
                </c:pt>
                <c:pt idx="302">
                  <c:v>1374.32421875</c:v>
                </c:pt>
                <c:pt idx="303">
                  <c:v>1372.662109375</c:v>
                </c:pt>
                <c:pt idx="304">
                  <c:v>1371.001953125</c:v>
                </c:pt>
                <c:pt idx="305">
                  <c:v>1369.33984375</c:v>
                </c:pt>
                <c:pt idx="306">
                  <c:v>1367.677734375</c:v>
                </c:pt>
                <c:pt idx="307">
                  <c:v>1366.015625</c:v>
                </c:pt>
                <c:pt idx="308">
                  <c:v>1364.3515625</c:v>
                </c:pt>
                <c:pt idx="309">
                  <c:v>1362.689453125</c:v>
                </c:pt>
                <c:pt idx="310">
                  <c:v>1361.025390625</c:v>
                </c:pt>
                <c:pt idx="311">
                  <c:v>1359.361328125</c:v>
                </c:pt>
                <c:pt idx="312">
                  <c:v>1357.697265625</c:v>
                </c:pt>
                <c:pt idx="313">
                  <c:v>1356.033203125</c:v>
                </c:pt>
                <c:pt idx="314">
                  <c:v>1354.369140625</c:v>
                </c:pt>
                <c:pt idx="315">
                  <c:v>1352.703125</c:v>
                </c:pt>
                <c:pt idx="316">
                  <c:v>1351.037109375</c:v>
                </c:pt>
                <c:pt idx="317">
                  <c:v>1349.37109375</c:v>
                </c:pt>
                <c:pt idx="318">
                  <c:v>1347.705078125</c:v>
                </c:pt>
                <c:pt idx="319">
                  <c:v>1346.0390625</c:v>
                </c:pt>
                <c:pt idx="320">
                  <c:v>1344.37109375</c:v>
                </c:pt>
                <c:pt idx="321">
                  <c:v>1342.703125</c:v>
                </c:pt>
                <c:pt idx="322">
                  <c:v>1341.03515625</c:v>
                </c:pt>
                <c:pt idx="323">
                  <c:v>1339.3671875</c:v>
                </c:pt>
                <c:pt idx="324">
                  <c:v>1337.69921875</c:v>
                </c:pt>
                <c:pt idx="325">
                  <c:v>1336.029296875</c:v>
                </c:pt>
                <c:pt idx="326">
                  <c:v>1334.361328125</c:v>
                </c:pt>
                <c:pt idx="327">
                  <c:v>1332.69140625</c:v>
                </c:pt>
                <c:pt idx="328">
                  <c:v>1331.021484375</c:v>
                </c:pt>
                <c:pt idx="329">
                  <c:v>1329.349609375</c:v>
                </c:pt>
                <c:pt idx="330">
                  <c:v>1327.6796875</c:v>
                </c:pt>
                <c:pt idx="331">
                  <c:v>1326.0078125</c:v>
                </c:pt>
                <c:pt idx="332">
                  <c:v>1324.3359375</c:v>
                </c:pt>
                <c:pt idx="333">
                  <c:v>1322.6640625</c:v>
                </c:pt>
                <c:pt idx="334">
                  <c:v>1320.9921875</c:v>
                </c:pt>
                <c:pt idx="335">
                  <c:v>1319.3203125</c:v>
                </c:pt>
                <c:pt idx="336">
                  <c:v>1317.646484375</c:v>
                </c:pt>
                <c:pt idx="337">
                  <c:v>1315.97265625</c:v>
                </c:pt>
                <c:pt idx="338">
                  <c:v>1314.298828125</c:v>
                </c:pt>
                <c:pt idx="339">
                  <c:v>1312.625</c:v>
                </c:pt>
                <c:pt idx="340">
                  <c:v>1310.951171875</c:v>
                </c:pt>
                <c:pt idx="341">
                  <c:v>1309.275390625</c:v>
                </c:pt>
                <c:pt idx="342">
                  <c:v>1307.6015625</c:v>
                </c:pt>
                <c:pt idx="343">
                  <c:v>1305.92578125</c:v>
                </c:pt>
                <c:pt idx="344">
                  <c:v>1304.25</c:v>
                </c:pt>
                <c:pt idx="345">
                  <c:v>1302.572265625</c:v>
                </c:pt>
                <c:pt idx="346">
                  <c:v>1300.896484375</c:v>
                </c:pt>
                <c:pt idx="347">
                  <c:v>1299.21875</c:v>
                </c:pt>
                <c:pt idx="348">
                  <c:v>1297.541015625</c:v>
                </c:pt>
                <c:pt idx="349">
                  <c:v>1295.86328125</c:v>
                </c:pt>
                <c:pt idx="350">
                  <c:v>1294.185546875</c:v>
                </c:pt>
                <c:pt idx="351">
                  <c:v>1292.505859375</c:v>
                </c:pt>
                <c:pt idx="352">
                  <c:v>1290.828125</c:v>
                </c:pt>
                <c:pt idx="353">
                  <c:v>1289.1484375</c:v>
                </c:pt>
                <c:pt idx="354">
                  <c:v>1287.46875</c:v>
                </c:pt>
                <c:pt idx="355">
                  <c:v>1285.7890625</c:v>
                </c:pt>
                <c:pt idx="356">
                  <c:v>1284.107421875</c:v>
                </c:pt>
                <c:pt idx="357">
                  <c:v>1282.427734375</c:v>
                </c:pt>
                <c:pt idx="358">
                  <c:v>1280.74609375</c:v>
                </c:pt>
                <c:pt idx="359">
                  <c:v>1279.064453125</c:v>
                </c:pt>
                <c:pt idx="360">
                  <c:v>1277.3828125</c:v>
                </c:pt>
                <c:pt idx="361">
                  <c:v>1275.701171875</c:v>
                </c:pt>
                <c:pt idx="362">
                  <c:v>1274.017578125</c:v>
                </c:pt>
                <c:pt idx="363">
                  <c:v>1272.333984375</c:v>
                </c:pt>
                <c:pt idx="364">
                  <c:v>1270.65234375</c:v>
                </c:pt>
                <c:pt idx="365">
                  <c:v>1268.966796875</c:v>
                </c:pt>
                <c:pt idx="366">
                  <c:v>1267.283203125</c:v>
                </c:pt>
                <c:pt idx="367">
                  <c:v>1265.599609375</c:v>
                </c:pt>
                <c:pt idx="368">
                  <c:v>1263.9140625</c:v>
                </c:pt>
                <c:pt idx="369">
                  <c:v>1262.228515625</c:v>
                </c:pt>
                <c:pt idx="370">
                  <c:v>1260.54296875</c:v>
                </c:pt>
                <c:pt idx="371">
                  <c:v>1258.857421875</c:v>
                </c:pt>
                <c:pt idx="372">
                  <c:v>1257.169921875</c:v>
                </c:pt>
                <c:pt idx="373">
                  <c:v>1255.484375</c:v>
                </c:pt>
                <c:pt idx="374">
                  <c:v>1253.796875</c:v>
                </c:pt>
                <c:pt idx="375">
                  <c:v>1252.109375</c:v>
                </c:pt>
                <c:pt idx="376">
                  <c:v>1250.421875</c:v>
                </c:pt>
                <c:pt idx="377">
                  <c:v>1248.732421875</c:v>
                </c:pt>
                <c:pt idx="378">
                  <c:v>1247.044921875</c:v>
                </c:pt>
                <c:pt idx="379">
                  <c:v>1245.35546875</c:v>
                </c:pt>
                <c:pt idx="380">
                  <c:v>1243.666015625</c:v>
                </c:pt>
                <c:pt idx="381">
                  <c:v>1241.9765625</c:v>
                </c:pt>
                <c:pt idx="382">
                  <c:v>1240.287109375</c:v>
                </c:pt>
                <c:pt idx="383">
                  <c:v>1238.595703125</c:v>
                </c:pt>
                <c:pt idx="384">
                  <c:v>1236.904296875</c:v>
                </c:pt>
                <c:pt idx="385">
                  <c:v>1235.212890625</c:v>
                </c:pt>
                <c:pt idx="386">
                  <c:v>1233.521484375</c:v>
                </c:pt>
                <c:pt idx="387">
                  <c:v>1231.830078125</c:v>
                </c:pt>
                <c:pt idx="388">
                  <c:v>1230.13671875</c:v>
                </c:pt>
                <c:pt idx="389">
                  <c:v>1228.4453125</c:v>
                </c:pt>
                <c:pt idx="390">
                  <c:v>1226.751953125</c:v>
                </c:pt>
                <c:pt idx="391">
                  <c:v>1225.05859375</c:v>
                </c:pt>
                <c:pt idx="392">
                  <c:v>1223.365234375</c:v>
                </c:pt>
                <c:pt idx="393">
                  <c:v>1221.669921875</c:v>
                </c:pt>
                <c:pt idx="394">
                  <c:v>1219.974609375</c:v>
                </c:pt>
                <c:pt idx="395">
                  <c:v>1218.28125</c:v>
                </c:pt>
                <c:pt idx="396">
                  <c:v>1216.5859375</c:v>
                </c:pt>
                <c:pt idx="397">
                  <c:v>1214.888671875</c:v>
                </c:pt>
                <c:pt idx="398">
                  <c:v>1213.193359375</c:v>
                </c:pt>
                <c:pt idx="399">
                  <c:v>1211.49609375</c:v>
                </c:pt>
                <c:pt idx="400">
                  <c:v>1209.798828125</c:v>
                </c:pt>
                <c:pt idx="401">
                  <c:v>1208.1015625</c:v>
                </c:pt>
                <c:pt idx="402">
                  <c:v>1206.404296875</c:v>
                </c:pt>
                <c:pt idx="403">
                  <c:v>1204.70703125</c:v>
                </c:pt>
                <c:pt idx="404">
                  <c:v>1203.0078125</c:v>
                </c:pt>
                <c:pt idx="405">
                  <c:v>1201.30859375</c:v>
                </c:pt>
                <c:pt idx="406">
                  <c:v>1199.609375</c:v>
                </c:pt>
                <c:pt idx="407">
                  <c:v>1197.91015625</c:v>
                </c:pt>
                <c:pt idx="408">
                  <c:v>1196.2109375</c:v>
                </c:pt>
                <c:pt idx="409">
                  <c:v>1194.509765625</c:v>
                </c:pt>
                <c:pt idx="410">
                  <c:v>1192.810546875</c:v>
                </c:pt>
                <c:pt idx="411">
                  <c:v>1191.109375</c:v>
                </c:pt>
                <c:pt idx="412">
                  <c:v>1189.408203125</c:v>
                </c:pt>
                <c:pt idx="413">
                  <c:v>1187.705078125</c:v>
                </c:pt>
                <c:pt idx="414">
                  <c:v>1186.00390625</c:v>
                </c:pt>
                <c:pt idx="415">
                  <c:v>1184.30078125</c:v>
                </c:pt>
                <c:pt idx="416">
                  <c:v>1182.59765625</c:v>
                </c:pt>
                <c:pt idx="417">
                  <c:v>1180.89453125</c:v>
                </c:pt>
                <c:pt idx="418">
                  <c:v>1179.19140625</c:v>
                </c:pt>
                <c:pt idx="419">
                  <c:v>1177.486328125</c:v>
                </c:pt>
                <c:pt idx="420">
                  <c:v>1175.78125</c:v>
                </c:pt>
                <c:pt idx="421">
                  <c:v>1174.078125</c:v>
                </c:pt>
                <c:pt idx="422">
                  <c:v>1172.373046875</c:v>
                </c:pt>
                <c:pt idx="423">
                  <c:v>1170.666015625</c:v>
                </c:pt>
                <c:pt idx="424">
                  <c:v>1168.9609375</c:v>
                </c:pt>
                <c:pt idx="425">
                  <c:v>1167.25390625</c:v>
                </c:pt>
                <c:pt idx="426">
                  <c:v>1165.546875</c:v>
                </c:pt>
                <c:pt idx="427">
                  <c:v>1163.83984375</c:v>
                </c:pt>
                <c:pt idx="428">
                  <c:v>1162.1328125</c:v>
                </c:pt>
                <c:pt idx="429">
                  <c:v>1160.42578125</c:v>
                </c:pt>
                <c:pt idx="430">
                  <c:v>1158.716796875</c:v>
                </c:pt>
                <c:pt idx="431">
                  <c:v>1157.0078125</c:v>
                </c:pt>
                <c:pt idx="432">
                  <c:v>1155.298828125</c:v>
                </c:pt>
                <c:pt idx="433">
                  <c:v>1153.58984375</c:v>
                </c:pt>
                <c:pt idx="434">
                  <c:v>1151.87890625</c:v>
                </c:pt>
                <c:pt idx="435">
                  <c:v>1150.169921875</c:v>
                </c:pt>
                <c:pt idx="436">
                  <c:v>1148.458984375</c:v>
                </c:pt>
                <c:pt idx="437">
                  <c:v>1146.748046875</c:v>
                </c:pt>
                <c:pt idx="438">
                  <c:v>1145.037109375</c:v>
                </c:pt>
                <c:pt idx="439">
                  <c:v>1143.32421875</c:v>
                </c:pt>
                <c:pt idx="440">
                  <c:v>1141.61328125</c:v>
                </c:pt>
                <c:pt idx="441">
                  <c:v>1139.900390625</c:v>
                </c:pt>
                <c:pt idx="442">
                  <c:v>1138.1875</c:v>
                </c:pt>
                <c:pt idx="443">
                  <c:v>1136.474609375</c:v>
                </c:pt>
                <c:pt idx="444">
                  <c:v>1134.759765625</c:v>
                </c:pt>
                <c:pt idx="445">
                  <c:v>1133.046875</c:v>
                </c:pt>
                <c:pt idx="446">
                  <c:v>1131.33203125</c:v>
                </c:pt>
                <c:pt idx="447">
                  <c:v>1129.6171875</c:v>
                </c:pt>
                <c:pt idx="448">
                  <c:v>1127.90234375</c:v>
                </c:pt>
                <c:pt idx="449">
                  <c:v>1126.1875</c:v>
                </c:pt>
                <c:pt idx="450">
                  <c:v>1124.470703125</c:v>
                </c:pt>
                <c:pt idx="451">
                  <c:v>1122.75390625</c:v>
                </c:pt>
                <c:pt idx="452">
                  <c:v>1121.037109375</c:v>
                </c:pt>
                <c:pt idx="453">
                  <c:v>1119.3203125</c:v>
                </c:pt>
                <c:pt idx="454">
                  <c:v>1117.603515625</c:v>
                </c:pt>
                <c:pt idx="455">
                  <c:v>1115.884765625</c:v>
                </c:pt>
                <c:pt idx="456">
                  <c:v>1114.16796875</c:v>
                </c:pt>
                <c:pt idx="457">
                  <c:v>1112.44921875</c:v>
                </c:pt>
                <c:pt idx="458">
                  <c:v>1110.73046875</c:v>
                </c:pt>
                <c:pt idx="459">
                  <c:v>1109.009765625</c:v>
                </c:pt>
                <c:pt idx="460">
                  <c:v>1107.291015625</c:v>
                </c:pt>
                <c:pt idx="461">
                  <c:v>1105.5703125</c:v>
                </c:pt>
                <c:pt idx="462">
                  <c:v>1103.849609375</c:v>
                </c:pt>
                <c:pt idx="463">
                  <c:v>1102.12890625</c:v>
                </c:pt>
                <c:pt idx="464">
                  <c:v>1100.408203125</c:v>
                </c:pt>
                <c:pt idx="465">
                  <c:v>1098.685546875</c:v>
                </c:pt>
                <c:pt idx="466">
                  <c:v>1096.96484375</c:v>
                </c:pt>
                <c:pt idx="467">
                  <c:v>1095.2421875</c:v>
                </c:pt>
                <c:pt idx="468">
                  <c:v>1093.517578125</c:v>
                </c:pt>
                <c:pt idx="469">
                  <c:v>1091.794921875</c:v>
                </c:pt>
                <c:pt idx="470">
                  <c:v>1090.072265625</c:v>
                </c:pt>
                <c:pt idx="471">
                  <c:v>1088.34765625</c:v>
                </c:pt>
                <c:pt idx="472">
                  <c:v>1086.623046875</c:v>
                </c:pt>
                <c:pt idx="473">
                  <c:v>1084.8984375</c:v>
                </c:pt>
                <c:pt idx="474">
                  <c:v>1083.173828125</c:v>
                </c:pt>
                <c:pt idx="475">
                  <c:v>1081.447265625</c:v>
                </c:pt>
                <c:pt idx="476">
                  <c:v>1079.72265625</c:v>
                </c:pt>
                <c:pt idx="477">
                  <c:v>1077.99609375</c:v>
                </c:pt>
                <c:pt idx="478">
                  <c:v>1076.26953125</c:v>
                </c:pt>
                <c:pt idx="479">
                  <c:v>1074.541015625</c:v>
                </c:pt>
                <c:pt idx="480">
                  <c:v>1072.814453125</c:v>
                </c:pt>
                <c:pt idx="481">
                  <c:v>1071.0859375</c:v>
                </c:pt>
                <c:pt idx="482">
                  <c:v>1069.357421875</c:v>
                </c:pt>
                <c:pt idx="483">
                  <c:v>1067.62890625</c:v>
                </c:pt>
                <c:pt idx="484">
                  <c:v>1065.900390625</c:v>
                </c:pt>
                <c:pt idx="485">
                  <c:v>1064.171875</c:v>
                </c:pt>
                <c:pt idx="486">
                  <c:v>1062.44140625</c:v>
                </c:pt>
                <c:pt idx="487">
                  <c:v>1060.7109375</c:v>
                </c:pt>
                <c:pt idx="488">
                  <c:v>1058.98046875</c:v>
                </c:pt>
                <c:pt idx="489">
                  <c:v>1057.25</c:v>
                </c:pt>
                <c:pt idx="490">
                  <c:v>1055.517578125</c:v>
                </c:pt>
                <c:pt idx="491">
                  <c:v>1053.787109375</c:v>
                </c:pt>
                <c:pt idx="492">
                  <c:v>1052.0546875</c:v>
                </c:pt>
                <c:pt idx="493">
                  <c:v>1050.322265625</c:v>
                </c:pt>
                <c:pt idx="494">
                  <c:v>1048.587890625</c:v>
                </c:pt>
                <c:pt idx="495">
                  <c:v>1046.85546875</c:v>
                </c:pt>
                <c:pt idx="496">
                  <c:v>1045.12109375</c:v>
                </c:pt>
                <c:pt idx="497">
                  <c:v>1043.38671875</c:v>
                </c:pt>
                <c:pt idx="498">
                  <c:v>1041.65234375</c:v>
                </c:pt>
                <c:pt idx="499">
                  <c:v>1039.91796875</c:v>
                </c:pt>
                <c:pt idx="500">
                  <c:v>1038.18359375</c:v>
                </c:pt>
                <c:pt idx="501">
                  <c:v>1036.447265625</c:v>
                </c:pt>
                <c:pt idx="502">
                  <c:v>1034.7109375</c:v>
                </c:pt>
                <c:pt idx="503">
                  <c:v>1032.974609375</c:v>
                </c:pt>
                <c:pt idx="504">
                  <c:v>1031.23828125</c:v>
                </c:pt>
                <c:pt idx="505">
                  <c:v>1029.5</c:v>
                </c:pt>
                <c:pt idx="506">
                  <c:v>1027.763671875</c:v>
                </c:pt>
                <c:pt idx="507">
                  <c:v>1026.025390625</c:v>
                </c:pt>
                <c:pt idx="508">
                  <c:v>1024.287109375</c:v>
                </c:pt>
                <c:pt idx="509">
                  <c:v>1022.546875</c:v>
                </c:pt>
                <c:pt idx="510">
                  <c:v>1020.80859375</c:v>
                </c:pt>
                <c:pt idx="511">
                  <c:v>1019.068359375</c:v>
                </c:pt>
                <c:pt idx="512">
                  <c:v>1017.328125</c:v>
                </c:pt>
                <c:pt idx="513">
                  <c:v>1015.587890625</c:v>
                </c:pt>
                <c:pt idx="514">
                  <c:v>1013.84765625</c:v>
                </c:pt>
                <c:pt idx="515">
                  <c:v>1012.107421875</c:v>
                </c:pt>
                <c:pt idx="516">
                  <c:v>1010.365234375</c:v>
                </c:pt>
                <c:pt idx="517">
                  <c:v>1008.623046875</c:v>
                </c:pt>
                <c:pt idx="518">
                  <c:v>1006.880859375</c:v>
                </c:pt>
                <c:pt idx="519">
                  <c:v>1005.138671875</c:v>
                </c:pt>
                <c:pt idx="520">
                  <c:v>1003.39453125</c:v>
                </c:pt>
                <c:pt idx="521">
                  <c:v>1001.65234375</c:v>
                </c:pt>
                <c:pt idx="522">
                  <c:v>999.908203125</c:v>
                </c:pt>
                <c:pt idx="523">
                  <c:v>998.1640625</c:v>
                </c:pt>
                <c:pt idx="524">
                  <c:v>996.41796875</c:v>
                </c:pt>
                <c:pt idx="525">
                  <c:v>994.673828125</c:v>
                </c:pt>
                <c:pt idx="526">
                  <c:v>992.927734375</c:v>
                </c:pt>
                <c:pt idx="527">
                  <c:v>991.181640625</c:v>
                </c:pt>
                <c:pt idx="528">
                  <c:v>989.435546875</c:v>
                </c:pt>
                <c:pt idx="529">
                  <c:v>987.689453125</c:v>
                </c:pt>
                <c:pt idx="530">
                  <c:v>985.94140625</c:v>
                </c:pt>
                <c:pt idx="531">
                  <c:v>984.1953125</c:v>
                </c:pt>
                <c:pt idx="532">
                  <c:v>982.447265625</c:v>
                </c:pt>
                <c:pt idx="533">
                  <c:v>980.69921875</c:v>
                </c:pt>
                <c:pt idx="534">
                  <c:v>978.94921875</c:v>
                </c:pt>
                <c:pt idx="535">
                  <c:v>977.201171875</c:v>
                </c:pt>
                <c:pt idx="536">
                  <c:v>975.451171875</c:v>
                </c:pt>
                <c:pt idx="537">
                  <c:v>973.701171875</c:v>
                </c:pt>
                <c:pt idx="538">
                  <c:v>971.951171875</c:v>
                </c:pt>
                <c:pt idx="539">
                  <c:v>970.201171875</c:v>
                </c:pt>
                <c:pt idx="540">
                  <c:v>968.44921875</c:v>
                </c:pt>
                <c:pt idx="541">
                  <c:v>966.69921875</c:v>
                </c:pt>
                <c:pt idx="542">
                  <c:v>964.947265625</c:v>
                </c:pt>
                <c:pt idx="543">
                  <c:v>963.1953125</c:v>
                </c:pt>
                <c:pt idx="544">
                  <c:v>961.44140625</c:v>
                </c:pt>
                <c:pt idx="545">
                  <c:v>959.689453125</c:v>
                </c:pt>
                <c:pt idx="546">
                  <c:v>957.935546875</c:v>
                </c:pt>
                <c:pt idx="547">
                  <c:v>956.181640625</c:v>
                </c:pt>
                <c:pt idx="548">
                  <c:v>954.427734375</c:v>
                </c:pt>
                <c:pt idx="549">
                  <c:v>952.673828125</c:v>
                </c:pt>
                <c:pt idx="550">
                  <c:v>950.91796875</c:v>
                </c:pt>
                <c:pt idx="551">
                  <c:v>949.162109375</c:v>
                </c:pt>
                <c:pt idx="552">
                  <c:v>947.40625</c:v>
                </c:pt>
                <c:pt idx="553">
                  <c:v>945.650390625</c:v>
                </c:pt>
                <c:pt idx="554">
                  <c:v>943.89453125</c:v>
                </c:pt>
                <c:pt idx="555">
                  <c:v>942.13671875</c:v>
                </c:pt>
                <c:pt idx="556">
                  <c:v>940.37890625</c:v>
                </c:pt>
                <c:pt idx="557">
                  <c:v>938.623046875</c:v>
                </c:pt>
                <c:pt idx="558">
                  <c:v>936.86328125</c:v>
                </c:pt>
                <c:pt idx="559">
                  <c:v>935.10546875</c:v>
                </c:pt>
                <c:pt idx="560">
                  <c:v>933.345703125</c:v>
                </c:pt>
                <c:pt idx="561">
                  <c:v>931.587890625</c:v>
                </c:pt>
                <c:pt idx="562">
                  <c:v>929.828125</c:v>
                </c:pt>
                <c:pt idx="563">
                  <c:v>928.06640625</c:v>
                </c:pt>
                <c:pt idx="564">
                  <c:v>926.306640625</c:v>
                </c:pt>
                <c:pt idx="565">
                  <c:v>924.544921875</c:v>
                </c:pt>
                <c:pt idx="566">
                  <c:v>922.78515625</c:v>
                </c:pt>
                <c:pt idx="567">
                  <c:v>921.0234375</c:v>
                </c:pt>
                <c:pt idx="568">
                  <c:v>919.259765625</c:v>
                </c:pt>
                <c:pt idx="569">
                  <c:v>917.498046875</c:v>
                </c:pt>
                <c:pt idx="570">
                  <c:v>915.734375</c:v>
                </c:pt>
                <c:pt idx="571">
                  <c:v>913.970703125</c:v>
                </c:pt>
                <c:pt idx="572">
                  <c:v>912.20703125</c:v>
                </c:pt>
                <c:pt idx="573">
                  <c:v>910.443359375</c:v>
                </c:pt>
                <c:pt idx="574">
                  <c:v>908.6796875</c:v>
                </c:pt>
                <c:pt idx="575">
                  <c:v>906.9140625</c:v>
                </c:pt>
                <c:pt idx="576">
                  <c:v>905.1484375</c:v>
                </c:pt>
                <c:pt idx="577">
                  <c:v>903.3828125</c:v>
                </c:pt>
                <c:pt idx="578">
                  <c:v>901.6171875</c:v>
                </c:pt>
                <c:pt idx="579">
                  <c:v>899.849609375</c:v>
                </c:pt>
                <c:pt idx="580">
                  <c:v>898.083984375</c:v>
                </c:pt>
                <c:pt idx="581">
                  <c:v>896.31640625</c:v>
                </c:pt>
                <c:pt idx="582">
                  <c:v>894.548828125</c:v>
                </c:pt>
                <c:pt idx="583">
                  <c:v>892.779296875</c:v>
                </c:pt>
                <c:pt idx="584">
                  <c:v>891.01171875</c:v>
                </c:pt>
                <c:pt idx="585">
                  <c:v>889.2421875</c:v>
                </c:pt>
                <c:pt idx="586">
                  <c:v>887.47265625</c:v>
                </c:pt>
                <c:pt idx="587">
                  <c:v>885.703125</c:v>
                </c:pt>
                <c:pt idx="588">
                  <c:v>883.93359375</c:v>
                </c:pt>
                <c:pt idx="589">
                  <c:v>882.162109375</c:v>
                </c:pt>
                <c:pt idx="590">
                  <c:v>880.390625</c:v>
                </c:pt>
                <c:pt idx="591">
                  <c:v>878.619140625</c:v>
                </c:pt>
                <c:pt idx="592">
                  <c:v>876.84765625</c:v>
                </c:pt>
                <c:pt idx="593">
                  <c:v>875.076171875</c:v>
                </c:pt>
                <c:pt idx="594">
                  <c:v>873.302734375</c:v>
                </c:pt>
                <c:pt idx="595">
                  <c:v>871.53125</c:v>
                </c:pt>
                <c:pt idx="596">
                  <c:v>869.7578125</c:v>
                </c:pt>
                <c:pt idx="597">
                  <c:v>867.982421875</c:v>
                </c:pt>
                <c:pt idx="598">
                  <c:v>866.208984375</c:v>
                </c:pt>
                <c:pt idx="599">
                  <c:v>864.43359375</c:v>
                </c:pt>
                <c:pt idx="600">
                  <c:v>862.66015625</c:v>
                </c:pt>
                <c:pt idx="601">
                  <c:v>860.8828125</c:v>
                </c:pt>
                <c:pt idx="602">
                  <c:v>859.107421875</c:v>
                </c:pt>
                <c:pt idx="603">
                  <c:v>857.33203125</c:v>
                </c:pt>
                <c:pt idx="604">
                  <c:v>855.5546875</c:v>
                </c:pt>
                <c:pt idx="605">
                  <c:v>853.77734375</c:v>
                </c:pt>
                <c:pt idx="606">
                  <c:v>852</c:v>
                </c:pt>
                <c:pt idx="607">
                  <c:v>850.22265625</c:v>
                </c:pt>
                <c:pt idx="608">
                  <c:v>848.443359375</c:v>
                </c:pt>
                <c:pt idx="609">
                  <c:v>846.666015625</c:v>
                </c:pt>
                <c:pt idx="610">
                  <c:v>844.88671875</c:v>
                </c:pt>
                <c:pt idx="611">
                  <c:v>843.107421875</c:v>
                </c:pt>
                <c:pt idx="612">
                  <c:v>841.326171875</c:v>
                </c:pt>
                <c:pt idx="613">
                  <c:v>839.546875</c:v>
                </c:pt>
                <c:pt idx="614">
                  <c:v>837.765625</c:v>
                </c:pt>
                <c:pt idx="615">
                  <c:v>835.984375</c:v>
                </c:pt>
                <c:pt idx="616">
                  <c:v>834.203125</c:v>
                </c:pt>
                <c:pt idx="617">
                  <c:v>832.421875</c:v>
                </c:pt>
                <c:pt idx="618">
                  <c:v>830.638671875</c:v>
                </c:pt>
                <c:pt idx="619">
                  <c:v>828.85546875</c:v>
                </c:pt>
                <c:pt idx="620">
                  <c:v>827.072265625</c:v>
                </c:pt>
                <c:pt idx="621">
                  <c:v>825.2890625</c:v>
                </c:pt>
                <c:pt idx="622">
                  <c:v>823.505859375</c:v>
                </c:pt>
                <c:pt idx="623">
                  <c:v>821.720703125</c:v>
                </c:pt>
                <c:pt idx="624">
                  <c:v>819.935546875</c:v>
                </c:pt>
                <c:pt idx="625">
                  <c:v>818.150390625</c:v>
                </c:pt>
                <c:pt idx="626">
                  <c:v>816.365234375</c:v>
                </c:pt>
                <c:pt idx="627">
                  <c:v>814.580078125</c:v>
                </c:pt>
                <c:pt idx="628">
                  <c:v>812.79296875</c:v>
                </c:pt>
                <c:pt idx="629">
                  <c:v>811.005859375</c:v>
                </c:pt>
                <c:pt idx="630">
                  <c:v>809.21875</c:v>
                </c:pt>
                <c:pt idx="631">
                  <c:v>807.431640625</c:v>
                </c:pt>
                <c:pt idx="632">
                  <c:v>805.642578125</c:v>
                </c:pt>
                <c:pt idx="633">
                  <c:v>803.85546875</c:v>
                </c:pt>
                <c:pt idx="634">
                  <c:v>802.06640625</c:v>
                </c:pt>
                <c:pt idx="635">
                  <c:v>800.27734375</c:v>
                </c:pt>
                <c:pt idx="636">
                  <c:v>798.486328125</c:v>
                </c:pt>
                <c:pt idx="637">
                  <c:v>796.697265625</c:v>
                </c:pt>
                <c:pt idx="638">
                  <c:v>794.90625</c:v>
                </c:pt>
                <c:pt idx="639">
                  <c:v>793.115234375</c:v>
                </c:pt>
                <c:pt idx="640">
                  <c:v>791.32421875</c:v>
                </c:pt>
                <c:pt idx="641">
                  <c:v>789.53125</c:v>
                </c:pt>
                <c:pt idx="642">
                  <c:v>787.740234375</c:v>
                </c:pt>
                <c:pt idx="643">
                  <c:v>785.947265625</c:v>
                </c:pt>
                <c:pt idx="644">
                  <c:v>784.154296875</c:v>
                </c:pt>
                <c:pt idx="645">
                  <c:v>782.361328125</c:v>
                </c:pt>
                <c:pt idx="646">
                  <c:v>780.56640625</c:v>
                </c:pt>
                <c:pt idx="647">
                  <c:v>778.7734375</c:v>
                </c:pt>
                <c:pt idx="648">
                  <c:v>776.978515625</c:v>
                </c:pt>
                <c:pt idx="649">
                  <c:v>775.18359375</c:v>
                </c:pt>
                <c:pt idx="650">
                  <c:v>773.38671875</c:v>
                </c:pt>
                <c:pt idx="651">
                  <c:v>771.591796875</c:v>
                </c:pt>
                <c:pt idx="652">
                  <c:v>769.794921875</c:v>
                </c:pt>
                <c:pt idx="653">
                  <c:v>767.998046875</c:v>
                </c:pt>
                <c:pt idx="654">
                  <c:v>766.201171875</c:v>
                </c:pt>
                <c:pt idx="655">
                  <c:v>764.404296875</c:v>
                </c:pt>
                <c:pt idx="656">
                  <c:v>762.60546875</c:v>
                </c:pt>
                <c:pt idx="657">
                  <c:v>760.806640625</c:v>
                </c:pt>
                <c:pt idx="658">
                  <c:v>759.0078125</c:v>
                </c:pt>
                <c:pt idx="659">
                  <c:v>757.208984375</c:v>
                </c:pt>
                <c:pt idx="660">
                  <c:v>755.41015625</c:v>
                </c:pt>
                <c:pt idx="661">
                  <c:v>753.609375</c:v>
                </c:pt>
                <c:pt idx="662">
                  <c:v>751.80859375</c:v>
                </c:pt>
                <c:pt idx="663">
                  <c:v>750.0078125</c:v>
                </c:pt>
                <c:pt idx="664">
                  <c:v>748.20703125</c:v>
                </c:pt>
                <c:pt idx="665">
                  <c:v>746.40625</c:v>
                </c:pt>
                <c:pt idx="666">
                  <c:v>744.603515625</c:v>
                </c:pt>
                <c:pt idx="667">
                  <c:v>742.80078125</c:v>
                </c:pt>
                <c:pt idx="668">
                  <c:v>740.998046875</c:v>
                </c:pt>
                <c:pt idx="669">
                  <c:v>739.193359375</c:v>
                </c:pt>
                <c:pt idx="670">
                  <c:v>737.390625</c:v>
                </c:pt>
                <c:pt idx="671">
                  <c:v>735.5859375</c:v>
                </c:pt>
                <c:pt idx="672">
                  <c:v>733.78125</c:v>
                </c:pt>
                <c:pt idx="673">
                  <c:v>731.9765625</c:v>
                </c:pt>
                <c:pt idx="674">
                  <c:v>730.171875</c:v>
                </c:pt>
                <c:pt idx="675">
                  <c:v>728.365234375</c:v>
                </c:pt>
                <c:pt idx="676">
                  <c:v>726.55859375</c:v>
                </c:pt>
                <c:pt idx="677">
                  <c:v>724.751953125</c:v>
                </c:pt>
                <c:pt idx="678">
                  <c:v>722.9453125</c:v>
                </c:pt>
                <c:pt idx="679">
                  <c:v>721.138671875</c:v>
                </c:pt>
                <c:pt idx="680">
                  <c:v>719.330078125</c:v>
                </c:pt>
                <c:pt idx="681">
                  <c:v>717.521484375</c:v>
                </c:pt>
                <c:pt idx="682">
                  <c:v>715.712890625</c:v>
                </c:pt>
                <c:pt idx="683">
                  <c:v>713.904296875</c:v>
                </c:pt>
                <c:pt idx="684">
                  <c:v>712.09375</c:v>
                </c:pt>
                <c:pt idx="685">
                  <c:v>710.283203125</c:v>
                </c:pt>
                <c:pt idx="686">
                  <c:v>708.47265625</c:v>
                </c:pt>
                <c:pt idx="687">
                  <c:v>706.662109375</c:v>
                </c:pt>
                <c:pt idx="688">
                  <c:v>704.8515625</c:v>
                </c:pt>
                <c:pt idx="689">
                  <c:v>703.0390625</c:v>
                </c:pt>
                <c:pt idx="690">
                  <c:v>701.2265625</c:v>
                </c:pt>
                <c:pt idx="691">
                  <c:v>699.4140625</c:v>
                </c:pt>
                <c:pt idx="692">
                  <c:v>697.6015625</c:v>
                </c:pt>
                <c:pt idx="693">
                  <c:v>695.7890625</c:v>
                </c:pt>
                <c:pt idx="694">
                  <c:v>693.974609375</c:v>
                </c:pt>
                <c:pt idx="695">
                  <c:v>692.16015625</c:v>
                </c:pt>
                <c:pt idx="696">
                  <c:v>690.345703125</c:v>
                </c:pt>
                <c:pt idx="697">
                  <c:v>688.529296875</c:v>
                </c:pt>
                <c:pt idx="698">
                  <c:v>686.71484375</c:v>
                </c:pt>
                <c:pt idx="699">
                  <c:v>684.8984375</c:v>
                </c:pt>
                <c:pt idx="700">
                  <c:v>683.08203125</c:v>
                </c:pt>
                <c:pt idx="701">
                  <c:v>681.265625</c:v>
                </c:pt>
                <c:pt idx="702">
                  <c:v>679.44921875</c:v>
                </c:pt>
                <c:pt idx="703">
                  <c:v>677.630859375</c:v>
                </c:pt>
                <c:pt idx="704">
                  <c:v>675.8125</c:v>
                </c:pt>
                <c:pt idx="705">
                  <c:v>673.994140625</c:v>
                </c:pt>
                <c:pt idx="706">
                  <c:v>672.17578125</c:v>
                </c:pt>
                <c:pt idx="707">
                  <c:v>670.35546875</c:v>
                </c:pt>
                <c:pt idx="708">
                  <c:v>668.537109375</c:v>
                </c:pt>
                <c:pt idx="709">
                  <c:v>666.716796875</c:v>
                </c:pt>
                <c:pt idx="710">
                  <c:v>664.896484375</c:v>
                </c:pt>
                <c:pt idx="711">
                  <c:v>663.07421875</c:v>
                </c:pt>
                <c:pt idx="712">
                  <c:v>661.25390625</c:v>
                </c:pt>
                <c:pt idx="713">
                  <c:v>659.431640625</c:v>
                </c:pt>
                <c:pt idx="714">
                  <c:v>657.609375</c:v>
                </c:pt>
                <c:pt idx="715">
                  <c:v>655.787109375</c:v>
                </c:pt>
                <c:pt idx="716">
                  <c:v>653.962890625</c:v>
                </c:pt>
                <c:pt idx="717">
                  <c:v>652.140625</c:v>
                </c:pt>
                <c:pt idx="718">
                  <c:v>650.31640625</c:v>
                </c:pt>
                <c:pt idx="719">
                  <c:v>648.4921875</c:v>
                </c:pt>
                <c:pt idx="720">
                  <c:v>646.666015625</c:v>
                </c:pt>
                <c:pt idx="721">
                  <c:v>644.841796875</c:v>
                </c:pt>
                <c:pt idx="722">
                  <c:v>643.015625</c:v>
                </c:pt>
                <c:pt idx="723">
                  <c:v>641.189453125</c:v>
                </c:pt>
                <c:pt idx="724">
                  <c:v>639.36328125</c:v>
                </c:pt>
                <c:pt idx="725">
                  <c:v>637.53515625</c:v>
                </c:pt>
                <c:pt idx="726">
                  <c:v>635.708984375</c:v>
                </c:pt>
                <c:pt idx="727">
                  <c:v>633.880859375</c:v>
                </c:pt>
                <c:pt idx="728">
                  <c:v>632.052734375</c:v>
                </c:pt>
                <c:pt idx="729">
                  <c:v>630.224609375</c:v>
                </c:pt>
                <c:pt idx="730">
                  <c:v>628.39453125</c:v>
                </c:pt>
                <c:pt idx="731">
                  <c:v>626.564453125</c:v>
                </c:pt>
                <c:pt idx="732">
                  <c:v>624.734375</c:v>
                </c:pt>
                <c:pt idx="733">
                  <c:v>622.904296875</c:v>
                </c:pt>
                <c:pt idx="734">
                  <c:v>621.07421875</c:v>
                </c:pt>
                <c:pt idx="735">
                  <c:v>619.2421875</c:v>
                </c:pt>
                <c:pt idx="736">
                  <c:v>617.412109375</c:v>
                </c:pt>
                <c:pt idx="737">
                  <c:v>615.578125</c:v>
                </c:pt>
                <c:pt idx="738">
                  <c:v>613.74609375</c:v>
                </c:pt>
                <c:pt idx="739">
                  <c:v>611.9140625</c:v>
                </c:pt>
                <c:pt idx="740">
                  <c:v>610.080078125</c:v>
                </c:pt>
                <c:pt idx="741">
                  <c:v>608.24609375</c:v>
                </c:pt>
                <c:pt idx="742">
                  <c:v>606.412109375</c:v>
                </c:pt>
                <c:pt idx="743">
                  <c:v>604.578125</c:v>
                </c:pt>
                <c:pt idx="744">
                  <c:v>602.7421875</c:v>
                </c:pt>
                <c:pt idx="745">
                  <c:v>600.90625</c:v>
                </c:pt>
                <c:pt idx="746">
                  <c:v>599.0703125</c:v>
                </c:pt>
                <c:pt idx="747">
                  <c:v>597.234375</c:v>
                </c:pt>
                <c:pt idx="748">
                  <c:v>595.3984375</c:v>
                </c:pt>
                <c:pt idx="749">
                  <c:v>593.560546875</c:v>
                </c:pt>
                <c:pt idx="750">
                  <c:v>591.72265625</c:v>
                </c:pt>
                <c:pt idx="751">
                  <c:v>589.884765625</c:v>
                </c:pt>
                <c:pt idx="752">
                  <c:v>588.046875</c:v>
                </c:pt>
                <c:pt idx="753">
                  <c:v>586.20703125</c:v>
                </c:pt>
                <c:pt idx="754">
                  <c:v>584.3671875</c:v>
                </c:pt>
                <c:pt idx="755">
                  <c:v>582.52734375</c:v>
                </c:pt>
                <c:pt idx="756">
                  <c:v>580.6875</c:v>
                </c:pt>
                <c:pt idx="757">
                  <c:v>578.84765625</c:v>
                </c:pt>
                <c:pt idx="758">
                  <c:v>577.005859375</c:v>
                </c:pt>
                <c:pt idx="759">
                  <c:v>575.1640625</c:v>
                </c:pt>
                <c:pt idx="760">
                  <c:v>573.322265625</c:v>
                </c:pt>
                <c:pt idx="761">
                  <c:v>571.48046875</c:v>
                </c:pt>
                <c:pt idx="762">
                  <c:v>569.63671875</c:v>
                </c:pt>
                <c:pt idx="763">
                  <c:v>567.79296875</c:v>
                </c:pt>
                <c:pt idx="764">
                  <c:v>565.94921875</c:v>
                </c:pt>
                <c:pt idx="765">
                  <c:v>564.10546875</c:v>
                </c:pt>
                <c:pt idx="766">
                  <c:v>562.26171875</c:v>
                </c:pt>
                <c:pt idx="767">
                  <c:v>560.416015625</c:v>
                </c:pt>
                <c:pt idx="768">
                  <c:v>558.5703125</c:v>
                </c:pt>
                <c:pt idx="769">
                  <c:v>556.724609375</c:v>
                </c:pt>
                <c:pt idx="770">
                  <c:v>554.87890625</c:v>
                </c:pt>
                <c:pt idx="771">
                  <c:v>553.03125</c:v>
                </c:pt>
                <c:pt idx="772">
                  <c:v>551.18359375</c:v>
                </c:pt>
                <c:pt idx="773">
                  <c:v>549.337890625</c:v>
                </c:pt>
                <c:pt idx="774">
                  <c:v>547.48828125</c:v>
                </c:pt>
                <c:pt idx="775">
                  <c:v>545.640625</c:v>
                </c:pt>
                <c:pt idx="776">
                  <c:v>543.791015625</c:v>
                </c:pt>
                <c:pt idx="777">
                  <c:v>541.94140625</c:v>
                </c:pt>
                <c:pt idx="778">
                  <c:v>540.091796875</c:v>
                </c:pt>
                <c:pt idx="779">
                  <c:v>538.2421875</c:v>
                </c:pt>
                <c:pt idx="780">
                  <c:v>536.390625</c:v>
                </c:pt>
                <c:pt idx="781">
                  <c:v>534.541015625</c:v>
                </c:pt>
                <c:pt idx="782">
                  <c:v>532.689453125</c:v>
                </c:pt>
                <c:pt idx="783">
                  <c:v>530.8359375</c:v>
                </c:pt>
                <c:pt idx="784">
                  <c:v>528.984375</c:v>
                </c:pt>
                <c:pt idx="785">
                  <c:v>527.130859375</c:v>
                </c:pt>
                <c:pt idx="786">
                  <c:v>525.27734375</c:v>
                </c:pt>
                <c:pt idx="787">
                  <c:v>523.423828125</c:v>
                </c:pt>
                <c:pt idx="788">
                  <c:v>521.5703125</c:v>
                </c:pt>
                <c:pt idx="789">
                  <c:v>519.71484375</c:v>
                </c:pt>
                <c:pt idx="790">
                  <c:v>517.859375</c:v>
                </c:pt>
                <c:pt idx="791">
                  <c:v>516.00390625</c:v>
                </c:pt>
                <c:pt idx="792">
                  <c:v>514.1484375</c:v>
                </c:pt>
                <c:pt idx="793">
                  <c:v>512.29296875</c:v>
                </c:pt>
                <c:pt idx="794">
                  <c:v>510.435546875</c:v>
                </c:pt>
                <c:pt idx="795">
                  <c:v>508.578125</c:v>
                </c:pt>
                <c:pt idx="796">
                  <c:v>506.720703125</c:v>
                </c:pt>
                <c:pt idx="797">
                  <c:v>504.861328125</c:v>
                </c:pt>
                <c:pt idx="798">
                  <c:v>503.00390625</c:v>
                </c:pt>
                <c:pt idx="799">
                  <c:v>501.14453125</c:v>
                </c:pt>
                <c:pt idx="800">
                  <c:v>499.28515625</c:v>
                </c:pt>
                <c:pt idx="801">
                  <c:v>497.42578125</c:v>
                </c:pt>
                <c:pt idx="802">
                  <c:v>495.564453125</c:v>
                </c:pt>
                <c:pt idx="803">
                  <c:v>493.703125</c:v>
                </c:pt>
                <c:pt idx="804">
                  <c:v>491.84375</c:v>
                </c:pt>
                <c:pt idx="805">
                  <c:v>489.98046875</c:v>
                </c:pt>
                <c:pt idx="806">
                  <c:v>488.119140625</c:v>
                </c:pt>
                <c:pt idx="807">
                  <c:v>486.255859375</c:v>
                </c:pt>
                <c:pt idx="808">
                  <c:v>484.392578125</c:v>
                </c:pt>
                <c:pt idx="809">
                  <c:v>482.529296875</c:v>
                </c:pt>
                <c:pt idx="810">
                  <c:v>480.666015625</c:v>
                </c:pt>
                <c:pt idx="811">
                  <c:v>478.80078125</c:v>
                </c:pt>
                <c:pt idx="812">
                  <c:v>476.9375</c:v>
                </c:pt>
                <c:pt idx="813">
                  <c:v>475.072265625</c:v>
                </c:pt>
                <c:pt idx="814">
                  <c:v>473.205078125</c:v>
                </c:pt>
                <c:pt idx="815">
                  <c:v>471.33984375</c:v>
                </c:pt>
                <c:pt idx="816">
                  <c:v>469.47265625</c:v>
                </c:pt>
                <c:pt idx="817">
                  <c:v>467.60546875</c:v>
                </c:pt>
                <c:pt idx="818">
                  <c:v>465.73828125</c:v>
                </c:pt>
                <c:pt idx="819">
                  <c:v>463.87109375</c:v>
                </c:pt>
                <c:pt idx="820">
                  <c:v>462.001953125</c:v>
                </c:pt>
                <c:pt idx="821">
                  <c:v>460.1328125</c:v>
                </c:pt>
                <c:pt idx="822">
                  <c:v>458.263671875</c:v>
                </c:pt>
                <c:pt idx="823">
                  <c:v>456.39453125</c:v>
                </c:pt>
                <c:pt idx="824">
                  <c:v>454.525390625</c:v>
                </c:pt>
                <c:pt idx="825">
                  <c:v>452.654296875</c:v>
                </c:pt>
                <c:pt idx="826">
                  <c:v>450.783203125</c:v>
                </c:pt>
                <c:pt idx="827">
                  <c:v>448.912109375</c:v>
                </c:pt>
                <c:pt idx="828">
                  <c:v>447.0390625</c:v>
                </c:pt>
                <c:pt idx="829">
                  <c:v>445.16796875</c:v>
                </c:pt>
                <c:pt idx="830">
                  <c:v>443.294921875</c:v>
                </c:pt>
                <c:pt idx="831">
                  <c:v>441.421875</c:v>
                </c:pt>
                <c:pt idx="832">
                  <c:v>439.546875</c:v>
                </c:pt>
                <c:pt idx="833">
                  <c:v>437.673828125</c:v>
                </c:pt>
                <c:pt idx="834">
                  <c:v>435.798828125</c:v>
                </c:pt>
                <c:pt idx="835">
                  <c:v>433.923828125</c:v>
                </c:pt>
                <c:pt idx="836">
                  <c:v>432.048828125</c:v>
                </c:pt>
                <c:pt idx="837">
                  <c:v>430.171875</c:v>
                </c:pt>
                <c:pt idx="838">
                  <c:v>428.294921875</c:v>
                </c:pt>
                <c:pt idx="839">
                  <c:v>426.419921875</c:v>
                </c:pt>
                <c:pt idx="840">
                  <c:v>424.541015625</c:v>
                </c:pt>
                <c:pt idx="841">
                  <c:v>422.6640625</c:v>
                </c:pt>
                <c:pt idx="842">
                  <c:v>420.78515625</c:v>
                </c:pt>
                <c:pt idx="843">
                  <c:v>418.90625</c:v>
                </c:pt>
                <c:pt idx="844">
                  <c:v>417.02734375</c:v>
                </c:pt>
                <c:pt idx="845">
                  <c:v>415.1484375</c:v>
                </c:pt>
                <c:pt idx="846">
                  <c:v>413.267578125</c:v>
                </c:pt>
                <c:pt idx="847">
                  <c:v>411.388671875</c:v>
                </c:pt>
                <c:pt idx="848">
                  <c:v>409.5078125</c:v>
                </c:pt>
                <c:pt idx="849">
                  <c:v>407.625</c:v>
                </c:pt>
                <c:pt idx="850">
                  <c:v>405.744140625</c:v>
                </c:pt>
                <c:pt idx="851">
                  <c:v>403.861328125</c:v>
                </c:pt>
                <c:pt idx="852">
                  <c:v>401.978515625</c:v>
                </c:pt>
                <c:pt idx="853">
                  <c:v>400.095703125</c:v>
                </c:pt>
                <c:pt idx="854">
                  <c:v>398.212890625</c:v>
                </c:pt>
                <c:pt idx="855">
                  <c:v>396.328125</c:v>
                </c:pt>
                <c:pt idx="856">
                  <c:v>394.443359375</c:v>
                </c:pt>
                <c:pt idx="857">
                  <c:v>392.55859375</c:v>
                </c:pt>
                <c:pt idx="858">
                  <c:v>390.673828125</c:v>
                </c:pt>
                <c:pt idx="859">
                  <c:v>388.787109375</c:v>
                </c:pt>
                <c:pt idx="860">
                  <c:v>386.900390625</c:v>
                </c:pt>
                <c:pt idx="861">
                  <c:v>385.013671875</c:v>
                </c:pt>
                <c:pt idx="862">
                  <c:v>383.126953125</c:v>
                </c:pt>
                <c:pt idx="863">
                  <c:v>381.23828125</c:v>
                </c:pt>
                <c:pt idx="864">
                  <c:v>379.3515625</c:v>
                </c:pt>
                <c:pt idx="865">
                  <c:v>377.462890625</c:v>
                </c:pt>
                <c:pt idx="866">
                  <c:v>375.572265625</c:v>
                </c:pt>
                <c:pt idx="867">
                  <c:v>373.68359375</c:v>
                </c:pt>
                <c:pt idx="868">
                  <c:v>371.79296875</c:v>
                </c:pt>
                <c:pt idx="869">
                  <c:v>369.90234375</c:v>
                </c:pt>
                <c:pt idx="870">
                  <c:v>368.01171875</c:v>
                </c:pt>
                <c:pt idx="871">
                  <c:v>366.12109375</c:v>
                </c:pt>
                <c:pt idx="872">
                  <c:v>364.228515625</c:v>
                </c:pt>
                <c:pt idx="873">
                  <c:v>362.3359375</c:v>
                </c:pt>
                <c:pt idx="874">
                  <c:v>360.443359375</c:v>
                </c:pt>
                <c:pt idx="875">
                  <c:v>358.55078125</c:v>
                </c:pt>
                <c:pt idx="876">
                  <c:v>356.65625</c:v>
                </c:pt>
                <c:pt idx="877">
                  <c:v>354.763671875</c:v>
                </c:pt>
                <c:pt idx="878">
                  <c:v>352.8671875</c:v>
                </c:pt>
                <c:pt idx="879">
                  <c:v>350.97265625</c:v>
                </c:pt>
                <c:pt idx="880">
                  <c:v>349.078125</c:v>
                </c:pt>
                <c:pt idx="881">
                  <c:v>347.181640625</c:v>
                </c:pt>
                <c:pt idx="882">
                  <c:v>345.28515625</c:v>
                </c:pt>
                <c:pt idx="883">
                  <c:v>343.388671875</c:v>
                </c:pt>
                <c:pt idx="884">
                  <c:v>341.490234375</c:v>
                </c:pt>
                <c:pt idx="885">
                  <c:v>339.59375</c:v>
                </c:pt>
                <c:pt idx="886">
                  <c:v>337.6953125</c:v>
                </c:pt>
                <c:pt idx="887">
                  <c:v>335.796875</c:v>
                </c:pt>
                <c:pt idx="888">
                  <c:v>333.896484375</c:v>
                </c:pt>
                <c:pt idx="889">
                  <c:v>331.998046875</c:v>
                </c:pt>
                <c:pt idx="890">
                  <c:v>330.09765625</c:v>
                </c:pt>
                <c:pt idx="891">
                  <c:v>328.197265625</c:v>
                </c:pt>
                <c:pt idx="892">
                  <c:v>326.294921875</c:v>
                </c:pt>
                <c:pt idx="893">
                  <c:v>324.39453125</c:v>
                </c:pt>
                <c:pt idx="894">
                  <c:v>322.4921875</c:v>
                </c:pt>
                <c:pt idx="895">
                  <c:v>320.58984375</c:v>
                </c:pt>
                <c:pt idx="896">
                  <c:v>318.6875</c:v>
                </c:pt>
                <c:pt idx="897">
                  <c:v>316.783203125</c:v>
                </c:pt>
                <c:pt idx="898">
                  <c:v>314.87890625</c:v>
                </c:pt>
                <c:pt idx="899">
                  <c:v>312.974609375</c:v>
                </c:pt>
                <c:pt idx="900">
                  <c:v>311.0703125</c:v>
                </c:pt>
                <c:pt idx="901">
                  <c:v>309.166015625</c:v>
                </c:pt>
                <c:pt idx="902">
                  <c:v>307.259765625</c:v>
                </c:pt>
                <c:pt idx="903">
                  <c:v>305.353515625</c:v>
                </c:pt>
                <c:pt idx="904">
                  <c:v>303.447265625</c:v>
                </c:pt>
                <c:pt idx="905">
                  <c:v>301.5390625</c:v>
                </c:pt>
                <c:pt idx="906">
                  <c:v>299.6328125</c:v>
                </c:pt>
                <c:pt idx="907">
                  <c:v>297.724609375</c:v>
                </c:pt>
                <c:pt idx="908">
                  <c:v>295.81640625</c:v>
                </c:pt>
                <c:pt idx="909">
                  <c:v>293.90625</c:v>
                </c:pt>
                <c:pt idx="910">
                  <c:v>291.998046875</c:v>
                </c:pt>
                <c:pt idx="911">
                  <c:v>290.087890625</c:v>
                </c:pt>
                <c:pt idx="912">
                  <c:v>288.177734375</c:v>
                </c:pt>
                <c:pt idx="913">
                  <c:v>286.265625</c:v>
                </c:pt>
                <c:pt idx="914">
                  <c:v>284.35546875</c:v>
                </c:pt>
                <c:pt idx="915">
                  <c:v>282.443359375</c:v>
                </c:pt>
                <c:pt idx="916">
                  <c:v>280.53125</c:v>
                </c:pt>
                <c:pt idx="917">
                  <c:v>278.619140625</c:v>
                </c:pt>
                <c:pt idx="918">
                  <c:v>276.705078125</c:v>
                </c:pt>
                <c:pt idx="919">
                  <c:v>274.791015625</c:v>
                </c:pt>
                <c:pt idx="920">
                  <c:v>272.876953125</c:v>
                </c:pt>
                <c:pt idx="921">
                  <c:v>270.962890625</c:v>
                </c:pt>
                <c:pt idx="922">
                  <c:v>269.048828125</c:v>
                </c:pt>
                <c:pt idx="923">
                  <c:v>267.1328125</c:v>
                </c:pt>
                <c:pt idx="924">
                  <c:v>265.216796875</c:v>
                </c:pt>
                <c:pt idx="925">
                  <c:v>263.30078125</c:v>
                </c:pt>
                <c:pt idx="926">
                  <c:v>261.3828125</c:v>
                </c:pt>
                <c:pt idx="927">
                  <c:v>259.46484375</c:v>
                </c:pt>
                <c:pt idx="928">
                  <c:v>257.548828125</c:v>
                </c:pt>
                <c:pt idx="929">
                  <c:v>255.62890625</c:v>
                </c:pt>
                <c:pt idx="930">
                  <c:v>253.7109375</c:v>
                </c:pt>
                <c:pt idx="931">
                  <c:v>251.791015625</c:v>
                </c:pt>
                <c:pt idx="932">
                  <c:v>249.87109375</c:v>
                </c:pt>
                <c:pt idx="933">
                  <c:v>247.951171875</c:v>
                </c:pt>
                <c:pt idx="934">
                  <c:v>246.03125</c:v>
                </c:pt>
                <c:pt idx="935">
                  <c:v>244.109375</c:v>
                </c:pt>
                <c:pt idx="936">
                  <c:v>242.1875</c:v>
                </c:pt>
                <c:pt idx="937">
                  <c:v>240.265625</c:v>
                </c:pt>
                <c:pt idx="938">
                  <c:v>238.34375</c:v>
                </c:pt>
                <c:pt idx="939">
                  <c:v>236.419921875</c:v>
                </c:pt>
                <c:pt idx="940">
                  <c:v>234.49609375</c:v>
                </c:pt>
                <c:pt idx="941">
                  <c:v>232.572265625</c:v>
                </c:pt>
                <c:pt idx="942">
                  <c:v>230.6484375</c:v>
                </c:pt>
                <c:pt idx="943">
                  <c:v>228.72265625</c:v>
                </c:pt>
                <c:pt idx="944">
                  <c:v>226.796875</c:v>
                </c:pt>
                <c:pt idx="945">
                  <c:v>224.87109375</c:v>
                </c:pt>
                <c:pt idx="946">
                  <c:v>222.9453125</c:v>
                </c:pt>
                <c:pt idx="947">
                  <c:v>221.017578125</c:v>
                </c:pt>
                <c:pt idx="948">
                  <c:v>219.091796875</c:v>
                </c:pt>
                <c:pt idx="949">
                  <c:v>217.1640625</c:v>
                </c:pt>
                <c:pt idx="950">
                  <c:v>215.234375</c:v>
                </c:pt>
                <c:pt idx="951">
                  <c:v>213.306640625</c:v>
                </c:pt>
                <c:pt idx="952">
                  <c:v>211.376953125</c:v>
                </c:pt>
                <c:pt idx="953">
                  <c:v>209.447265625</c:v>
                </c:pt>
                <c:pt idx="954">
                  <c:v>207.517578125</c:v>
                </c:pt>
                <c:pt idx="955">
                  <c:v>205.5859375</c:v>
                </c:pt>
                <c:pt idx="956">
                  <c:v>203.654296875</c:v>
                </c:pt>
                <c:pt idx="957">
                  <c:v>201.72265625</c:v>
                </c:pt>
                <c:pt idx="958">
                  <c:v>199.791015625</c:v>
                </c:pt>
                <c:pt idx="959">
                  <c:v>197.857421875</c:v>
                </c:pt>
                <c:pt idx="960">
                  <c:v>195.92578125</c:v>
                </c:pt>
                <c:pt idx="961">
                  <c:v>193.9921875</c:v>
                </c:pt>
                <c:pt idx="962">
                  <c:v>192.056640625</c:v>
                </c:pt>
                <c:pt idx="963">
                  <c:v>190.123046875</c:v>
                </c:pt>
                <c:pt idx="964">
                  <c:v>188.1875</c:v>
                </c:pt>
                <c:pt idx="965">
                  <c:v>186.251953125</c:v>
                </c:pt>
                <c:pt idx="966">
                  <c:v>184.31640625</c:v>
                </c:pt>
                <c:pt idx="967">
                  <c:v>182.380859375</c:v>
                </c:pt>
                <c:pt idx="968">
                  <c:v>180.443359375</c:v>
                </c:pt>
                <c:pt idx="969">
                  <c:v>178.505859375</c:v>
                </c:pt>
                <c:pt idx="970">
                  <c:v>176.568359375</c:v>
                </c:pt>
                <c:pt idx="971">
                  <c:v>174.62890625</c:v>
                </c:pt>
                <c:pt idx="972">
                  <c:v>172.689453125</c:v>
                </c:pt>
                <c:pt idx="973">
                  <c:v>170.75</c:v>
                </c:pt>
                <c:pt idx="974">
                  <c:v>168.810546875</c:v>
                </c:pt>
                <c:pt idx="975">
                  <c:v>166.87109375</c:v>
                </c:pt>
                <c:pt idx="976">
                  <c:v>164.9296875</c:v>
                </c:pt>
                <c:pt idx="977">
                  <c:v>162.98828125</c:v>
                </c:pt>
                <c:pt idx="978">
                  <c:v>161.046875</c:v>
                </c:pt>
                <c:pt idx="979">
                  <c:v>159.103515625</c:v>
                </c:pt>
                <c:pt idx="980">
                  <c:v>157.162109375</c:v>
                </c:pt>
                <c:pt idx="981">
                  <c:v>155.21875</c:v>
                </c:pt>
                <c:pt idx="982">
                  <c:v>153.2734375</c:v>
                </c:pt>
                <c:pt idx="983">
                  <c:v>151.330078125</c:v>
                </c:pt>
                <c:pt idx="984">
                  <c:v>149.384765625</c:v>
                </c:pt>
                <c:pt idx="985">
                  <c:v>147.439453125</c:v>
                </c:pt>
                <c:pt idx="986">
                  <c:v>145.494140625</c:v>
                </c:pt>
                <c:pt idx="987">
                  <c:v>143.548828125</c:v>
                </c:pt>
                <c:pt idx="988">
                  <c:v>141.6015625</c:v>
                </c:pt>
                <c:pt idx="989">
                  <c:v>139.654296875</c:v>
                </c:pt>
                <c:pt idx="990">
                  <c:v>137.70703125</c:v>
                </c:pt>
                <c:pt idx="991">
                  <c:v>135.7578125</c:v>
                </c:pt>
                <c:pt idx="992">
                  <c:v>133.80859375</c:v>
                </c:pt>
                <c:pt idx="993">
                  <c:v>131.861328125</c:v>
                </c:pt>
                <c:pt idx="994">
                  <c:v>129.91015625</c:v>
                </c:pt>
                <c:pt idx="995">
                  <c:v>127.9609375</c:v>
                </c:pt>
                <c:pt idx="996">
                  <c:v>126.009765625</c:v>
                </c:pt>
                <c:pt idx="997">
                  <c:v>124.05859375</c:v>
                </c:pt>
                <c:pt idx="998">
                  <c:v>122.107421875</c:v>
                </c:pt>
                <c:pt idx="999">
                  <c:v>120.154296875</c:v>
                </c:pt>
                <c:pt idx="1000">
                  <c:v>118.203125</c:v>
                </c:pt>
                <c:pt idx="1001">
                  <c:v>116.25</c:v>
                </c:pt>
                <c:pt idx="1002">
                  <c:v>114.294921875</c:v>
                </c:pt>
                <c:pt idx="1003">
                  <c:v>112.341796875</c:v>
                </c:pt>
                <c:pt idx="1004">
                  <c:v>110.38671875</c:v>
                </c:pt>
                <c:pt idx="1005">
                  <c:v>108.431640625</c:v>
                </c:pt>
                <c:pt idx="1006">
                  <c:v>106.4765625</c:v>
                </c:pt>
                <c:pt idx="1007">
                  <c:v>104.51953125</c:v>
                </c:pt>
                <c:pt idx="1008">
                  <c:v>102.564453125</c:v>
                </c:pt>
                <c:pt idx="1009">
                  <c:v>100.607421875</c:v>
                </c:pt>
              </c:numCache>
            </c:numRef>
          </c:xVal>
          <c:yVal>
            <c:numRef>
              <c:f>'Figure 14'!$B$7:$B$1016</c:f>
              <c:numCache>
                <c:formatCode>General</c:formatCode>
                <c:ptCount val="1010"/>
                <c:pt idx="0">
                  <c:v>467.9493408203125</c:v>
                </c:pt>
                <c:pt idx="1">
                  <c:v>560.504150390625</c:v>
                </c:pt>
                <c:pt idx="2">
                  <c:v>447.97976684570313</c:v>
                </c:pt>
                <c:pt idx="3">
                  <c:v>227.4794921875</c:v>
                </c:pt>
                <c:pt idx="4">
                  <c:v>587.5074462890625</c:v>
                </c:pt>
                <c:pt idx="5">
                  <c:v>597.0704345703125</c:v>
                </c:pt>
                <c:pt idx="6">
                  <c:v>240.31114196777344</c:v>
                </c:pt>
                <c:pt idx="7">
                  <c:v>415.58743286132813</c:v>
                </c:pt>
                <c:pt idx="8">
                  <c:v>97.888900756835938</c:v>
                </c:pt>
                <c:pt idx="9">
                  <c:v>57.014125823974609</c:v>
                </c:pt>
                <c:pt idx="10">
                  <c:v>-58.236850738525391</c:v>
                </c:pt>
                <c:pt idx="11">
                  <c:v>-244.65472412109375</c:v>
                </c:pt>
                <c:pt idx="12">
                  <c:v>-279.52035522460938</c:v>
                </c:pt>
                <c:pt idx="13">
                  <c:v>-228.62971496582031</c:v>
                </c:pt>
                <c:pt idx="14">
                  <c:v>-303.4539794921875</c:v>
                </c:pt>
                <c:pt idx="15">
                  <c:v>-164.49903869628906</c:v>
                </c:pt>
                <c:pt idx="16">
                  <c:v>-144.87741088867188</c:v>
                </c:pt>
                <c:pt idx="17">
                  <c:v>81.948753356933594</c:v>
                </c:pt>
                <c:pt idx="18">
                  <c:v>403.81491088867188</c:v>
                </c:pt>
                <c:pt idx="19">
                  <c:v>284.70156860351563</c:v>
                </c:pt>
                <c:pt idx="20">
                  <c:v>219.10140991210938</c:v>
                </c:pt>
                <c:pt idx="21">
                  <c:v>-4.1291069984436035</c:v>
                </c:pt>
                <c:pt idx="22">
                  <c:v>-92.305503845214844</c:v>
                </c:pt>
                <c:pt idx="23">
                  <c:v>120.68174743652344</c:v>
                </c:pt>
                <c:pt idx="24">
                  <c:v>41.717781066894531</c:v>
                </c:pt>
                <c:pt idx="25">
                  <c:v>-4.6828665733337402</c:v>
                </c:pt>
                <c:pt idx="26">
                  <c:v>320.10415649414063</c:v>
                </c:pt>
                <c:pt idx="27">
                  <c:v>137.42918395996094</c:v>
                </c:pt>
                <c:pt idx="28">
                  <c:v>119.79119873046875</c:v>
                </c:pt>
                <c:pt idx="29">
                  <c:v>81.931648254394531</c:v>
                </c:pt>
                <c:pt idx="30">
                  <c:v>154.70022583007813</c:v>
                </c:pt>
                <c:pt idx="31">
                  <c:v>184.817138671875</c:v>
                </c:pt>
                <c:pt idx="32">
                  <c:v>169.10069274902344</c:v>
                </c:pt>
                <c:pt idx="33">
                  <c:v>228.81730651855469</c:v>
                </c:pt>
                <c:pt idx="34">
                  <c:v>30.53565788269043</c:v>
                </c:pt>
                <c:pt idx="35">
                  <c:v>122.95555877685547</c:v>
                </c:pt>
                <c:pt idx="36">
                  <c:v>281.07803344726563</c:v>
                </c:pt>
                <c:pt idx="37">
                  <c:v>114.36391448974609</c:v>
                </c:pt>
                <c:pt idx="38">
                  <c:v>-53.522407531738281</c:v>
                </c:pt>
                <c:pt idx="39">
                  <c:v>-120.60247039794922</c:v>
                </c:pt>
                <c:pt idx="40">
                  <c:v>16.542299270629883</c:v>
                </c:pt>
                <c:pt idx="41">
                  <c:v>169.82929992675781</c:v>
                </c:pt>
                <c:pt idx="42">
                  <c:v>-26.888525009155273</c:v>
                </c:pt>
                <c:pt idx="43">
                  <c:v>125.35808563232422</c:v>
                </c:pt>
                <c:pt idx="44">
                  <c:v>190.31282043457031</c:v>
                </c:pt>
                <c:pt idx="45">
                  <c:v>-218.69122314453125</c:v>
                </c:pt>
                <c:pt idx="46">
                  <c:v>-99.109550476074219</c:v>
                </c:pt>
                <c:pt idx="47">
                  <c:v>46.105159759521484</c:v>
                </c:pt>
                <c:pt idx="48">
                  <c:v>274.1597900390625</c:v>
                </c:pt>
                <c:pt idx="49">
                  <c:v>-66.816558837890625</c:v>
                </c:pt>
                <c:pt idx="50">
                  <c:v>-127.70623016357422</c:v>
                </c:pt>
                <c:pt idx="51">
                  <c:v>26.179924011230469</c:v>
                </c:pt>
                <c:pt idx="52">
                  <c:v>45.091556549072266</c:v>
                </c:pt>
                <c:pt idx="53">
                  <c:v>-218.54228210449219</c:v>
                </c:pt>
                <c:pt idx="54">
                  <c:v>-281.81060791015625</c:v>
                </c:pt>
                <c:pt idx="55">
                  <c:v>-25.762184143066406</c:v>
                </c:pt>
                <c:pt idx="56">
                  <c:v>-20.504138946533203</c:v>
                </c:pt>
                <c:pt idx="57">
                  <c:v>-216.64143371582031</c:v>
                </c:pt>
                <c:pt idx="58">
                  <c:v>163.41702270507813</c:v>
                </c:pt>
                <c:pt idx="59">
                  <c:v>248.31283569335938</c:v>
                </c:pt>
                <c:pt idx="60">
                  <c:v>122.35812377929688</c:v>
                </c:pt>
                <c:pt idx="61">
                  <c:v>145.65061950683594</c:v>
                </c:pt>
                <c:pt idx="62">
                  <c:v>273.61932373046875</c:v>
                </c:pt>
                <c:pt idx="63">
                  <c:v>685.3863525390625</c:v>
                </c:pt>
                <c:pt idx="64">
                  <c:v>1103.3536376953125</c:v>
                </c:pt>
                <c:pt idx="65">
                  <c:v>1768.4134521484375</c:v>
                </c:pt>
                <c:pt idx="66">
                  <c:v>2610.673828125</c:v>
                </c:pt>
                <c:pt idx="67">
                  <c:v>4130.4794921875</c:v>
                </c:pt>
                <c:pt idx="68">
                  <c:v>5420.1279296875</c:v>
                </c:pt>
                <c:pt idx="69">
                  <c:v>7302.896484375</c:v>
                </c:pt>
                <c:pt idx="70">
                  <c:v>7575.26904296875</c:v>
                </c:pt>
                <c:pt idx="71">
                  <c:v>6652.8115234375</c:v>
                </c:pt>
                <c:pt idx="72">
                  <c:v>4914.404296875</c:v>
                </c:pt>
                <c:pt idx="73">
                  <c:v>3154.605712890625</c:v>
                </c:pt>
                <c:pt idx="74">
                  <c:v>1721.3321533203125</c:v>
                </c:pt>
                <c:pt idx="75">
                  <c:v>1104.5540771484375</c:v>
                </c:pt>
                <c:pt idx="76">
                  <c:v>231.95155334472656</c:v>
                </c:pt>
                <c:pt idx="77">
                  <c:v>296.91070556640625</c:v>
                </c:pt>
                <c:pt idx="78">
                  <c:v>374.47415161132813</c:v>
                </c:pt>
                <c:pt idx="79">
                  <c:v>523.08306884765625</c:v>
                </c:pt>
                <c:pt idx="80">
                  <c:v>84.06951904296875</c:v>
                </c:pt>
                <c:pt idx="81">
                  <c:v>377.95587158203125</c:v>
                </c:pt>
                <c:pt idx="82">
                  <c:v>332.26312255859375</c:v>
                </c:pt>
                <c:pt idx="83">
                  <c:v>-96.9925537109375</c:v>
                </c:pt>
                <c:pt idx="84">
                  <c:v>141.43560791015625</c:v>
                </c:pt>
                <c:pt idx="85">
                  <c:v>56.290660858154297</c:v>
                </c:pt>
                <c:pt idx="86">
                  <c:v>-188.13485717773438</c:v>
                </c:pt>
                <c:pt idx="87">
                  <c:v>102.09666442871094</c:v>
                </c:pt>
                <c:pt idx="88">
                  <c:v>-65.051544189453125</c:v>
                </c:pt>
                <c:pt idx="89">
                  <c:v>-216.41249084472656</c:v>
                </c:pt>
                <c:pt idx="90">
                  <c:v>90.890472412109375</c:v>
                </c:pt>
                <c:pt idx="91">
                  <c:v>82.863029479980469</c:v>
                </c:pt>
                <c:pt idx="92">
                  <c:v>21.259160995483398</c:v>
                </c:pt>
                <c:pt idx="93">
                  <c:v>73.0396728515625</c:v>
                </c:pt>
                <c:pt idx="94">
                  <c:v>433.35723876953125</c:v>
                </c:pt>
                <c:pt idx="95">
                  <c:v>308.585205078125</c:v>
                </c:pt>
                <c:pt idx="96">
                  <c:v>306.62429809570313</c:v>
                </c:pt>
                <c:pt idx="97">
                  <c:v>184.9656982421875</c:v>
                </c:pt>
                <c:pt idx="98">
                  <c:v>431.47726440429688</c:v>
                </c:pt>
                <c:pt idx="99">
                  <c:v>591.343017578125</c:v>
                </c:pt>
                <c:pt idx="100">
                  <c:v>90.525123596191406</c:v>
                </c:pt>
                <c:pt idx="101">
                  <c:v>313.1673583984375</c:v>
                </c:pt>
                <c:pt idx="102">
                  <c:v>573.38226318359375</c:v>
                </c:pt>
                <c:pt idx="103">
                  <c:v>420.09228515625</c:v>
                </c:pt>
                <c:pt idx="104">
                  <c:v>826.18511962890625</c:v>
                </c:pt>
                <c:pt idx="105">
                  <c:v>396.27194213867188</c:v>
                </c:pt>
                <c:pt idx="106">
                  <c:v>566.49591064453125</c:v>
                </c:pt>
                <c:pt idx="107">
                  <c:v>431.92315673828125</c:v>
                </c:pt>
                <c:pt idx="108">
                  <c:v>598.7957763671875</c:v>
                </c:pt>
                <c:pt idx="109">
                  <c:v>627.43475341796875</c:v>
                </c:pt>
                <c:pt idx="110">
                  <c:v>423.68646240234375</c:v>
                </c:pt>
                <c:pt idx="111">
                  <c:v>387.88421630859375</c:v>
                </c:pt>
                <c:pt idx="112">
                  <c:v>243.79335021972656</c:v>
                </c:pt>
                <c:pt idx="113">
                  <c:v>628.2462158203125</c:v>
                </c:pt>
                <c:pt idx="114">
                  <c:v>645.5478515625</c:v>
                </c:pt>
                <c:pt idx="115">
                  <c:v>656.53875732421875</c:v>
                </c:pt>
                <c:pt idx="116">
                  <c:v>679.96929931640625</c:v>
                </c:pt>
                <c:pt idx="117">
                  <c:v>943.117431640625</c:v>
                </c:pt>
                <c:pt idx="118">
                  <c:v>541.80419921875</c:v>
                </c:pt>
                <c:pt idx="119">
                  <c:v>909.6982421875</c:v>
                </c:pt>
                <c:pt idx="120">
                  <c:v>879.6322021484375</c:v>
                </c:pt>
                <c:pt idx="121">
                  <c:v>860.443603515625</c:v>
                </c:pt>
                <c:pt idx="122">
                  <c:v>756.70672607421875</c:v>
                </c:pt>
                <c:pt idx="123">
                  <c:v>673.30194091796875</c:v>
                </c:pt>
                <c:pt idx="124">
                  <c:v>466.2655029296875</c:v>
                </c:pt>
                <c:pt idx="125">
                  <c:v>320.27435302734375</c:v>
                </c:pt>
                <c:pt idx="126">
                  <c:v>787.3961181640625</c:v>
                </c:pt>
                <c:pt idx="127">
                  <c:v>814.89666748046875</c:v>
                </c:pt>
                <c:pt idx="128">
                  <c:v>615.6453857421875</c:v>
                </c:pt>
                <c:pt idx="129">
                  <c:v>546.15924072265625</c:v>
                </c:pt>
                <c:pt idx="130">
                  <c:v>721.9981689453125</c:v>
                </c:pt>
                <c:pt idx="131">
                  <c:v>503.9996337890625</c:v>
                </c:pt>
                <c:pt idx="132">
                  <c:v>718.7314453125</c:v>
                </c:pt>
                <c:pt idx="133">
                  <c:v>550.74072265625</c:v>
                </c:pt>
                <c:pt idx="134">
                  <c:v>399.95208740234375</c:v>
                </c:pt>
                <c:pt idx="135">
                  <c:v>537.984375</c:v>
                </c:pt>
                <c:pt idx="136">
                  <c:v>544.81182861328125</c:v>
                </c:pt>
                <c:pt idx="137">
                  <c:v>328.47125244140625</c:v>
                </c:pt>
                <c:pt idx="138">
                  <c:v>299.41983032226563</c:v>
                </c:pt>
                <c:pt idx="139">
                  <c:v>313.98666381835938</c:v>
                </c:pt>
                <c:pt idx="140">
                  <c:v>537.502197265625</c:v>
                </c:pt>
                <c:pt idx="141">
                  <c:v>511.44256591796875</c:v>
                </c:pt>
                <c:pt idx="142">
                  <c:v>857.8994140625</c:v>
                </c:pt>
                <c:pt idx="143">
                  <c:v>264.51324462890625</c:v>
                </c:pt>
                <c:pt idx="144">
                  <c:v>335.04360961914063</c:v>
                </c:pt>
                <c:pt idx="145">
                  <c:v>338.57449340820313</c:v>
                </c:pt>
                <c:pt idx="146">
                  <c:v>292.24246215820313</c:v>
                </c:pt>
                <c:pt idx="147">
                  <c:v>521.5064697265625</c:v>
                </c:pt>
                <c:pt idx="148">
                  <c:v>56.368434906005859</c:v>
                </c:pt>
                <c:pt idx="149">
                  <c:v>8.5469341278076172</c:v>
                </c:pt>
                <c:pt idx="150">
                  <c:v>267.23947143554688</c:v>
                </c:pt>
                <c:pt idx="151">
                  <c:v>96.467262268066406</c:v>
                </c:pt>
                <c:pt idx="152">
                  <c:v>131.07028198242188</c:v>
                </c:pt>
                <c:pt idx="153">
                  <c:v>321.14816284179688</c:v>
                </c:pt>
                <c:pt idx="154">
                  <c:v>260.86474609375</c:v>
                </c:pt>
                <c:pt idx="155">
                  <c:v>68.449050903320313</c:v>
                </c:pt>
                <c:pt idx="156">
                  <c:v>84.386962890625</c:v>
                </c:pt>
                <c:pt idx="157">
                  <c:v>224.60844421386719</c:v>
                </c:pt>
                <c:pt idx="158">
                  <c:v>-28.224344253540039</c:v>
                </c:pt>
                <c:pt idx="159">
                  <c:v>-422.27346801757813</c:v>
                </c:pt>
                <c:pt idx="160">
                  <c:v>127.88886260986328</c:v>
                </c:pt>
                <c:pt idx="161">
                  <c:v>22.762374877929688</c:v>
                </c:pt>
                <c:pt idx="162">
                  <c:v>-54.408138275146484</c:v>
                </c:pt>
                <c:pt idx="163">
                  <c:v>147.80058288574219</c:v>
                </c:pt>
                <c:pt idx="164">
                  <c:v>-50.310344696044922</c:v>
                </c:pt>
                <c:pt idx="165">
                  <c:v>297.66897583007813</c:v>
                </c:pt>
                <c:pt idx="166">
                  <c:v>180.27629089355469</c:v>
                </c:pt>
                <c:pt idx="167">
                  <c:v>-65.694068908691406</c:v>
                </c:pt>
                <c:pt idx="168">
                  <c:v>48.070724487304688</c:v>
                </c:pt>
                <c:pt idx="169">
                  <c:v>256.30526733398438</c:v>
                </c:pt>
                <c:pt idx="170">
                  <c:v>57.063541412353516</c:v>
                </c:pt>
                <c:pt idx="171">
                  <c:v>-33.669406890869141</c:v>
                </c:pt>
                <c:pt idx="172">
                  <c:v>13.496777534484863</c:v>
                </c:pt>
                <c:pt idx="173">
                  <c:v>252.70645141601563</c:v>
                </c:pt>
                <c:pt idx="174">
                  <c:v>-45.321521759033203</c:v>
                </c:pt>
                <c:pt idx="175">
                  <c:v>-13.52666187286377</c:v>
                </c:pt>
                <c:pt idx="176">
                  <c:v>-204.5281982421875</c:v>
                </c:pt>
                <c:pt idx="177">
                  <c:v>-147.84968566894531</c:v>
                </c:pt>
                <c:pt idx="178">
                  <c:v>3.1552853584289551</c:v>
                </c:pt>
                <c:pt idx="179">
                  <c:v>-329.83566284179688</c:v>
                </c:pt>
                <c:pt idx="180">
                  <c:v>-226.66250610351563</c:v>
                </c:pt>
                <c:pt idx="181">
                  <c:v>181.01634216308594</c:v>
                </c:pt>
                <c:pt idx="182">
                  <c:v>-116.12155914306641</c:v>
                </c:pt>
                <c:pt idx="183">
                  <c:v>-11.337876319885254</c:v>
                </c:pt>
                <c:pt idx="184">
                  <c:v>-204.70951843261719</c:v>
                </c:pt>
                <c:pt idx="185">
                  <c:v>48.41033935546875</c:v>
                </c:pt>
                <c:pt idx="186">
                  <c:v>0.38833823800086975</c:v>
                </c:pt>
                <c:pt idx="187">
                  <c:v>-260.58245849609375</c:v>
                </c:pt>
                <c:pt idx="188">
                  <c:v>40.431751251220703</c:v>
                </c:pt>
                <c:pt idx="189">
                  <c:v>258.01748657226563</c:v>
                </c:pt>
                <c:pt idx="190">
                  <c:v>313.622802734375</c:v>
                </c:pt>
                <c:pt idx="191">
                  <c:v>99.352210998535156</c:v>
                </c:pt>
                <c:pt idx="192">
                  <c:v>281.543212890625</c:v>
                </c:pt>
                <c:pt idx="193">
                  <c:v>-152.958984375</c:v>
                </c:pt>
                <c:pt idx="194">
                  <c:v>243.62350463867188</c:v>
                </c:pt>
                <c:pt idx="195">
                  <c:v>37.524639129638672</c:v>
                </c:pt>
                <c:pt idx="196">
                  <c:v>239.90798950195313</c:v>
                </c:pt>
                <c:pt idx="197">
                  <c:v>64.885353088378906</c:v>
                </c:pt>
                <c:pt idx="198">
                  <c:v>47.094814300537109</c:v>
                </c:pt>
                <c:pt idx="199">
                  <c:v>-24.470706939697266</c:v>
                </c:pt>
                <c:pt idx="200">
                  <c:v>278.10549926757813</c:v>
                </c:pt>
                <c:pt idx="201">
                  <c:v>220.52665710449219</c:v>
                </c:pt>
                <c:pt idx="202">
                  <c:v>207.67752075195313</c:v>
                </c:pt>
                <c:pt idx="203">
                  <c:v>559.504638671875</c:v>
                </c:pt>
                <c:pt idx="204">
                  <c:v>125.32946014404297</c:v>
                </c:pt>
                <c:pt idx="205">
                  <c:v>377.23526000976563</c:v>
                </c:pt>
                <c:pt idx="206">
                  <c:v>361.65286254882813</c:v>
                </c:pt>
                <c:pt idx="207">
                  <c:v>558.27105712890625</c:v>
                </c:pt>
                <c:pt idx="208">
                  <c:v>690.3487548828125</c:v>
                </c:pt>
                <c:pt idx="209">
                  <c:v>572.02764892578125</c:v>
                </c:pt>
                <c:pt idx="210">
                  <c:v>820.96112060546875</c:v>
                </c:pt>
                <c:pt idx="211">
                  <c:v>661.416259765625</c:v>
                </c:pt>
                <c:pt idx="212">
                  <c:v>687.7720947265625</c:v>
                </c:pt>
                <c:pt idx="213">
                  <c:v>944.49932861328125</c:v>
                </c:pt>
                <c:pt idx="214">
                  <c:v>731.59063720703125</c:v>
                </c:pt>
                <c:pt idx="215">
                  <c:v>790.453125</c:v>
                </c:pt>
                <c:pt idx="216">
                  <c:v>654.596435546875</c:v>
                </c:pt>
                <c:pt idx="217">
                  <c:v>863.94140625</c:v>
                </c:pt>
                <c:pt idx="218">
                  <c:v>712.98309326171875</c:v>
                </c:pt>
                <c:pt idx="219">
                  <c:v>706.29547119140625</c:v>
                </c:pt>
                <c:pt idx="220">
                  <c:v>610.8128662109375</c:v>
                </c:pt>
                <c:pt idx="221">
                  <c:v>579.83282470703125</c:v>
                </c:pt>
                <c:pt idx="222">
                  <c:v>619.470947265625</c:v>
                </c:pt>
                <c:pt idx="223">
                  <c:v>625.4959716796875</c:v>
                </c:pt>
                <c:pt idx="224">
                  <c:v>319.18405151367188</c:v>
                </c:pt>
                <c:pt idx="225">
                  <c:v>20.834133148193359</c:v>
                </c:pt>
                <c:pt idx="226">
                  <c:v>-43.121124267578125</c:v>
                </c:pt>
                <c:pt idx="227">
                  <c:v>257.28543090820313</c:v>
                </c:pt>
                <c:pt idx="228">
                  <c:v>326.66586303710938</c:v>
                </c:pt>
                <c:pt idx="229">
                  <c:v>103.90300750732422</c:v>
                </c:pt>
                <c:pt idx="230">
                  <c:v>139.84951782226563</c:v>
                </c:pt>
                <c:pt idx="231">
                  <c:v>-128.361083984375</c:v>
                </c:pt>
                <c:pt idx="232">
                  <c:v>-55.47955322265625</c:v>
                </c:pt>
                <c:pt idx="233">
                  <c:v>239.08673095703125</c:v>
                </c:pt>
                <c:pt idx="234">
                  <c:v>180.69256591796875</c:v>
                </c:pt>
                <c:pt idx="235">
                  <c:v>52.155815124511719</c:v>
                </c:pt>
                <c:pt idx="236">
                  <c:v>125.39470672607422</c:v>
                </c:pt>
                <c:pt idx="237">
                  <c:v>679.733642578125</c:v>
                </c:pt>
                <c:pt idx="238">
                  <c:v>262.9423828125</c:v>
                </c:pt>
                <c:pt idx="239">
                  <c:v>160.91514587402344</c:v>
                </c:pt>
                <c:pt idx="240">
                  <c:v>483.2816162109375</c:v>
                </c:pt>
                <c:pt idx="241">
                  <c:v>288.39736938476563</c:v>
                </c:pt>
                <c:pt idx="242">
                  <c:v>537.598388671875</c:v>
                </c:pt>
                <c:pt idx="243">
                  <c:v>448.23233032226563</c:v>
                </c:pt>
                <c:pt idx="244">
                  <c:v>441.3892822265625</c:v>
                </c:pt>
                <c:pt idx="245">
                  <c:v>452.9127197265625</c:v>
                </c:pt>
                <c:pt idx="246">
                  <c:v>239.01786804199219</c:v>
                </c:pt>
                <c:pt idx="247">
                  <c:v>250.83340454101563</c:v>
                </c:pt>
                <c:pt idx="248">
                  <c:v>246.03955078125</c:v>
                </c:pt>
                <c:pt idx="249">
                  <c:v>-35.884525299072266</c:v>
                </c:pt>
                <c:pt idx="250">
                  <c:v>361.60537719726563</c:v>
                </c:pt>
                <c:pt idx="251">
                  <c:v>376.8629150390625</c:v>
                </c:pt>
                <c:pt idx="252">
                  <c:v>361.82333374023438</c:v>
                </c:pt>
                <c:pt idx="253">
                  <c:v>325.59490966796875</c:v>
                </c:pt>
                <c:pt idx="254">
                  <c:v>485.79193115234375</c:v>
                </c:pt>
                <c:pt idx="255">
                  <c:v>719.00146484375</c:v>
                </c:pt>
                <c:pt idx="256">
                  <c:v>822.9876708984375</c:v>
                </c:pt>
                <c:pt idx="257">
                  <c:v>931.60040283203125</c:v>
                </c:pt>
                <c:pt idx="258">
                  <c:v>1031.15185546875</c:v>
                </c:pt>
                <c:pt idx="259">
                  <c:v>1451.4345703125</c:v>
                </c:pt>
                <c:pt idx="260">
                  <c:v>1672.6375732421875</c:v>
                </c:pt>
                <c:pt idx="261">
                  <c:v>2317.635498046875</c:v>
                </c:pt>
                <c:pt idx="262">
                  <c:v>3779.58837890625</c:v>
                </c:pt>
                <c:pt idx="263">
                  <c:v>5603.91162109375</c:v>
                </c:pt>
                <c:pt idx="264">
                  <c:v>6686.7138671875</c:v>
                </c:pt>
                <c:pt idx="265">
                  <c:v>5908.36962890625</c:v>
                </c:pt>
                <c:pt idx="266">
                  <c:v>4194.25634765625</c:v>
                </c:pt>
                <c:pt idx="267">
                  <c:v>2779.8671875</c:v>
                </c:pt>
                <c:pt idx="268">
                  <c:v>1780.275146484375</c:v>
                </c:pt>
                <c:pt idx="269">
                  <c:v>1310.45654296875</c:v>
                </c:pt>
                <c:pt idx="270">
                  <c:v>1263.93798828125</c:v>
                </c:pt>
                <c:pt idx="271">
                  <c:v>700.66424560546875</c:v>
                </c:pt>
                <c:pt idx="272">
                  <c:v>728.80194091796875</c:v>
                </c:pt>
                <c:pt idx="273">
                  <c:v>243.40196228027344</c:v>
                </c:pt>
                <c:pt idx="274">
                  <c:v>333.932373046875</c:v>
                </c:pt>
                <c:pt idx="275">
                  <c:v>326.08380126953125</c:v>
                </c:pt>
                <c:pt idx="276">
                  <c:v>62.449268341064453</c:v>
                </c:pt>
                <c:pt idx="277">
                  <c:v>403.07476806640625</c:v>
                </c:pt>
                <c:pt idx="278">
                  <c:v>235.12385559082031</c:v>
                </c:pt>
                <c:pt idx="279">
                  <c:v>205.03713989257813</c:v>
                </c:pt>
                <c:pt idx="280">
                  <c:v>135.72787475585938</c:v>
                </c:pt>
                <c:pt idx="281">
                  <c:v>310.0467529296875</c:v>
                </c:pt>
                <c:pt idx="282">
                  <c:v>387.65347290039063</c:v>
                </c:pt>
                <c:pt idx="283">
                  <c:v>143.26132202148438</c:v>
                </c:pt>
                <c:pt idx="284">
                  <c:v>56.303859710693359</c:v>
                </c:pt>
                <c:pt idx="285">
                  <c:v>-121.18894958496094</c:v>
                </c:pt>
                <c:pt idx="286">
                  <c:v>68.606201171875</c:v>
                </c:pt>
                <c:pt idx="287">
                  <c:v>3.1852867603302002</c:v>
                </c:pt>
                <c:pt idx="288">
                  <c:v>85.834861755371094</c:v>
                </c:pt>
                <c:pt idx="289">
                  <c:v>14.575239181518555</c:v>
                </c:pt>
                <c:pt idx="290">
                  <c:v>159.29132080078125</c:v>
                </c:pt>
                <c:pt idx="291">
                  <c:v>61.056362152099609</c:v>
                </c:pt>
                <c:pt idx="292">
                  <c:v>-248.24269104003906</c:v>
                </c:pt>
                <c:pt idx="293">
                  <c:v>-160.62879943847656</c:v>
                </c:pt>
                <c:pt idx="294">
                  <c:v>-24.670703887939453</c:v>
                </c:pt>
                <c:pt idx="295">
                  <c:v>-37.960544586181641</c:v>
                </c:pt>
                <c:pt idx="296">
                  <c:v>128.22718811035156</c:v>
                </c:pt>
                <c:pt idx="297">
                  <c:v>-65.788238525390625</c:v>
                </c:pt>
                <c:pt idx="298">
                  <c:v>-134.52961730957031</c:v>
                </c:pt>
                <c:pt idx="299">
                  <c:v>-325.23184204101563</c:v>
                </c:pt>
                <c:pt idx="300">
                  <c:v>17.459047317504883</c:v>
                </c:pt>
                <c:pt idx="301">
                  <c:v>43.844951629638672</c:v>
                </c:pt>
                <c:pt idx="302">
                  <c:v>-75.739311218261719</c:v>
                </c:pt>
                <c:pt idx="303">
                  <c:v>-183.11111450195313</c:v>
                </c:pt>
                <c:pt idx="304">
                  <c:v>-25.551080703735352</c:v>
                </c:pt>
                <c:pt idx="305">
                  <c:v>-28.929136276245117</c:v>
                </c:pt>
                <c:pt idx="306">
                  <c:v>-199.19772338867188</c:v>
                </c:pt>
                <c:pt idx="307">
                  <c:v>8.1459188461303711</c:v>
                </c:pt>
                <c:pt idx="308">
                  <c:v>23.060104370117188</c:v>
                </c:pt>
                <c:pt idx="309">
                  <c:v>90.603347778320313</c:v>
                </c:pt>
                <c:pt idx="310">
                  <c:v>110.13877868652344</c:v>
                </c:pt>
                <c:pt idx="311">
                  <c:v>-74.616493225097656</c:v>
                </c:pt>
                <c:pt idx="312">
                  <c:v>-84.97027587890625</c:v>
                </c:pt>
                <c:pt idx="313">
                  <c:v>-15.654200553894043</c:v>
                </c:pt>
                <c:pt idx="314">
                  <c:v>158.80125427246094</c:v>
                </c:pt>
                <c:pt idx="315">
                  <c:v>81.081336975097656</c:v>
                </c:pt>
                <c:pt idx="316">
                  <c:v>207.57667541503906</c:v>
                </c:pt>
                <c:pt idx="317">
                  <c:v>245.54194641113281</c:v>
                </c:pt>
                <c:pt idx="318">
                  <c:v>118.52479553222656</c:v>
                </c:pt>
                <c:pt idx="319">
                  <c:v>240.60018920898438</c:v>
                </c:pt>
                <c:pt idx="320">
                  <c:v>220.26612854003906</c:v>
                </c:pt>
                <c:pt idx="321">
                  <c:v>180.5047607421875</c:v>
                </c:pt>
                <c:pt idx="322">
                  <c:v>407.62155151367188</c:v>
                </c:pt>
                <c:pt idx="323">
                  <c:v>370.93753051757813</c:v>
                </c:pt>
                <c:pt idx="324">
                  <c:v>383.7659912109375</c:v>
                </c:pt>
                <c:pt idx="325">
                  <c:v>362.2301025390625</c:v>
                </c:pt>
                <c:pt idx="326">
                  <c:v>205.92372131347656</c:v>
                </c:pt>
                <c:pt idx="327">
                  <c:v>121.64719390869141</c:v>
                </c:pt>
                <c:pt idx="328">
                  <c:v>164.69290161132813</c:v>
                </c:pt>
                <c:pt idx="329">
                  <c:v>77.6080322265625</c:v>
                </c:pt>
                <c:pt idx="330">
                  <c:v>21.980241775512695</c:v>
                </c:pt>
                <c:pt idx="331">
                  <c:v>65.198074340820313</c:v>
                </c:pt>
                <c:pt idx="332">
                  <c:v>-69.538009643554688</c:v>
                </c:pt>
                <c:pt idx="333">
                  <c:v>-86.04754638671875</c:v>
                </c:pt>
                <c:pt idx="334">
                  <c:v>61.933906555175781</c:v>
                </c:pt>
                <c:pt idx="335">
                  <c:v>-69.606536865234375</c:v>
                </c:pt>
                <c:pt idx="336">
                  <c:v>-51.576564788818359</c:v>
                </c:pt>
                <c:pt idx="337">
                  <c:v>129.32571411132813</c:v>
                </c:pt>
                <c:pt idx="338">
                  <c:v>-239.47703552246094</c:v>
                </c:pt>
                <c:pt idx="339">
                  <c:v>144.5452880859375</c:v>
                </c:pt>
                <c:pt idx="340">
                  <c:v>147.71966552734375</c:v>
                </c:pt>
                <c:pt idx="341">
                  <c:v>22.603366851806641</c:v>
                </c:pt>
                <c:pt idx="342">
                  <c:v>-9.9508743286132813</c:v>
                </c:pt>
                <c:pt idx="343">
                  <c:v>133.64143371582031</c:v>
                </c:pt>
                <c:pt idx="344">
                  <c:v>-1.743712306022644</c:v>
                </c:pt>
                <c:pt idx="345">
                  <c:v>122.4979248046875</c:v>
                </c:pt>
                <c:pt idx="346">
                  <c:v>-72.411888122558594</c:v>
                </c:pt>
                <c:pt idx="347">
                  <c:v>75.691566467285156</c:v>
                </c:pt>
                <c:pt idx="348">
                  <c:v>-99.651695251464844</c:v>
                </c:pt>
                <c:pt idx="349">
                  <c:v>373.26034545898438</c:v>
                </c:pt>
                <c:pt idx="350">
                  <c:v>101.14344024658203</c:v>
                </c:pt>
                <c:pt idx="351">
                  <c:v>250.70150756835938</c:v>
                </c:pt>
                <c:pt idx="352">
                  <c:v>-326.478515625</c:v>
                </c:pt>
                <c:pt idx="353">
                  <c:v>82.18035888671875</c:v>
                </c:pt>
                <c:pt idx="354">
                  <c:v>181.09312438964844</c:v>
                </c:pt>
                <c:pt idx="355">
                  <c:v>105.87985229492188</c:v>
                </c:pt>
                <c:pt idx="356">
                  <c:v>14.396877288818359</c:v>
                </c:pt>
                <c:pt idx="357">
                  <c:v>117.76827239990234</c:v>
                </c:pt>
                <c:pt idx="358">
                  <c:v>-122.35471343994141</c:v>
                </c:pt>
                <c:pt idx="359">
                  <c:v>-66.500396728515625</c:v>
                </c:pt>
                <c:pt idx="360">
                  <c:v>111.22282409667969</c:v>
                </c:pt>
                <c:pt idx="361">
                  <c:v>70.427238464355469</c:v>
                </c:pt>
                <c:pt idx="362">
                  <c:v>-7.3300939984619617E-3</c:v>
                </c:pt>
                <c:pt idx="363">
                  <c:v>-103.083740234375</c:v>
                </c:pt>
                <c:pt idx="364">
                  <c:v>-246.25010681152344</c:v>
                </c:pt>
                <c:pt idx="365">
                  <c:v>-132.39047241210938</c:v>
                </c:pt>
                <c:pt idx="366">
                  <c:v>140.20938110351563</c:v>
                </c:pt>
                <c:pt idx="367">
                  <c:v>172.27108764648438</c:v>
                </c:pt>
                <c:pt idx="368">
                  <c:v>162.82485961914063</c:v>
                </c:pt>
                <c:pt idx="369">
                  <c:v>148.93437194824219</c:v>
                </c:pt>
                <c:pt idx="370">
                  <c:v>51.9971923828125</c:v>
                </c:pt>
                <c:pt idx="371">
                  <c:v>-120.51685333251953</c:v>
                </c:pt>
                <c:pt idx="372">
                  <c:v>70.29351806640625</c:v>
                </c:pt>
                <c:pt idx="373">
                  <c:v>114.24231719970703</c:v>
                </c:pt>
                <c:pt idx="374">
                  <c:v>20.408365249633789</c:v>
                </c:pt>
                <c:pt idx="375">
                  <c:v>68.835968017578125</c:v>
                </c:pt>
                <c:pt idx="376">
                  <c:v>31.330974578857422</c:v>
                </c:pt>
                <c:pt idx="377">
                  <c:v>63.48602294921875</c:v>
                </c:pt>
                <c:pt idx="378">
                  <c:v>-48.033042907714844</c:v>
                </c:pt>
                <c:pt idx="379">
                  <c:v>-261.59091186523438</c:v>
                </c:pt>
                <c:pt idx="380">
                  <c:v>140.54829406738281</c:v>
                </c:pt>
                <c:pt idx="381">
                  <c:v>36.512760162353516</c:v>
                </c:pt>
                <c:pt idx="382">
                  <c:v>259.4130859375</c:v>
                </c:pt>
                <c:pt idx="383">
                  <c:v>16.416061401367188</c:v>
                </c:pt>
                <c:pt idx="384">
                  <c:v>18.951095581054688</c:v>
                </c:pt>
                <c:pt idx="385">
                  <c:v>-79.039131164550781</c:v>
                </c:pt>
                <c:pt idx="386">
                  <c:v>-55.813106536865234</c:v>
                </c:pt>
                <c:pt idx="387">
                  <c:v>-159.67811584472656</c:v>
                </c:pt>
                <c:pt idx="388">
                  <c:v>-111.30730438232422</c:v>
                </c:pt>
                <c:pt idx="389">
                  <c:v>-139.8153076171875</c:v>
                </c:pt>
                <c:pt idx="390">
                  <c:v>-1.4286172389984131</c:v>
                </c:pt>
                <c:pt idx="391">
                  <c:v>-192.313232421875</c:v>
                </c:pt>
                <c:pt idx="392">
                  <c:v>-98.278335571289063</c:v>
                </c:pt>
                <c:pt idx="393">
                  <c:v>-163.61824035644531</c:v>
                </c:pt>
                <c:pt idx="394">
                  <c:v>-115.34839630126953</c:v>
                </c:pt>
                <c:pt idx="395">
                  <c:v>-297.249755859375</c:v>
                </c:pt>
                <c:pt idx="396">
                  <c:v>-184.12136840820313</c:v>
                </c:pt>
                <c:pt idx="397">
                  <c:v>-118.19240570068359</c:v>
                </c:pt>
                <c:pt idx="398">
                  <c:v>-120.15682220458984</c:v>
                </c:pt>
                <c:pt idx="399">
                  <c:v>26.740808486938477</c:v>
                </c:pt>
                <c:pt idx="400">
                  <c:v>-93.106475830078125</c:v>
                </c:pt>
                <c:pt idx="401">
                  <c:v>-53.843647003173828</c:v>
                </c:pt>
                <c:pt idx="402">
                  <c:v>26.61870002746582</c:v>
                </c:pt>
                <c:pt idx="403">
                  <c:v>-141.79408264160156</c:v>
                </c:pt>
                <c:pt idx="404">
                  <c:v>-17.185157775878906</c:v>
                </c:pt>
                <c:pt idx="405">
                  <c:v>-7.4385676383972168</c:v>
                </c:pt>
                <c:pt idx="406">
                  <c:v>65.546882629394531</c:v>
                </c:pt>
                <c:pt idx="407">
                  <c:v>125.24152374267578</c:v>
                </c:pt>
                <c:pt idx="408">
                  <c:v>231.94775390625</c:v>
                </c:pt>
                <c:pt idx="409">
                  <c:v>-23.070568084716797</c:v>
                </c:pt>
                <c:pt idx="410">
                  <c:v>142.37655639648438</c:v>
                </c:pt>
                <c:pt idx="411">
                  <c:v>77.033966064453125</c:v>
                </c:pt>
                <c:pt idx="412">
                  <c:v>127.77389526367188</c:v>
                </c:pt>
                <c:pt idx="413">
                  <c:v>81.559310913085938</c:v>
                </c:pt>
                <c:pt idx="414">
                  <c:v>-115.97798156738281</c:v>
                </c:pt>
                <c:pt idx="415">
                  <c:v>-31.482107162475586</c:v>
                </c:pt>
                <c:pt idx="416">
                  <c:v>80.847137451171875</c:v>
                </c:pt>
                <c:pt idx="417">
                  <c:v>267.952880859375</c:v>
                </c:pt>
                <c:pt idx="418">
                  <c:v>-228.8505859375</c:v>
                </c:pt>
                <c:pt idx="419">
                  <c:v>330.87014770507813</c:v>
                </c:pt>
                <c:pt idx="420">
                  <c:v>165.75152587890625</c:v>
                </c:pt>
                <c:pt idx="421">
                  <c:v>-25.761318206787109</c:v>
                </c:pt>
                <c:pt idx="422">
                  <c:v>30.599056243896484</c:v>
                </c:pt>
                <c:pt idx="423">
                  <c:v>446.06283569335938</c:v>
                </c:pt>
                <c:pt idx="424">
                  <c:v>506.635986328125</c:v>
                </c:pt>
                <c:pt idx="425">
                  <c:v>502.73797607421875</c:v>
                </c:pt>
                <c:pt idx="426">
                  <c:v>257.12863159179688</c:v>
                </c:pt>
                <c:pt idx="427">
                  <c:v>319.135986328125</c:v>
                </c:pt>
                <c:pt idx="428">
                  <c:v>382.552978515625</c:v>
                </c:pt>
                <c:pt idx="429">
                  <c:v>447.37948608398438</c:v>
                </c:pt>
                <c:pt idx="430">
                  <c:v>709.7615966796875</c:v>
                </c:pt>
                <c:pt idx="431">
                  <c:v>613.53155517578125</c:v>
                </c:pt>
                <c:pt idx="432">
                  <c:v>542.18743896484375</c:v>
                </c:pt>
                <c:pt idx="433">
                  <c:v>339.22344970703125</c:v>
                </c:pt>
                <c:pt idx="434">
                  <c:v>592.56072998046875</c:v>
                </c:pt>
                <c:pt idx="435">
                  <c:v>556.27093505859375</c:v>
                </c:pt>
                <c:pt idx="436">
                  <c:v>607.70623779296875</c:v>
                </c:pt>
                <c:pt idx="437">
                  <c:v>575.8048095703125</c:v>
                </c:pt>
                <c:pt idx="438">
                  <c:v>526.35968017578125</c:v>
                </c:pt>
                <c:pt idx="439">
                  <c:v>434.59860229492188</c:v>
                </c:pt>
                <c:pt idx="440">
                  <c:v>369.09365844726563</c:v>
                </c:pt>
                <c:pt idx="441">
                  <c:v>372.24740600585938</c:v>
                </c:pt>
                <c:pt idx="442">
                  <c:v>365.15850830078125</c:v>
                </c:pt>
                <c:pt idx="443">
                  <c:v>619.24505615234375</c:v>
                </c:pt>
                <c:pt idx="444">
                  <c:v>566.86932373046875</c:v>
                </c:pt>
                <c:pt idx="445">
                  <c:v>664.67822265625</c:v>
                </c:pt>
                <c:pt idx="446">
                  <c:v>692.46636962890625</c:v>
                </c:pt>
                <c:pt idx="447">
                  <c:v>514.65118408203125</c:v>
                </c:pt>
                <c:pt idx="448">
                  <c:v>669.21905517578125</c:v>
                </c:pt>
                <c:pt idx="449">
                  <c:v>710.02569580078125</c:v>
                </c:pt>
                <c:pt idx="450">
                  <c:v>383.6832275390625</c:v>
                </c:pt>
                <c:pt idx="451">
                  <c:v>756.63641357421875</c:v>
                </c:pt>
                <c:pt idx="452">
                  <c:v>708.530029296875</c:v>
                </c:pt>
                <c:pt idx="453">
                  <c:v>500.26467895507813</c:v>
                </c:pt>
                <c:pt idx="454">
                  <c:v>666.166748046875</c:v>
                </c:pt>
                <c:pt idx="455">
                  <c:v>791.26422119140625</c:v>
                </c:pt>
                <c:pt idx="456">
                  <c:v>959.8885498046875</c:v>
                </c:pt>
                <c:pt idx="457">
                  <c:v>930.62274169921875</c:v>
                </c:pt>
                <c:pt idx="458">
                  <c:v>844.6248779296875</c:v>
                </c:pt>
                <c:pt idx="459">
                  <c:v>997.1453857421875</c:v>
                </c:pt>
                <c:pt idx="460">
                  <c:v>1248.3814697265625</c:v>
                </c:pt>
                <c:pt idx="461">
                  <c:v>1636.1402587890625</c:v>
                </c:pt>
                <c:pt idx="462">
                  <c:v>1969.9415283203125</c:v>
                </c:pt>
                <c:pt idx="463">
                  <c:v>2836.71533203125</c:v>
                </c:pt>
                <c:pt idx="464">
                  <c:v>4051.649169921875</c:v>
                </c:pt>
                <c:pt idx="465">
                  <c:v>5751.04833984375</c:v>
                </c:pt>
                <c:pt idx="466">
                  <c:v>9185.8955078125</c:v>
                </c:pt>
                <c:pt idx="467">
                  <c:v>15632.3525390625</c:v>
                </c:pt>
                <c:pt idx="468">
                  <c:v>29102.0859375</c:v>
                </c:pt>
                <c:pt idx="469">
                  <c:v>60347.671875</c:v>
                </c:pt>
                <c:pt idx="470">
                  <c:v>147976.4375</c:v>
                </c:pt>
                <c:pt idx="471">
                  <c:v>314984.03125</c:v>
                </c:pt>
                <c:pt idx="472">
                  <c:v>433192.375</c:v>
                </c:pt>
                <c:pt idx="473">
                  <c:v>291225</c:v>
                </c:pt>
                <c:pt idx="474">
                  <c:v>150300.84375</c:v>
                </c:pt>
                <c:pt idx="475">
                  <c:v>89877.734375</c:v>
                </c:pt>
                <c:pt idx="476">
                  <c:v>59135.01171875</c:v>
                </c:pt>
                <c:pt idx="477">
                  <c:v>38423.01171875</c:v>
                </c:pt>
                <c:pt idx="478">
                  <c:v>24221.052734375</c:v>
                </c:pt>
                <c:pt idx="479">
                  <c:v>15110.58984375</c:v>
                </c:pt>
                <c:pt idx="480">
                  <c:v>9823.271484375</c:v>
                </c:pt>
                <c:pt idx="481">
                  <c:v>6811.36865234375</c:v>
                </c:pt>
                <c:pt idx="482">
                  <c:v>5639.34521484375</c:v>
                </c:pt>
                <c:pt idx="483">
                  <c:v>5520.671875</c:v>
                </c:pt>
                <c:pt idx="484">
                  <c:v>4788.98046875</c:v>
                </c:pt>
                <c:pt idx="485">
                  <c:v>3274.10888671875</c:v>
                </c:pt>
                <c:pt idx="486">
                  <c:v>2054.77392578125</c:v>
                </c:pt>
                <c:pt idx="487">
                  <c:v>1717.366943359375</c:v>
                </c:pt>
                <c:pt idx="488">
                  <c:v>1459.5506591796875</c:v>
                </c:pt>
                <c:pt idx="489">
                  <c:v>1274.0501708984375</c:v>
                </c:pt>
                <c:pt idx="490">
                  <c:v>1251.82568359375</c:v>
                </c:pt>
                <c:pt idx="491">
                  <c:v>1186.2489013671875</c:v>
                </c:pt>
                <c:pt idx="492">
                  <c:v>862.382568359375</c:v>
                </c:pt>
                <c:pt idx="493">
                  <c:v>1075.43310546875</c:v>
                </c:pt>
                <c:pt idx="494">
                  <c:v>1028.7418212890625</c:v>
                </c:pt>
                <c:pt idx="495">
                  <c:v>820.4810791015625</c:v>
                </c:pt>
                <c:pt idx="496">
                  <c:v>798.36004638671875</c:v>
                </c:pt>
                <c:pt idx="497">
                  <c:v>714.24945068359375</c:v>
                </c:pt>
                <c:pt idx="498">
                  <c:v>601.33905029296875</c:v>
                </c:pt>
                <c:pt idx="499">
                  <c:v>753.61761474609375</c:v>
                </c:pt>
                <c:pt idx="500">
                  <c:v>620.56024169921875</c:v>
                </c:pt>
                <c:pt idx="501">
                  <c:v>614.34954833984375</c:v>
                </c:pt>
                <c:pt idx="502">
                  <c:v>672.9364013671875</c:v>
                </c:pt>
                <c:pt idx="503">
                  <c:v>780.4384765625</c:v>
                </c:pt>
                <c:pt idx="504">
                  <c:v>758.338623046875</c:v>
                </c:pt>
                <c:pt idx="505">
                  <c:v>988.12213134765625</c:v>
                </c:pt>
                <c:pt idx="506">
                  <c:v>846.557861328125</c:v>
                </c:pt>
                <c:pt idx="507">
                  <c:v>738.174560546875</c:v>
                </c:pt>
                <c:pt idx="508">
                  <c:v>878.62646484375</c:v>
                </c:pt>
                <c:pt idx="509">
                  <c:v>682.6116943359375</c:v>
                </c:pt>
                <c:pt idx="510">
                  <c:v>1017.0593872070313</c:v>
                </c:pt>
                <c:pt idx="511">
                  <c:v>743.48651123046875</c:v>
                </c:pt>
                <c:pt idx="512">
                  <c:v>859.40850830078125</c:v>
                </c:pt>
                <c:pt idx="513">
                  <c:v>996.82196044921875</c:v>
                </c:pt>
                <c:pt idx="514">
                  <c:v>782.309326171875</c:v>
                </c:pt>
                <c:pt idx="515">
                  <c:v>674.144287109375</c:v>
                </c:pt>
                <c:pt idx="516">
                  <c:v>1153.18896484375</c:v>
                </c:pt>
                <c:pt idx="517">
                  <c:v>592.94146728515625</c:v>
                </c:pt>
                <c:pt idx="518">
                  <c:v>596.843505859375</c:v>
                </c:pt>
                <c:pt idx="519">
                  <c:v>869.00286865234375</c:v>
                </c:pt>
                <c:pt idx="520">
                  <c:v>859.97296142578125</c:v>
                </c:pt>
                <c:pt idx="521">
                  <c:v>654.46258544921875</c:v>
                </c:pt>
                <c:pt idx="522">
                  <c:v>548.00177001953125</c:v>
                </c:pt>
                <c:pt idx="523">
                  <c:v>382.82516479492188</c:v>
                </c:pt>
                <c:pt idx="524">
                  <c:v>319.50155639648438</c:v>
                </c:pt>
                <c:pt idx="525">
                  <c:v>340.69107055664063</c:v>
                </c:pt>
                <c:pt idx="526">
                  <c:v>165.68930053710938</c:v>
                </c:pt>
                <c:pt idx="527">
                  <c:v>106.75814056396484</c:v>
                </c:pt>
                <c:pt idx="528">
                  <c:v>143.77288818359375</c:v>
                </c:pt>
                <c:pt idx="529">
                  <c:v>100.61864471435547</c:v>
                </c:pt>
                <c:pt idx="530">
                  <c:v>94.735244750976563</c:v>
                </c:pt>
                <c:pt idx="531">
                  <c:v>-1.3166528940200806</c:v>
                </c:pt>
                <c:pt idx="532">
                  <c:v>-1.4506504535675049</c:v>
                </c:pt>
                <c:pt idx="533">
                  <c:v>102.81196594238281</c:v>
                </c:pt>
                <c:pt idx="534">
                  <c:v>-106.03238677978516</c:v>
                </c:pt>
                <c:pt idx="535">
                  <c:v>-50.3858642578125</c:v>
                </c:pt>
                <c:pt idx="536">
                  <c:v>145.32803344726563</c:v>
                </c:pt>
                <c:pt idx="537">
                  <c:v>129.50599670410156</c:v>
                </c:pt>
                <c:pt idx="538">
                  <c:v>-9.148564338684082</c:v>
                </c:pt>
                <c:pt idx="539">
                  <c:v>-173.43815612792969</c:v>
                </c:pt>
                <c:pt idx="540">
                  <c:v>-24.932895660400391</c:v>
                </c:pt>
                <c:pt idx="541">
                  <c:v>40.680015563964844</c:v>
                </c:pt>
                <c:pt idx="542">
                  <c:v>66.351890563964844</c:v>
                </c:pt>
                <c:pt idx="543">
                  <c:v>337.42282104492188</c:v>
                </c:pt>
                <c:pt idx="544">
                  <c:v>106.30308532714844</c:v>
                </c:pt>
                <c:pt idx="545">
                  <c:v>198.98716735839844</c:v>
                </c:pt>
                <c:pt idx="546">
                  <c:v>-110.40380096435547</c:v>
                </c:pt>
                <c:pt idx="547">
                  <c:v>104.93315887451172</c:v>
                </c:pt>
                <c:pt idx="548">
                  <c:v>-0.48419860005378723</c:v>
                </c:pt>
                <c:pt idx="549">
                  <c:v>120.70366668701172</c:v>
                </c:pt>
                <c:pt idx="550">
                  <c:v>-1.7102581262588501</c:v>
                </c:pt>
                <c:pt idx="551">
                  <c:v>-14.3975830078125</c:v>
                </c:pt>
                <c:pt idx="552">
                  <c:v>98.227767944335938</c:v>
                </c:pt>
                <c:pt idx="553">
                  <c:v>200.84559631347656</c:v>
                </c:pt>
                <c:pt idx="554">
                  <c:v>-2.569340705871582</c:v>
                </c:pt>
                <c:pt idx="555">
                  <c:v>85.850059509277344</c:v>
                </c:pt>
                <c:pt idx="556">
                  <c:v>76.080619812011719</c:v>
                </c:pt>
                <c:pt idx="557">
                  <c:v>138.81599426269531</c:v>
                </c:pt>
                <c:pt idx="558">
                  <c:v>19.604507446289063</c:v>
                </c:pt>
                <c:pt idx="559">
                  <c:v>-210.47116088867188</c:v>
                </c:pt>
                <c:pt idx="560">
                  <c:v>27.21171760559082</c:v>
                </c:pt>
                <c:pt idx="561">
                  <c:v>97.079368591308594</c:v>
                </c:pt>
                <c:pt idx="562">
                  <c:v>364.43417358398438</c:v>
                </c:pt>
                <c:pt idx="563">
                  <c:v>117.55735015869141</c:v>
                </c:pt>
                <c:pt idx="564">
                  <c:v>176.06074523925781</c:v>
                </c:pt>
                <c:pt idx="565">
                  <c:v>112.49468994140625</c:v>
                </c:pt>
                <c:pt idx="566">
                  <c:v>213.57060241699219</c:v>
                </c:pt>
                <c:pt idx="567">
                  <c:v>130.17274475097656</c:v>
                </c:pt>
                <c:pt idx="568">
                  <c:v>79.494453430175781</c:v>
                </c:pt>
                <c:pt idx="569">
                  <c:v>179.15538024902344</c:v>
                </c:pt>
                <c:pt idx="570">
                  <c:v>166.79165649414063</c:v>
                </c:pt>
                <c:pt idx="571">
                  <c:v>168.61836242675781</c:v>
                </c:pt>
                <c:pt idx="572">
                  <c:v>349.04949951171875</c:v>
                </c:pt>
                <c:pt idx="573">
                  <c:v>210.55575561523438</c:v>
                </c:pt>
                <c:pt idx="574">
                  <c:v>130.22296142578125</c:v>
                </c:pt>
                <c:pt idx="575">
                  <c:v>146.29290771484375</c:v>
                </c:pt>
                <c:pt idx="576">
                  <c:v>170.85958862304688</c:v>
                </c:pt>
                <c:pt idx="577">
                  <c:v>317.18460083007813</c:v>
                </c:pt>
                <c:pt idx="578">
                  <c:v>146.37918090820313</c:v>
                </c:pt>
                <c:pt idx="579">
                  <c:v>110.14013671875</c:v>
                </c:pt>
                <c:pt idx="580">
                  <c:v>96.522712707519531</c:v>
                </c:pt>
                <c:pt idx="581">
                  <c:v>39.108104705810547</c:v>
                </c:pt>
                <c:pt idx="582">
                  <c:v>-22.515590667724609</c:v>
                </c:pt>
                <c:pt idx="583">
                  <c:v>123.77608489990234</c:v>
                </c:pt>
                <c:pt idx="584">
                  <c:v>154.05601501464844</c:v>
                </c:pt>
                <c:pt idx="585">
                  <c:v>41.631839752197266</c:v>
                </c:pt>
                <c:pt idx="586">
                  <c:v>-240.28530883789063</c:v>
                </c:pt>
                <c:pt idx="587">
                  <c:v>-40.373329162597656</c:v>
                </c:pt>
                <c:pt idx="588">
                  <c:v>-219.03477478027344</c:v>
                </c:pt>
                <c:pt idx="589">
                  <c:v>-329.79568481445313</c:v>
                </c:pt>
                <c:pt idx="590">
                  <c:v>-299.33749389648438</c:v>
                </c:pt>
                <c:pt idx="591">
                  <c:v>-120.69944763183594</c:v>
                </c:pt>
                <c:pt idx="592">
                  <c:v>-129.79978942871094</c:v>
                </c:pt>
                <c:pt idx="593">
                  <c:v>-120.55279541015625</c:v>
                </c:pt>
                <c:pt idx="594">
                  <c:v>-208.57835388183594</c:v>
                </c:pt>
                <c:pt idx="595">
                  <c:v>-173.928466796875</c:v>
                </c:pt>
                <c:pt idx="596">
                  <c:v>-281.62982177734375</c:v>
                </c:pt>
                <c:pt idx="597">
                  <c:v>-439.97564697265625</c:v>
                </c:pt>
                <c:pt idx="598">
                  <c:v>-83.976898193359375</c:v>
                </c:pt>
                <c:pt idx="599">
                  <c:v>-239.47090148925781</c:v>
                </c:pt>
                <c:pt idx="600">
                  <c:v>-245.64039611816406</c:v>
                </c:pt>
                <c:pt idx="601">
                  <c:v>-117.95229339599609</c:v>
                </c:pt>
                <c:pt idx="602">
                  <c:v>-21.332878112792969</c:v>
                </c:pt>
                <c:pt idx="603">
                  <c:v>-54.242034912109375</c:v>
                </c:pt>
                <c:pt idx="604">
                  <c:v>-120.86431121826172</c:v>
                </c:pt>
                <c:pt idx="605">
                  <c:v>-32.705287933349609</c:v>
                </c:pt>
                <c:pt idx="606">
                  <c:v>101.82844543457031</c:v>
                </c:pt>
                <c:pt idx="607">
                  <c:v>22.562721252441406</c:v>
                </c:pt>
                <c:pt idx="608">
                  <c:v>-173.31210327148438</c:v>
                </c:pt>
                <c:pt idx="609">
                  <c:v>-189.22857666015625</c:v>
                </c:pt>
                <c:pt idx="610">
                  <c:v>-167.15921020507813</c:v>
                </c:pt>
                <c:pt idx="611">
                  <c:v>-220.9630126953125</c:v>
                </c:pt>
                <c:pt idx="612">
                  <c:v>-7.8364596366882324</c:v>
                </c:pt>
                <c:pt idx="613">
                  <c:v>-61.655353546142578</c:v>
                </c:pt>
                <c:pt idx="614">
                  <c:v>-77.505622863769531</c:v>
                </c:pt>
                <c:pt idx="615">
                  <c:v>-9.1349248886108398</c:v>
                </c:pt>
                <c:pt idx="616">
                  <c:v>-260.74679565429688</c:v>
                </c:pt>
                <c:pt idx="617">
                  <c:v>-17.001764297485352</c:v>
                </c:pt>
                <c:pt idx="618">
                  <c:v>-166.06910705566406</c:v>
                </c:pt>
                <c:pt idx="619">
                  <c:v>-212.70425415039063</c:v>
                </c:pt>
                <c:pt idx="620">
                  <c:v>40.703731536865234</c:v>
                </c:pt>
                <c:pt idx="621">
                  <c:v>-52.2225341796875</c:v>
                </c:pt>
                <c:pt idx="622">
                  <c:v>11.840747833251953</c:v>
                </c:pt>
                <c:pt idx="623">
                  <c:v>45.087474822998047</c:v>
                </c:pt>
                <c:pt idx="624">
                  <c:v>-214.43887329101563</c:v>
                </c:pt>
                <c:pt idx="625">
                  <c:v>131.11871337890625</c:v>
                </c:pt>
                <c:pt idx="626">
                  <c:v>167.09376525878906</c:v>
                </c:pt>
                <c:pt idx="627">
                  <c:v>89.665542602539063</c:v>
                </c:pt>
                <c:pt idx="628">
                  <c:v>244.60983276367188</c:v>
                </c:pt>
                <c:pt idx="629">
                  <c:v>146.23582458496094</c:v>
                </c:pt>
                <c:pt idx="630">
                  <c:v>-1.0584477186203003</c:v>
                </c:pt>
                <c:pt idx="631">
                  <c:v>360.74606323242188</c:v>
                </c:pt>
                <c:pt idx="632">
                  <c:v>293.182861328125</c:v>
                </c:pt>
                <c:pt idx="633">
                  <c:v>362.58984375</c:v>
                </c:pt>
                <c:pt idx="634">
                  <c:v>329.97384643554688</c:v>
                </c:pt>
                <c:pt idx="635">
                  <c:v>293.17156982421875</c:v>
                </c:pt>
                <c:pt idx="636">
                  <c:v>242.44491577148438</c:v>
                </c:pt>
                <c:pt idx="637">
                  <c:v>289.44839477539063</c:v>
                </c:pt>
                <c:pt idx="638">
                  <c:v>245.7003173828125</c:v>
                </c:pt>
                <c:pt idx="639">
                  <c:v>391.80508422851563</c:v>
                </c:pt>
                <c:pt idx="640">
                  <c:v>214.05130004882813</c:v>
                </c:pt>
                <c:pt idx="641">
                  <c:v>245.69483947753906</c:v>
                </c:pt>
                <c:pt idx="642">
                  <c:v>362.36123657226563</c:v>
                </c:pt>
                <c:pt idx="643">
                  <c:v>276.7794189453125</c:v>
                </c:pt>
                <c:pt idx="644">
                  <c:v>149.39183044433594</c:v>
                </c:pt>
                <c:pt idx="645">
                  <c:v>249.26441955566406</c:v>
                </c:pt>
                <c:pt idx="646">
                  <c:v>148.42829895019531</c:v>
                </c:pt>
                <c:pt idx="647">
                  <c:v>57.335472106933594</c:v>
                </c:pt>
                <c:pt idx="648">
                  <c:v>48.493873596191406</c:v>
                </c:pt>
                <c:pt idx="649">
                  <c:v>256.89883422851563</c:v>
                </c:pt>
                <c:pt idx="650">
                  <c:v>260.55007934570313</c:v>
                </c:pt>
                <c:pt idx="651">
                  <c:v>58.116725921630859</c:v>
                </c:pt>
                <c:pt idx="652">
                  <c:v>244.09077453613281</c:v>
                </c:pt>
                <c:pt idx="653">
                  <c:v>183.67864990234375</c:v>
                </c:pt>
                <c:pt idx="654">
                  <c:v>203.95805358886719</c:v>
                </c:pt>
                <c:pt idx="655">
                  <c:v>132.41680908203125</c:v>
                </c:pt>
                <c:pt idx="656">
                  <c:v>137.40010070800781</c:v>
                </c:pt>
                <c:pt idx="657">
                  <c:v>42.268848419189453</c:v>
                </c:pt>
                <c:pt idx="658">
                  <c:v>262.6495361328125</c:v>
                </c:pt>
                <c:pt idx="659">
                  <c:v>256.41677856445313</c:v>
                </c:pt>
                <c:pt idx="660">
                  <c:v>162.64628601074219</c:v>
                </c:pt>
                <c:pt idx="661">
                  <c:v>180.04244995117188</c:v>
                </c:pt>
                <c:pt idx="662">
                  <c:v>97.433181762695313</c:v>
                </c:pt>
                <c:pt idx="663">
                  <c:v>361.89031982421875</c:v>
                </c:pt>
                <c:pt idx="664">
                  <c:v>183.46229553222656</c:v>
                </c:pt>
                <c:pt idx="665">
                  <c:v>175.76199340820313</c:v>
                </c:pt>
                <c:pt idx="666">
                  <c:v>251.31584167480469</c:v>
                </c:pt>
                <c:pt idx="667">
                  <c:v>286.58480834960938</c:v>
                </c:pt>
                <c:pt idx="668">
                  <c:v>443.83609008789063</c:v>
                </c:pt>
                <c:pt idx="669">
                  <c:v>133.84208679199219</c:v>
                </c:pt>
                <c:pt idx="670">
                  <c:v>210.61538696289063</c:v>
                </c:pt>
                <c:pt idx="671">
                  <c:v>468.880859375</c:v>
                </c:pt>
                <c:pt idx="672">
                  <c:v>526.12896728515625</c:v>
                </c:pt>
                <c:pt idx="673">
                  <c:v>448.97271728515625</c:v>
                </c:pt>
                <c:pt idx="674">
                  <c:v>809.38824462890625</c:v>
                </c:pt>
                <c:pt idx="675">
                  <c:v>968.91143798828125</c:v>
                </c:pt>
                <c:pt idx="676">
                  <c:v>966.396240234375</c:v>
                </c:pt>
                <c:pt idx="677">
                  <c:v>1381.7408447265625</c:v>
                </c:pt>
                <c:pt idx="678">
                  <c:v>1719.39013671875</c:v>
                </c:pt>
                <c:pt idx="679">
                  <c:v>2520.189453125</c:v>
                </c:pt>
                <c:pt idx="680">
                  <c:v>4584.4814453125</c:v>
                </c:pt>
                <c:pt idx="681">
                  <c:v>8382.7646484375</c:v>
                </c:pt>
                <c:pt idx="682">
                  <c:v>16108.6650390625</c:v>
                </c:pt>
                <c:pt idx="683">
                  <c:v>25093.935546875</c:v>
                </c:pt>
                <c:pt idx="684">
                  <c:v>26845.693359375</c:v>
                </c:pt>
                <c:pt idx="685">
                  <c:v>18862.08203125</c:v>
                </c:pt>
                <c:pt idx="686">
                  <c:v>10771.6669921875</c:v>
                </c:pt>
                <c:pt idx="687">
                  <c:v>6366.8486328125</c:v>
                </c:pt>
                <c:pt idx="688">
                  <c:v>3975.011474609375</c:v>
                </c:pt>
                <c:pt idx="689">
                  <c:v>2619.20654296875</c:v>
                </c:pt>
                <c:pt idx="690">
                  <c:v>2362.13623046875</c:v>
                </c:pt>
                <c:pt idx="691">
                  <c:v>1604.48193359375</c:v>
                </c:pt>
                <c:pt idx="692">
                  <c:v>1173.9505615234375</c:v>
                </c:pt>
                <c:pt idx="693">
                  <c:v>740.82696533203125</c:v>
                </c:pt>
                <c:pt idx="694">
                  <c:v>704.857177734375</c:v>
                </c:pt>
                <c:pt idx="695">
                  <c:v>660.599365234375</c:v>
                </c:pt>
                <c:pt idx="696">
                  <c:v>650.7681884765625</c:v>
                </c:pt>
                <c:pt idx="697">
                  <c:v>532.1309814453125</c:v>
                </c:pt>
                <c:pt idx="698">
                  <c:v>392.82247924804688</c:v>
                </c:pt>
                <c:pt idx="699">
                  <c:v>231.55122375488281</c:v>
                </c:pt>
                <c:pt idx="700">
                  <c:v>291.916748046875</c:v>
                </c:pt>
                <c:pt idx="701">
                  <c:v>224.2431640625</c:v>
                </c:pt>
                <c:pt idx="702">
                  <c:v>185.45413208007813</c:v>
                </c:pt>
                <c:pt idx="703">
                  <c:v>82.037406921386719</c:v>
                </c:pt>
                <c:pt idx="704">
                  <c:v>-57.120128631591797</c:v>
                </c:pt>
                <c:pt idx="705">
                  <c:v>141.94625854492188</c:v>
                </c:pt>
                <c:pt idx="706">
                  <c:v>4.1388068199157715</c:v>
                </c:pt>
                <c:pt idx="707">
                  <c:v>220.923583984375</c:v>
                </c:pt>
                <c:pt idx="708">
                  <c:v>143.53411865234375</c:v>
                </c:pt>
                <c:pt idx="709">
                  <c:v>-115.12278747558594</c:v>
                </c:pt>
                <c:pt idx="710">
                  <c:v>5.3030447959899902</c:v>
                </c:pt>
                <c:pt idx="711">
                  <c:v>-69.277214050292969</c:v>
                </c:pt>
                <c:pt idx="712">
                  <c:v>-16.250625610351563</c:v>
                </c:pt>
                <c:pt idx="713">
                  <c:v>77.916130065917969</c:v>
                </c:pt>
                <c:pt idx="714">
                  <c:v>159.651611328125</c:v>
                </c:pt>
                <c:pt idx="715">
                  <c:v>-115.30008697509766</c:v>
                </c:pt>
                <c:pt idx="716">
                  <c:v>-51.422557830810547</c:v>
                </c:pt>
                <c:pt idx="717">
                  <c:v>76.784446716308594</c:v>
                </c:pt>
                <c:pt idx="718">
                  <c:v>122.68967437744141</c:v>
                </c:pt>
                <c:pt idx="719">
                  <c:v>-74.008491516113281</c:v>
                </c:pt>
                <c:pt idx="720">
                  <c:v>-103.47937774658203</c:v>
                </c:pt>
                <c:pt idx="721">
                  <c:v>-13.849223136901855</c:v>
                </c:pt>
                <c:pt idx="722">
                  <c:v>-73.525093078613281</c:v>
                </c:pt>
                <c:pt idx="723">
                  <c:v>21.490472793579102</c:v>
                </c:pt>
                <c:pt idx="724">
                  <c:v>-146.370849609375</c:v>
                </c:pt>
                <c:pt idx="725">
                  <c:v>-78.792335510253906</c:v>
                </c:pt>
                <c:pt idx="726">
                  <c:v>-197.38008117675781</c:v>
                </c:pt>
                <c:pt idx="727">
                  <c:v>-117.59053039550781</c:v>
                </c:pt>
                <c:pt idx="728">
                  <c:v>-59.755985260009766</c:v>
                </c:pt>
                <c:pt idx="729">
                  <c:v>-90.849044799804688</c:v>
                </c:pt>
                <c:pt idx="730">
                  <c:v>-72.727058410644531</c:v>
                </c:pt>
                <c:pt idx="731">
                  <c:v>-195.39988708496094</c:v>
                </c:pt>
                <c:pt idx="732">
                  <c:v>-69.414329528808594</c:v>
                </c:pt>
                <c:pt idx="733">
                  <c:v>-174.35237121582031</c:v>
                </c:pt>
                <c:pt idx="734">
                  <c:v>-118.14949798583984</c:v>
                </c:pt>
                <c:pt idx="735">
                  <c:v>-124.77658843994141</c:v>
                </c:pt>
                <c:pt idx="736">
                  <c:v>-151.94601440429688</c:v>
                </c:pt>
                <c:pt idx="737">
                  <c:v>24.24760627746582</c:v>
                </c:pt>
                <c:pt idx="738">
                  <c:v>-71.198623657226563</c:v>
                </c:pt>
                <c:pt idx="739">
                  <c:v>-53.433376312255859</c:v>
                </c:pt>
                <c:pt idx="740">
                  <c:v>-162.49617004394531</c:v>
                </c:pt>
                <c:pt idx="741">
                  <c:v>85.633010864257813</c:v>
                </c:pt>
                <c:pt idx="742">
                  <c:v>111.44644165039063</c:v>
                </c:pt>
                <c:pt idx="743">
                  <c:v>-144.86048889160156</c:v>
                </c:pt>
                <c:pt idx="744">
                  <c:v>119.35801696777344</c:v>
                </c:pt>
                <c:pt idx="745">
                  <c:v>330.29605102539063</c:v>
                </c:pt>
                <c:pt idx="746">
                  <c:v>136.67434692382813</c:v>
                </c:pt>
                <c:pt idx="747">
                  <c:v>109.19420623779297</c:v>
                </c:pt>
                <c:pt idx="748">
                  <c:v>103.46307373046875</c:v>
                </c:pt>
                <c:pt idx="749">
                  <c:v>143.99563598632813</c:v>
                </c:pt>
                <c:pt idx="750">
                  <c:v>25.30360221862793</c:v>
                </c:pt>
                <c:pt idx="751">
                  <c:v>106.56184387207031</c:v>
                </c:pt>
                <c:pt idx="752">
                  <c:v>242.13465881347656</c:v>
                </c:pt>
                <c:pt idx="753">
                  <c:v>7.867551326751709</c:v>
                </c:pt>
                <c:pt idx="754">
                  <c:v>93.069305419921875</c:v>
                </c:pt>
                <c:pt idx="755">
                  <c:v>224.39328002929688</c:v>
                </c:pt>
                <c:pt idx="756">
                  <c:v>297.20083618164063</c:v>
                </c:pt>
                <c:pt idx="757">
                  <c:v>-75.547073364257813</c:v>
                </c:pt>
                <c:pt idx="758">
                  <c:v>28.484004974365234</c:v>
                </c:pt>
                <c:pt idx="759">
                  <c:v>126.99861145019531</c:v>
                </c:pt>
                <c:pt idx="760">
                  <c:v>9.6295490264892578</c:v>
                </c:pt>
                <c:pt idx="761">
                  <c:v>89.028190612792969</c:v>
                </c:pt>
                <c:pt idx="762">
                  <c:v>172.45448303222656</c:v>
                </c:pt>
                <c:pt idx="763">
                  <c:v>200.19520568847656</c:v>
                </c:pt>
                <c:pt idx="764">
                  <c:v>278.05499267578125</c:v>
                </c:pt>
                <c:pt idx="765">
                  <c:v>122.67147827148438</c:v>
                </c:pt>
                <c:pt idx="766">
                  <c:v>268.19989013671875</c:v>
                </c:pt>
                <c:pt idx="767">
                  <c:v>-144.60110473632813</c:v>
                </c:pt>
                <c:pt idx="768">
                  <c:v>0.87672549486160278</c:v>
                </c:pt>
                <c:pt idx="769">
                  <c:v>-266.82958984375</c:v>
                </c:pt>
                <c:pt idx="770">
                  <c:v>-128.24069213867188</c:v>
                </c:pt>
                <c:pt idx="771">
                  <c:v>-176.53471374511719</c:v>
                </c:pt>
                <c:pt idx="772">
                  <c:v>-127.40303802490234</c:v>
                </c:pt>
                <c:pt idx="773">
                  <c:v>96.180931091308594</c:v>
                </c:pt>
                <c:pt idx="774">
                  <c:v>-60.4404296875</c:v>
                </c:pt>
                <c:pt idx="775">
                  <c:v>110.22899627685547</c:v>
                </c:pt>
                <c:pt idx="776">
                  <c:v>-95.079551696777344</c:v>
                </c:pt>
                <c:pt idx="777">
                  <c:v>5.1741862297058105</c:v>
                </c:pt>
                <c:pt idx="778">
                  <c:v>140.47824096679688</c:v>
                </c:pt>
                <c:pt idx="779">
                  <c:v>100.02568054199219</c:v>
                </c:pt>
                <c:pt idx="780">
                  <c:v>96.0556640625</c:v>
                </c:pt>
                <c:pt idx="781">
                  <c:v>65.002021789550781</c:v>
                </c:pt>
                <c:pt idx="782">
                  <c:v>21.801239013671875</c:v>
                </c:pt>
                <c:pt idx="783">
                  <c:v>-227.92222595214844</c:v>
                </c:pt>
                <c:pt idx="784">
                  <c:v>67.621223449707031</c:v>
                </c:pt>
                <c:pt idx="785">
                  <c:v>-2.6333310604095459</c:v>
                </c:pt>
                <c:pt idx="786">
                  <c:v>199.58416748046875</c:v>
                </c:pt>
                <c:pt idx="787">
                  <c:v>13.261560440063477</c:v>
                </c:pt>
                <c:pt idx="788">
                  <c:v>45.405181884765625</c:v>
                </c:pt>
                <c:pt idx="789">
                  <c:v>271.62646484375</c:v>
                </c:pt>
                <c:pt idx="790">
                  <c:v>144.60968017578125</c:v>
                </c:pt>
                <c:pt idx="791">
                  <c:v>75.541763305664063</c:v>
                </c:pt>
                <c:pt idx="792">
                  <c:v>168.09886169433594</c:v>
                </c:pt>
                <c:pt idx="793">
                  <c:v>183.80282592773438</c:v>
                </c:pt>
                <c:pt idx="794">
                  <c:v>63.497032165527344</c:v>
                </c:pt>
                <c:pt idx="795">
                  <c:v>46.844436645507813</c:v>
                </c:pt>
                <c:pt idx="796">
                  <c:v>-37.137123107910156</c:v>
                </c:pt>
                <c:pt idx="797">
                  <c:v>-47.101627349853516</c:v>
                </c:pt>
                <c:pt idx="798">
                  <c:v>90.81610107421875</c:v>
                </c:pt>
                <c:pt idx="799">
                  <c:v>22.894664764404297</c:v>
                </c:pt>
                <c:pt idx="800">
                  <c:v>98.80792236328125</c:v>
                </c:pt>
                <c:pt idx="801">
                  <c:v>30.807918548583984</c:v>
                </c:pt>
                <c:pt idx="802">
                  <c:v>122.72942352294922</c:v>
                </c:pt>
                <c:pt idx="803">
                  <c:v>-1.7545831203460693</c:v>
                </c:pt>
                <c:pt idx="804">
                  <c:v>-8.933238685131073E-3</c:v>
                </c:pt>
                <c:pt idx="805">
                  <c:v>-18.40403938293457</c:v>
                </c:pt>
                <c:pt idx="806">
                  <c:v>118.85323333740234</c:v>
                </c:pt>
                <c:pt idx="807">
                  <c:v>25.151361465454102</c:v>
                </c:pt>
                <c:pt idx="808">
                  <c:v>292.40472412109375</c:v>
                </c:pt>
                <c:pt idx="809">
                  <c:v>199.9207763671875</c:v>
                </c:pt>
                <c:pt idx="810">
                  <c:v>110.09866333007813</c:v>
                </c:pt>
                <c:pt idx="811">
                  <c:v>-6.5364766120910645</c:v>
                </c:pt>
                <c:pt idx="812">
                  <c:v>59.111621856689453</c:v>
                </c:pt>
                <c:pt idx="813">
                  <c:v>41.589420318603516</c:v>
                </c:pt>
                <c:pt idx="814">
                  <c:v>91.034942626953125</c:v>
                </c:pt>
                <c:pt idx="815">
                  <c:v>-213.31941223144531</c:v>
                </c:pt>
                <c:pt idx="816">
                  <c:v>319.52432250976563</c:v>
                </c:pt>
                <c:pt idx="817">
                  <c:v>162.43597412109375</c:v>
                </c:pt>
                <c:pt idx="818">
                  <c:v>176.70018005371094</c:v>
                </c:pt>
                <c:pt idx="819">
                  <c:v>97.191329956054688</c:v>
                </c:pt>
                <c:pt idx="820">
                  <c:v>-117.47579193115234</c:v>
                </c:pt>
                <c:pt idx="821">
                  <c:v>38.436038970947266</c:v>
                </c:pt>
                <c:pt idx="822">
                  <c:v>-82.659828186035156</c:v>
                </c:pt>
                <c:pt idx="823">
                  <c:v>-90.128402709960938</c:v>
                </c:pt>
                <c:pt idx="824">
                  <c:v>-99.018333435058594</c:v>
                </c:pt>
                <c:pt idx="825">
                  <c:v>-41.139404296875</c:v>
                </c:pt>
                <c:pt idx="826">
                  <c:v>-8.7667713165283203</c:v>
                </c:pt>
                <c:pt idx="827">
                  <c:v>-91.385734558105469</c:v>
                </c:pt>
                <c:pt idx="828">
                  <c:v>-21.782108306884766</c:v>
                </c:pt>
                <c:pt idx="829">
                  <c:v>-180.65780639648438</c:v>
                </c:pt>
                <c:pt idx="830">
                  <c:v>-191.35519409179688</c:v>
                </c:pt>
                <c:pt idx="831">
                  <c:v>-178.12855529785156</c:v>
                </c:pt>
                <c:pt idx="832">
                  <c:v>-32.892303466796875</c:v>
                </c:pt>
                <c:pt idx="833">
                  <c:v>-74.610252380371094</c:v>
                </c:pt>
                <c:pt idx="834">
                  <c:v>-47.040908813476563</c:v>
                </c:pt>
                <c:pt idx="835">
                  <c:v>-50.261508941650391</c:v>
                </c:pt>
                <c:pt idx="836">
                  <c:v>11.722758293151855</c:v>
                </c:pt>
                <c:pt idx="837">
                  <c:v>53.598255157470703</c:v>
                </c:pt>
                <c:pt idx="838">
                  <c:v>-57.880950927734375</c:v>
                </c:pt>
                <c:pt idx="839">
                  <c:v>35.674488067626953</c:v>
                </c:pt>
                <c:pt idx="840">
                  <c:v>-225.11410522460938</c:v>
                </c:pt>
                <c:pt idx="841">
                  <c:v>-174.38851928710938</c:v>
                </c:pt>
                <c:pt idx="842">
                  <c:v>82.525909423828125</c:v>
                </c:pt>
                <c:pt idx="843">
                  <c:v>-72.011749267578125</c:v>
                </c:pt>
                <c:pt idx="844">
                  <c:v>-178.7139892578125</c:v>
                </c:pt>
                <c:pt idx="845">
                  <c:v>-70.024757385253906</c:v>
                </c:pt>
                <c:pt idx="846">
                  <c:v>-135.70169067382813</c:v>
                </c:pt>
                <c:pt idx="847">
                  <c:v>-34.002090454101563</c:v>
                </c:pt>
                <c:pt idx="848">
                  <c:v>23.668567657470703</c:v>
                </c:pt>
                <c:pt idx="849">
                  <c:v>-131.42137145996094</c:v>
                </c:pt>
                <c:pt idx="850">
                  <c:v>-31.539070129394531</c:v>
                </c:pt>
                <c:pt idx="851">
                  <c:v>175.74977111816406</c:v>
                </c:pt>
                <c:pt idx="852">
                  <c:v>-132.42701721191406</c:v>
                </c:pt>
                <c:pt idx="853">
                  <c:v>-103.41886138916016</c:v>
                </c:pt>
                <c:pt idx="854">
                  <c:v>26.283210754394531</c:v>
                </c:pt>
                <c:pt idx="855">
                  <c:v>105.36127471923828</c:v>
                </c:pt>
                <c:pt idx="856">
                  <c:v>-33.325763702392578</c:v>
                </c:pt>
                <c:pt idx="857">
                  <c:v>-30.206451416015625</c:v>
                </c:pt>
                <c:pt idx="858">
                  <c:v>-21.957406997680664</c:v>
                </c:pt>
                <c:pt idx="859">
                  <c:v>-49.656135559082031</c:v>
                </c:pt>
                <c:pt idx="860">
                  <c:v>-106.67737579345703</c:v>
                </c:pt>
                <c:pt idx="861">
                  <c:v>64.043464660644531</c:v>
                </c:pt>
                <c:pt idx="862">
                  <c:v>56.992870330810547</c:v>
                </c:pt>
                <c:pt idx="863">
                  <c:v>-45.573474884033203</c:v>
                </c:pt>
                <c:pt idx="864">
                  <c:v>-49.000633239746094</c:v>
                </c:pt>
                <c:pt idx="865">
                  <c:v>-11.562737464904785</c:v>
                </c:pt>
                <c:pt idx="866">
                  <c:v>66.707557678222656</c:v>
                </c:pt>
                <c:pt idx="867">
                  <c:v>95.76434326171875</c:v>
                </c:pt>
                <c:pt idx="868">
                  <c:v>145.79127502441406</c:v>
                </c:pt>
                <c:pt idx="869">
                  <c:v>100.37356567382813</c:v>
                </c:pt>
                <c:pt idx="870">
                  <c:v>108.97638702392578</c:v>
                </c:pt>
                <c:pt idx="871">
                  <c:v>39.377429962158203</c:v>
                </c:pt>
                <c:pt idx="872">
                  <c:v>255.05818176269531</c:v>
                </c:pt>
                <c:pt idx="873">
                  <c:v>245.82267761230469</c:v>
                </c:pt>
                <c:pt idx="874">
                  <c:v>266.75149536132813</c:v>
                </c:pt>
                <c:pt idx="875">
                  <c:v>109.17916107177734</c:v>
                </c:pt>
                <c:pt idx="876">
                  <c:v>144.22705078125</c:v>
                </c:pt>
                <c:pt idx="877">
                  <c:v>101.13941955566406</c:v>
                </c:pt>
                <c:pt idx="878">
                  <c:v>233.38307189941406</c:v>
                </c:pt>
                <c:pt idx="879">
                  <c:v>278.24273681640625</c:v>
                </c:pt>
                <c:pt idx="880">
                  <c:v>148.75004577636719</c:v>
                </c:pt>
                <c:pt idx="881">
                  <c:v>385.67196655273438</c:v>
                </c:pt>
                <c:pt idx="882">
                  <c:v>237.30656433105469</c:v>
                </c:pt>
                <c:pt idx="883">
                  <c:v>322.049560546875</c:v>
                </c:pt>
                <c:pt idx="884">
                  <c:v>328.78854370117188</c:v>
                </c:pt>
                <c:pt idx="885">
                  <c:v>348.43463134765625</c:v>
                </c:pt>
                <c:pt idx="886">
                  <c:v>394.18460083007813</c:v>
                </c:pt>
                <c:pt idx="887">
                  <c:v>562.11566162109375</c:v>
                </c:pt>
                <c:pt idx="888">
                  <c:v>561.240966796875</c:v>
                </c:pt>
                <c:pt idx="889">
                  <c:v>702.23187255859375</c:v>
                </c:pt>
                <c:pt idx="890">
                  <c:v>745.55816650390625</c:v>
                </c:pt>
                <c:pt idx="891">
                  <c:v>1005.6502685546875</c:v>
                </c:pt>
                <c:pt idx="892">
                  <c:v>1102.3116455078125</c:v>
                </c:pt>
                <c:pt idx="893">
                  <c:v>1088.21875</c:v>
                </c:pt>
                <c:pt idx="894">
                  <c:v>1228.996826171875</c:v>
                </c:pt>
                <c:pt idx="895">
                  <c:v>1217.0167236328125</c:v>
                </c:pt>
                <c:pt idx="896">
                  <c:v>1542.432861328125</c:v>
                </c:pt>
                <c:pt idx="897">
                  <c:v>1866.1373291015625</c:v>
                </c:pt>
                <c:pt idx="898">
                  <c:v>1949.1253662109375</c:v>
                </c:pt>
                <c:pt idx="899">
                  <c:v>2218.24169921875</c:v>
                </c:pt>
                <c:pt idx="900">
                  <c:v>2497.475341796875</c:v>
                </c:pt>
                <c:pt idx="901">
                  <c:v>2902.29296875</c:v>
                </c:pt>
                <c:pt idx="902">
                  <c:v>3436.55224609375</c:v>
                </c:pt>
                <c:pt idx="903">
                  <c:v>3932.267333984375</c:v>
                </c:pt>
                <c:pt idx="904">
                  <c:v>4621.55810546875</c:v>
                </c:pt>
                <c:pt idx="905">
                  <c:v>5672.09033203125</c:v>
                </c:pt>
                <c:pt idx="906">
                  <c:v>6761.171875</c:v>
                </c:pt>
                <c:pt idx="907">
                  <c:v>8099.7587890625</c:v>
                </c:pt>
                <c:pt idx="908">
                  <c:v>10211.630859375</c:v>
                </c:pt>
                <c:pt idx="909">
                  <c:v>12737.40234375</c:v>
                </c:pt>
                <c:pt idx="910">
                  <c:v>16262.0078125</c:v>
                </c:pt>
                <c:pt idx="911">
                  <c:v>21427.447265625</c:v>
                </c:pt>
                <c:pt idx="912">
                  <c:v>28787.38671875</c:v>
                </c:pt>
                <c:pt idx="913">
                  <c:v>38423.9609375</c:v>
                </c:pt>
                <c:pt idx="914">
                  <c:v>47962.71484375</c:v>
                </c:pt>
                <c:pt idx="915">
                  <c:v>54900.8125</c:v>
                </c:pt>
                <c:pt idx="916">
                  <c:v>54321.78125</c:v>
                </c:pt>
                <c:pt idx="917">
                  <c:v>48144.69921875</c:v>
                </c:pt>
                <c:pt idx="918">
                  <c:v>39788.21875</c:v>
                </c:pt>
                <c:pt idx="919">
                  <c:v>31832.806640625</c:v>
                </c:pt>
                <c:pt idx="920">
                  <c:v>25030.498046875</c:v>
                </c:pt>
                <c:pt idx="921">
                  <c:v>20176.982421875</c:v>
                </c:pt>
                <c:pt idx="922">
                  <c:v>16411.84375</c:v>
                </c:pt>
                <c:pt idx="923">
                  <c:v>13297.080078125</c:v>
                </c:pt>
                <c:pt idx="924">
                  <c:v>11213.2197265625</c:v>
                </c:pt>
                <c:pt idx="925">
                  <c:v>9469.4375</c:v>
                </c:pt>
                <c:pt idx="926">
                  <c:v>7945.521484375</c:v>
                </c:pt>
                <c:pt idx="927">
                  <c:v>6784.73486328125</c:v>
                </c:pt>
                <c:pt idx="928">
                  <c:v>5889.0537109375</c:v>
                </c:pt>
                <c:pt idx="929">
                  <c:v>5073.263671875</c:v>
                </c:pt>
                <c:pt idx="930">
                  <c:v>4389.4130859375</c:v>
                </c:pt>
                <c:pt idx="931">
                  <c:v>3741.045166015625</c:v>
                </c:pt>
                <c:pt idx="932">
                  <c:v>3100.795166015625</c:v>
                </c:pt>
                <c:pt idx="933">
                  <c:v>2744.68359375</c:v>
                </c:pt>
                <c:pt idx="934">
                  <c:v>2345.813720703125</c:v>
                </c:pt>
                <c:pt idx="935">
                  <c:v>2269.907470703125</c:v>
                </c:pt>
                <c:pt idx="936">
                  <c:v>1863.65283203125</c:v>
                </c:pt>
                <c:pt idx="937">
                  <c:v>1527.912841796875</c:v>
                </c:pt>
                <c:pt idx="938">
                  <c:v>1137.8262939453125</c:v>
                </c:pt>
                <c:pt idx="939">
                  <c:v>1113.3646240234375</c:v>
                </c:pt>
                <c:pt idx="940">
                  <c:v>921.40313720703125</c:v>
                </c:pt>
                <c:pt idx="941">
                  <c:v>972.68768310546875</c:v>
                </c:pt>
                <c:pt idx="942">
                  <c:v>752.64495849609375</c:v>
                </c:pt>
                <c:pt idx="943">
                  <c:v>486.19088745117188</c:v>
                </c:pt>
                <c:pt idx="944">
                  <c:v>504.4677734375</c:v>
                </c:pt>
                <c:pt idx="945">
                  <c:v>411.38214111328125</c:v>
                </c:pt>
                <c:pt idx="946">
                  <c:v>248.57302856445313</c:v>
                </c:pt>
                <c:pt idx="947">
                  <c:v>328.81561279296875</c:v>
                </c:pt>
                <c:pt idx="948">
                  <c:v>213.51895141601563</c:v>
                </c:pt>
                <c:pt idx="949">
                  <c:v>218.00125122070313</c:v>
                </c:pt>
                <c:pt idx="950">
                  <c:v>102.36479187011719</c:v>
                </c:pt>
                <c:pt idx="951">
                  <c:v>142.78952026367188</c:v>
                </c:pt>
                <c:pt idx="952">
                  <c:v>-114.31571197509766</c:v>
                </c:pt>
                <c:pt idx="953">
                  <c:v>-27.430313110351563</c:v>
                </c:pt>
                <c:pt idx="954">
                  <c:v>-83.756439208984375</c:v>
                </c:pt>
                <c:pt idx="955">
                  <c:v>36.698028564453125</c:v>
                </c:pt>
                <c:pt idx="956">
                  <c:v>87.871498107910156</c:v>
                </c:pt>
                <c:pt idx="957">
                  <c:v>-93.211982727050781</c:v>
                </c:pt>
                <c:pt idx="958">
                  <c:v>-94.874488830566406</c:v>
                </c:pt>
                <c:pt idx="959">
                  <c:v>-196.59507751464844</c:v>
                </c:pt>
                <c:pt idx="960">
                  <c:v>-124.11484527587891</c:v>
                </c:pt>
                <c:pt idx="961">
                  <c:v>-26.162843704223633</c:v>
                </c:pt>
                <c:pt idx="962">
                  <c:v>-12.571106910705566</c:v>
                </c:pt>
                <c:pt idx="963">
                  <c:v>2.0263576507568359</c:v>
                </c:pt>
                <c:pt idx="964">
                  <c:v>146.92547607421875</c:v>
                </c:pt>
                <c:pt idx="965">
                  <c:v>159.86466979980469</c:v>
                </c:pt>
                <c:pt idx="966">
                  <c:v>211.45783996582031</c:v>
                </c:pt>
                <c:pt idx="967">
                  <c:v>293.99270629882813</c:v>
                </c:pt>
                <c:pt idx="968">
                  <c:v>371.40054321289063</c:v>
                </c:pt>
                <c:pt idx="969">
                  <c:v>448.8880615234375</c:v>
                </c:pt>
                <c:pt idx="970">
                  <c:v>689.0684814453125</c:v>
                </c:pt>
                <c:pt idx="971">
                  <c:v>756.599853515625</c:v>
                </c:pt>
                <c:pt idx="972">
                  <c:v>1109.3876953125</c:v>
                </c:pt>
                <c:pt idx="973">
                  <c:v>1619.6767578125</c:v>
                </c:pt>
                <c:pt idx="974">
                  <c:v>2188.194091796875</c:v>
                </c:pt>
                <c:pt idx="975">
                  <c:v>3108.736083984375</c:v>
                </c:pt>
                <c:pt idx="976">
                  <c:v>4515.123046875</c:v>
                </c:pt>
                <c:pt idx="977">
                  <c:v>6332.34765625</c:v>
                </c:pt>
                <c:pt idx="978">
                  <c:v>9802.5751953125</c:v>
                </c:pt>
                <c:pt idx="979">
                  <c:v>13815.1982421875</c:v>
                </c:pt>
                <c:pt idx="980">
                  <c:v>17039.26171875</c:v>
                </c:pt>
                <c:pt idx="981">
                  <c:v>17228.078125</c:v>
                </c:pt>
                <c:pt idx="982">
                  <c:v>14224.556640625</c:v>
                </c:pt>
                <c:pt idx="983">
                  <c:v>10539.7509765625</c:v>
                </c:pt>
                <c:pt idx="984">
                  <c:v>7652.7236328125</c:v>
                </c:pt>
                <c:pt idx="985">
                  <c:v>5676.02734375</c:v>
                </c:pt>
                <c:pt idx="986">
                  <c:v>4560.2646484375</c:v>
                </c:pt>
                <c:pt idx="987">
                  <c:v>3615.10498046875</c:v>
                </c:pt>
                <c:pt idx="988">
                  <c:v>2834.192138671875</c:v>
                </c:pt>
                <c:pt idx="989">
                  <c:v>2614.17822265625</c:v>
                </c:pt>
                <c:pt idx="990">
                  <c:v>2259.0732421875</c:v>
                </c:pt>
                <c:pt idx="991">
                  <c:v>2141.3310546875</c:v>
                </c:pt>
                <c:pt idx="992">
                  <c:v>1982.4366455078125</c:v>
                </c:pt>
                <c:pt idx="993">
                  <c:v>2108.244873046875</c:v>
                </c:pt>
                <c:pt idx="994">
                  <c:v>2034.255615234375</c:v>
                </c:pt>
                <c:pt idx="995">
                  <c:v>1893.811279296875</c:v>
                </c:pt>
                <c:pt idx="996">
                  <c:v>1966.7005615234375</c:v>
                </c:pt>
                <c:pt idx="997">
                  <c:v>2079.843017578125</c:v>
                </c:pt>
                <c:pt idx="998">
                  <c:v>2109.108154296875</c:v>
                </c:pt>
                <c:pt idx="999">
                  <c:v>2150.885986328125</c:v>
                </c:pt>
                <c:pt idx="1000">
                  <c:v>2160.28955078125</c:v>
                </c:pt>
                <c:pt idx="1001">
                  <c:v>2123.673095703125</c:v>
                </c:pt>
                <c:pt idx="1002">
                  <c:v>1949.120849609375</c:v>
                </c:pt>
                <c:pt idx="1003">
                  <c:v>1966.731689453125</c:v>
                </c:pt>
                <c:pt idx="1004">
                  <c:v>2087.28125</c:v>
                </c:pt>
                <c:pt idx="1005">
                  <c:v>2359.336669921875</c:v>
                </c:pt>
                <c:pt idx="1006">
                  <c:v>2274.173828125</c:v>
                </c:pt>
                <c:pt idx="1007">
                  <c:v>1849.038330078125</c:v>
                </c:pt>
                <c:pt idx="1008">
                  <c:v>875.800537109375</c:v>
                </c:pt>
                <c:pt idx="1009">
                  <c:v>9.4546375274658203</c:v>
                </c:pt>
              </c:numCache>
            </c:numRef>
          </c:yVal>
          <c:smooth val="1"/>
          <c:extLst>
            <c:ext xmlns:c16="http://schemas.microsoft.com/office/drawing/2014/chart" uri="{C3380CC4-5D6E-409C-BE32-E72D297353CC}">
              <c16:uniqueId val="{00000000-3931-41B6-A8E7-CE7D32FEC90C}"/>
            </c:ext>
          </c:extLst>
        </c:ser>
        <c:ser>
          <c:idx val="1"/>
          <c:order val="1"/>
          <c:tx>
            <c:v>H_C_C201_9M sample2</c:v>
          </c:tx>
          <c:spPr>
            <a:ln w="15875" cap="rnd">
              <a:solidFill>
                <a:schemeClr val="tx1"/>
              </a:solidFill>
              <a:round/>
            </a:ln>
            <a:effectLst/>
          </c:spPr>
          <c:marker>
            <c:symbol val="none"/>
          </c:marker>
          <c:xVal>
            <c:numRef>
              <c:f>'Figure 14'!$D$7:$D$1016</c:f>
              <c:numCache>
                <c:formatCode>General</c:formatCode>
                <c:ptCount val="1010"/>
                <c:pt idx="0">
                  <c:v>1859.84375</c:v>
                </c:pt>
                <c:pt idx="1">
                  <c:v>1858.287109375</c:v>
                </c:pt>
                <c:pt idx="2">
                  <c:v>1856.728515625</c:v>
                </c:pt>
                <c:pt idx="3">
                  <c:v>1855.171875</c:v>
                </c:pt>
                <c:pt idx="4">
                  <c:v>1853.61328125</c:v>
                </c:pt>
                <c:pt idx="5">
                  <c:v>1852.0546875</c:v>
                </c:pt>
                <c:pt idx="6">
                  <c:v>1850.498046875</c:v>
                </c:pt>
                <c:pt idx="7">
                  <c:v>1848.9375</c:v>
                </c:pt>
                <c:pt idx="8">
                  <c:v>1847.37890625</c:v>
                </c:pt>
                <c:pt idx="9">
                  <c:v>1845.8203125</c:v>
                </c:pt>
                <c:pt idx="10">
                  <c:v>1844.259765625</c:v>
                </c:pt>
                <c:pt idx="11">
                  <c:v>1842.69921875</c:v>
                </c:pt>
                <c:pt idx="12">
                  <c:v>1841.138671875</c:v>
                </c:pt>
                <c:pt idx="13">
                  <c:v>1839.578125</c:v>
                </c:pt>
                <c:pt idx="14">
                  <c:v>1838.017578125</c:v>
                </c:pt>
                <c:pt idx="15">
                  <c:v>1836.45703125</c:v>
                </c:pt>
                <c:pt idx="16">
                  <c:v>1834.89453125</c:v>
                </c:pt>
                <c:pt idx="17">
                  <c:v>1833.33203125</c:v>
                </c:pt>
                <c:pt idx="18">
                  <c:v>1831.76953125</c:v>
                </c:pt>
                <c:pt idx="19">
                  <c:v>1830.20703125</c:v>
                </c:pt>
                <c:pt idx="20">
                  <c:v>1828.64453125</c:v>
                </c:pt>
                <c:pt idx="21">
                  <c:v>1827.08203125</c:v>
                </c:pt>
                <c:pt idx="22">
                  <c:v>1825.517578125</c:v>
                </c:pt>
                <c:pt idx="23">
                  <c:v>1823.953125</c:v>
                </c:pt>
                <c:pt idx="24">
                  <c:v>1822.388671875</c:v>
                </c:pt>
                <c:pt idx="25">
                  <c:v>1820.82421875</c:v>
                </c:pt>
                <c:pt idx="26">
                  <c:v>1819.259765625</c:v>
                </c:pt>
                <c:pt idx="27">
                  <c:v>1817.693359375</c:v>
                </c:pt>
                <c:pt idx="28">
                  <c:v>1816.12890625</c:v>
                </c:pt>
                <c:pt idx="29">
                  <c:v>1814.5625</c:v>
                </c:pt>
                <c:pt idx="30">
                  <c:v>1812.99609375</c:v>
                </c:pt>
                <c:pt idx="31">
                  <c:v>1811.4296875</c:v>
                </c:pt>
                <c:pt idx="32">
                  <c:v>1809.86328125</c:v>
                </c:pt>
                <c:pt idx="33">
                  <c:v>1808.294921875</c:v>
                </c:pt>
                <c:pt idx="34">
                  <c:v>1806.728515625</c:v>
                </c:pt>
                <c:pt idx="35">
                  <c:v>1805.16015625</c:v>
                </c:pt>
                <c:pt idx="36">
                  <c:v>1803.591796875</c:v>
                </c:pt>
                <c:pt idx="37">
                  <c:v>1802.0234375</c:v>
                </c:pt>
                <c:pt idx="38">
                  <c:v>1800.455078125</c:v>
                </c:pt>
                <c:pt idx="39">
                  <c:v>1798.884765625</c:v>
                </c:pt>
                <c:pt idx="40">
                  <c:v>1797.314453125</c:v>
                </c:pt>
                <c:pt idx="41">
                  <c:v>1795.74609375</c:v>
                </c:pt>
                <c:pt idx="42">
                  <c:v>1794.17578125</c:v>
                </c:pt>
                <c:pt idx="43">
                  <c:v>1792.60546875</c:v>
                </c:pt>
                <c:pt idx="44">
                  <c:v>1791.033203125</c:v>
                </c:pt>
                <c:pt idx="45">
                  <c:v>1789.462890625</c:v>
                </c:pt>
                <c:pt idx="46">
                  <c:v>1787.890625</c:v>
                </c:pt>
                <c:pt idx="47">
                  <c:v>1786.318359375</c:v>
                </c:pt>
                <c:pt idx="48">
                  <c:v>1784.74609375</c:v>
                </c:pt>
                <c:pt idx="49">
                  <c:v>1783.173828125</c:v>
                </c:pt>
                <c:pt idx="50">
                  <c:v>1781.6015625</c:v>
                </c:pt>
                <c:pt idx="51">
                  <c:v>1780.02734375</c:v>
                </c:pt>
                <c:pt idx="52">
                  <c:v>1778.455078125</c:v>
                </c:pt>
                <c:pt idx="53">
                  <c:v>1776.880859375</c:v>
                </c:pt>
                <c:pt idx="54">
                  <c:v>1775.306640625</c:v>
                </c:pt>
                <c:pt idx="55">
                  <c:v>1773.732421875</c:v>
                </c:pt>
                <c:pt idx="56">
                  <c:v>1772.158203125</c:v>
                </c:pt>
                <c:pt idx="57">
                  <c:v>1770.58203125</c:v>
                </c:pt>
                <c:pt idx="58">
                  <c:v>1769.005859375</c:v>
                </c:pt>
                <c:pt idx="59">
                  <c:v>1767.431640625</c:v>
                </c:pt>
                <c:pt idx="60">
                  <c:v>1765.85546875</c:v>
                </c:pt>
                <c:pt idx="61">
                  <c:v>1764.27734375</c:v>
                </c:pt>
                <c:pt idx="62">
                  <c:v>1762.701171875</c:v>
                </c:pt>
                <c:pt idx="63">
                  <c:v>1761.123046875</c:v>
                </c:pt>
                <c:pt idx="64">
                  <c:v>1759.546875</c:v>
                </c:pt>
                <c:pt idx="65">
                  <c:v>1757.96875</c:v>
                </c:pt>
                <c:pt idx="66">
                  <c:v>1756.390625</c:v>
                </c:pt>
                <c:pt idx="67">
                  <c:v>1754.8125</c:v>
                </c:pt>
                <c:pt idx="68">
                  <c:v>1753.232421875</c:v>
                </c:pt>
                <c:pt idx="69">
                  <c:v>1751.654296875</c:v>
                </c:pt>
                <c:pt idx="70">
                  <c:v>1750.07421875</c:v>
                </c:pt>
                <c:pt idx="71">
                  <c:v>1748.494140625</c:v>
                </c:pt>
                <c:pt idx="72">
                  <c:v>1746.9140625</c:v>
                </c:pt>
                <c:pt idx="73">
                  <c:v>1745.333984375</c:v>
                </c:pt>
                <c:pt idx="74">
                  <c:v>1743.75390625</c:v>
                </c:pt>
                <c:pt idx="75">
                  <c:v>1742.171875</c:v>
                </c:pt>
                <c:pt idx="76">
                  <c:v>1740.58984375</c:v>
                </c:pt>
                <c:pt idx="77">
                  <c:v>1739.0078125</c:v>
                </c:pt>
                <c:pt idx="78">
                  <c:v>1737.42578125</c:v>
                </c:pt>
                <c:pt idx="79">
                  <c:v>1735.84375</c:v>
                </c:pt>
                <c:pt idx="80">
                  <c:v>1734.26171875</c:v>
                </c:pt>
                <c:pt idx="81">
                  <c:v>1732.677734375</c:v>
                </c:pt>
                <c:pt idx="82">
                  <c:v>1731.09375</c:v>
                </c:pt>
                <c:pt idx="83">
                  <c:v>1729.509765625</c:v>
                </c:pt>
                <c:pt idx="84">
                  <c:v>1727.92578125</c:v>
                </c:pt>
                <c:pt idx="85">
                  <c:v>1726.341796875</c:v>
                </c:pt>
                <c:pt idx="86">
                  <c:v>1724.755859375</c:v>
                </c:pt>
                <c:pt idx="87">
                  <c:v>1723.171875</c:v>
                </c:pt>
                <c:pt idx="88">
                  <c:v>1721.5859375</c:v>
                </c:pt>
                <c:pt idx="89">
                  <c:v>1720</c:v>
                </c:pt>
                <c:pt idx="90">
                  <c:v>1718.4140625</c:v>
                </c:pt>
                <c:pt idx="91">
                  <c:v>1716.828125</c:v>
                </c:pt>
                <c:pt idx="92">
                  <c:v>1715.240234375</c:v>
                </c:pt>
                <c:pt idx="93">
                  <c:v>1713.65234375</c:v>
                </c:pt>
                <c:pt idx="94">
                  <c:v>1712.06640625</c:v>
                </c:pt>
                <c:pt idx="95">
                  <c:v>1710.478515625</c:v>
                </c:pt>
                <c:pt idx="96">
                  <c:v>1708.888671875</c:v>
                </c:pt>
                <c:pt idx="97">
                  <c:v>1707.30078125</c:v>
                </c:pt>
                <c:pt idx="98">
                  <c:v>1705.712890625</c:v>
                </c:pt>
                <c:pt idx="99">
                  <c:v>1704.123046875</c:v>
                </c:pt>
                <c:pt idx="100">
                  <c:v>1702.533203125</c:v>
                </c:pt>
                <c:pt idx="101">
                  <c:v>1700.943359375</c:v>
                </c:pt>
                <c:pt idx="102">
                  <c:v>1699.353515625</c:v>
                </c:pt>
                <c:pt idx="103">
                  <c:v>1697.76171875</c:v>
                </c:pt>
                <c:pt idx="104">
                  <c:v>1696.171875</c:v>
                </c:pt>
                <c:pt idx="105">
                  <c:v>1694.580078125</c:v>
                </c:pt>
                <c:pt idx="106">
                  <c:v>1692.98828125</c:v>
                </c:pt>
                <c:pt idx="107">
                  <c:v>1691.396484375</c:v>
                </c:pt>
                <c:pt idx="108">
                  <c:v>1689.8046875</c:v>
                </c:pt>
                <c:pt idx="109">
                  <c:v>1688.2109375</c:v>
                </c:pt>
                <c:pt idx="110">
                  <c:v>1686.619140625</c:v>
                </c:pt>
                <c:pt idx="111">
                  <c:v>1685.025390625</c:v>
                </c:pt>
                <c:pt idx="112">
                  <c:v>1683.431640625</c:v>
                </c:pt>
                <c:pt idx="113">
                  <c:v>1681.837890625</c:v>
                </c:pt>
                <c:pt idx="114">
                  <c:v>1680.244140625</c:v>
                </c:pt>
                <c:pt idx="115">
                  <c:v>1678.6484375</c:v>
                </c:pt>
                <c:pt idx="116">
                  <c:v>1677.0546875</c:v>
                </c:pt>
                <c:pt idx="117">
                  <c:v>1675.458984375</c:v>
                </c:pt>
                <c:pt idx="118">
                  <c:v>1673.86328125</c:v>
                </c:pt>
                <c:pt idx="119">
                  <c:v>1672.267578125</c:v>
                </c:pt>
                <c:pt idx="120">
                  <c:v>1670.669921875</c:v>
                </c:pt>
                <c:pt idx="121">
                  <c:v>1669.07421875</c:v>
                </c:pt>
                <c:pt idx="122">
                  <c:v>1667.4765625</c:v>
                </c:pt>
                <c:pt idx="123">
                  <c:v>1665.87890625</c:v>
                </c:pt>
                <c:pt idx="124">
                  <c:v>1664.28125</c:v>
                </c:pt>
                <c:pt idx="125">
                  <c:v>1662.68359375</c:v>
                </c:pt>
                <c:pt idx="126">
                  <c:v>1661.0859375</c:v>
                </c:pt>
                <c:pt idx="127">
                  <c:v>1659.486328125</c:v>
                </c:pt>
                <c:pt idx="128">
                  <c:v>1657.88671875</c:v>
                </c:pt>
                <c:pt idx="129">
                  <c:v>1656.287109375</c:v>
                </c:pt>
                <c:pt idx="130">
                  <c:v>1654.6875</c:v>
                </c:pt>
                <c:pt idx="131">
                  <c:v>1653.087890625</c:v>
                </c:pt>
                <c:pt idx="132">
                  <c:v>1651.48828125</c:v>
                </c:pt>
                <c:pt idx="133">
                  <c:v>1649.88671875</c:v>
                </c:pt>
                <c:pt idx="134">
                  <c:v>1648.28515625</c:v>
                </c:pt>
                <c:pt idx="135">
                  <c:v>1646.68359375</c:v>
                </c:pt>
                <c:pt idx="136">
                  <c:v>1645.08203125</c:v>
                </c:pt>
                <c:pt idx="137">
                  <c:v>1643.48046875</c:v>
                </c:pt>
                <c:pt idx="138">
                  <c:v>1641.876953125</c:v>
                </c:pt>
                <c:pt idx="139">
                  <c:v>1640.275390625</c:v>
                </c:pt>
                <c:pt idx="140">
                  <c:v>1638.671875</c:v>
                </c:pt>
                <c:pt idx="141">
                  <c:v>1637.068359375</c:v>
                </c:pt>
                <c:pt idx="142">
                  <c:v>1635.46484375</c:v>
                </c:pt>
                <c:pt idx="143">
                  <c:v>1633.859375</c:v>
                </c:pt>
                <c:pt idx="144">
                  <c:v>1632.255859375</c:v>
                </c:pt>
                <c:pt idx="145">
                  <c:v>1630.650390625</c:v>
                </c:pt>
                <c:pt idx="146">
                  <c:v>1629.044921875</c:v>
                </c:pt>
                <c:pt idx="147">
                  <c:v>1627.439453125</c:v>
                </c:pt>
                <c:pt idx="148">
                  <c:v>1625.833984375</c:v>
                </c:pt>
                <c:pt idx="149">
                  <c:v>1624.2265625</c:v>
                </c:pt>
                <c:pt idx="150">
                  <c:v>1622.62109375</c:v>
                </c:pt>
                <c:pt idx="151">
                  <c:v>1621.013671875</c:v>
                </c:pt>
                <c:pt idx="152">
                  <c:v>1619.40625</c:v>
                </c:pt>
                <c:pt idx="153">
                  <c:v>1617.798828125</c:v>
                </c:pt>
                <c:pt idx="154">
                  <c:v>1616.189453125</c:v>
                </c:pt>
                <c:pt idx="155">
                  <c:v>1614.58203125</c:v>
                </c:pt>
                <c:pt idx="156">
                  <c:v>1612.97265625</c:v>
                </c:pt>
                <c:pt idx="157">
                  <c:v>1611.36328125</c:v>
                </c:pt>
                <c:pt idx="158">
                  <c:v>1609.75390625</c:v>
                </c:pt>
                <c:pt idx="159">
                  <c:v>1608.14453125</c:v>
                </c:pt>
                <c:pt idx="160">
                  <c:v>1606.53515625</c:v>
                </c:pt>
                <c:pt idx="161">
                  <c:v>1604.923828125</c:v>
                </c:pt>
                <c:pt idx="162">
                  <c:v>1603.314453125</c:v>
                </c:pt>
                <c:pt idx="163">
                  <c:v>1601.703125</c:v>
                </c:pt>
                <c:pt idx="164">
                  <c:v>1600.091796875</c:v>
                </c:pt>
                <c:pt idx="165">
                  <c:v>1598.478515625</c:v>
                </c:pt>
                <c:pt idx="166">
                  <c:v>1596.8671875</c:v>
                </c:pt>
                <c:pt idx="167">
                  <c:v>1595.25390625</c:v>
                </c:pt>
                <c:pt idx="168">
                  <c:v>1593.640625</c:v>
                </c:pt>
                <c:pt idx="169">
                  <c:v>1592.029296875</c:v>
                </c:pt>
                <c:pt idx="170">
                  <c:v>1590.4140625</c:v>
                </c:pt>
                <c:pt idx="171">
                  <c:v>1588.80078125</c:v>
                </c:pt>
                <c:pt idx="172">
                  <c:v>1587.1875</c:v>
                </c:pt>
                <c:pt idx="173">
                  <c:v>1585.572265625</c:v>
                </c:pt>
                <c:pt idx="174">
                  <c:v>1583.95703125</c:v>
                </c:pt>
                <c:pt idx="175">
                  <c:v>1582.341796875</c:v>
                </c:pt>
                <c:pt idx="176">
                  <c:v>1580.7265625</c:v>
                </c:pt>
                <c:pt idx="177">
                  <c:v>1579.109375</c:v>
                </c:pt>
                <c:pt idx="178">
                  <c:v>1577.494140625</c:v>
                </c:pt>
                <c:pt idx="179">
                  <c:v>1575.876953125</c:v>
                </c:pt>
                <c:pt idx="180">
                  <c:v>1574.259765625</c:v>
                </c:pt>
                <c:pt idx="181">
                  <c:v>1572.642578125</c:v>
                </c:pt>
                <c:pt idx="182">
                  <c:v>1571.025390625</c:v>
                </c:pt>
                <c:pt idx="183">
                  <c:v>1569.40625</c:v>
                </c:pt>
                <c:pt idx="184">
                  <c:v>1567.7890625</c:v>
                </c:pt>
                <c:pt idx="185">
                  <c:v>1566.169921875</c:v>
                </c:pt>
                <c:pt idx="186">
                  <c:v>1564.55078125</c:v>
                </c:pt>
                <c:pt idx="187">
                  <c:v>1562.931640625</c:v>
                </c:pt>
                <c:pt idx="188">
                  <c:v>1561.310546875</c:v>
                </c:pt>
                <c:pt idx="189">
                  <c:v>1559.69140625</c:v>
                </c:pt>
                <c:pt idx="190">
                  <c:v>1558.0703125</c:v>
                </c:pt>
                <c:pt idx="191">
                  <c:v>1556.44921875</c:v>
                </c:pt>
                <c:pt idx="192">
                  <c:v>1554.828125</c:v>
                </c:pt>
                <c:pt idx="193">
                  <c:v>1553.20703125</c:v>
                </c:pt>
                <c:pt idx="194">
                  <c:v>1551.583984375</c:v>
                </c:pt>
                <c:pt idx="195">
                  <c:v>1549.962890625</c:v>
                </c:pt>
                <c:pt idx="196">
                  <c:v>1548.33984375</c:v>
                </c:pt>
                <c:pt idx="197">
                  <c:v>1546.716796875</c:v>
                </c:pt>
                <c:pt idx="198">
                  <c:v>1545.09375</c:v>
                </c:pt>
                <c:pt idx="199">
                  <c:v>1543.46875</c:v>
                </c:pt>
                <c:pt idx="200">
                  <c:v>1541.845703125</c:v>
                </c:pt>
                <c:pt idx="201">
                  <c:v>1540.220703125</c:v>
                </c:pt>
                <c:pt idx="202">
                  <c:v>1538.595703125</c:v>
                </c:pt>
                <c:pt idx="203">
                  <c:v>1536.970703125</c:v>
                </c:pt>
                <c:pt idx="204">
                  <c:v>1535.345703125</c:v>
                </c:pt>
                <c:pt idx="205">
                  <c:v>1533.720703125</c:v>
                </c:pt>
                <c:pt idx="206">
                  <c:v>1532.09375</c:v>
                </c:pt>
                <c:pt idx="207">
                  <c:v>1530.466796875</c:v>
                </c:pt>
                <c:pt idx="208">
                  <c:v>1528.83984375</c:v>
                </c:pt>
                <c:pt idx="209">
                  <c:v>1527.212890625</c:v>
                </c:pt>
                <c:pt idx="210">
                  <c:v>1525.5859375</c:v>
                </c:pt>
                <c:pt idx="211">
                  <c:v>1523.95703125</c:v>
                </c:pt>
                <c:pt idx="212">
                  <c:v>1522.330078125</c:v>
                </c:pt>
                <c:pt idx="213">
                  <c:v>1520.701171875</c:v>
                </c:pt>
                <c:pt idx="214">
                  <c:v>1519.072265625</c:v>
                </c:pt>
                <c:pt idx="215">
                  <c:v>1517.443359375</c:v>
                </c:pt>
                <c:pt idx="216">
                  <c:v>1515.8125</c:v>
                </c:pt>
                <c:pt idx="217">
                  <c:v>1514.18359375</c:v>
                </c:pt>
                <c:pt idx="218">
                  <c:v>1512.552734375</c:v>
                </c:pt>
                <c:pt idx="219">
                  <c:v>1510.921875</c:v>
                </c:pt>
                <c:pt idx="220">
                  <c:v>1509.291015625</c:v>
                </c:pt>
                <c:pt idx="221">
                  <c:v>1507.66015625</c:v>
                </c:pt>
                <c:pt idx="222">
                  <c:v>1506.02734375</c:v>
                </c:pt>
                <c:pt idx="223">
                  <c:v>1504.39453125</c:v>
                </c:pt>
                <c:pt idx="224">
                  <c:v>1502.763671875</c:v>
                </c:pt>
                <c:pt idx="225">
                  <c:v>1501.12890625</c:v>
                </c:pt>
                <c:pt idx="226">
                  <c:v>1499.49609375</c:v>
                </c:pt>
                <c:pt idx="227">
                  <c:v>1497.86328125</c:v>
                </c:pt>
                <c:pt idx="228">
                  <c:v>1496.228515625</c:v>
                </c:pt>
                <c:pt idx="229">
                  <c:v>1494.595703125</c:v>
                </c:pt>
                <c:pt idx="230">
                  <c:v>1492.9609375</c:v>
                </c:pt>
                <c:pt idx="231">
                  <c:v>1491.32421875</c:v>
                </c:pt>
                <c:pt idx="232">
                  <c:v>1489.689453125</c:v>
                </c:pt>
                <c:pt idx="233">
                  <c:v>1488.0546875</c:v>
                </c:pt>
                <c:pt idx="234">
                  <c:v>1486.41796875</c:v>
                </c:pt>
                <c:pt idx="235">
                  <c:v>1484.78125</c:v>
                </c:pt>
                <c:pt idx="236">
                  <c:v>1483.14453125</c:v>
                </c:pt>
                <c:pt idx="237">
                  <c:v>1481.5078125</c:v>
                </c:pt>
                <c:pt idx="238">
                  <c:v>1479.87109375</c:v>
                </c:pt>
                <c:pt idx="239">
                  <c:v>1478.232421875</c:v>
                </c:pt>
                <c:pt idx="240">
                  <c:v>1476.59375</c:v>
                </c:pt>
                <c:pt idx="241">
                  <c:v>1474.955078125</c:v>
                </c:pt>
                <c:pt idx="242">
                  <c:v>1473.31640625</c:v>
                </c:pt>
                <c:pt idx="243">
                  <c:v>1471.677734375</c:v>
                </c:pt>
                <c:pt idx="244">
                  <c:v>1470.037109375</c:v>
                </c:pt>
                <c:pt idx="245">
                  <c:v>1468.3984375</c:v>
                </c:pt>
                <c:pt idx="246">
                  <c:v>1466.7578125</c:v>
                </c:pt>
                <c:pt idx="247">
                  <c:v>1465.1171875</c:v>
                </c:pt>
                <c:pt idx="248">
                  <c:v>1463.474609375</c:v>
                </c:pt>
                <c:pt idx="249">
                  <c:v>1461.833984375</c:v>
                </c:pt>
                <c:pt idx="250">
                  <c:v>1460.19140625</c:v>
                </c:pt>
                <c:pt idx="251">
                  <c:v>1458.55078125</c:v>
                </c:pt>
                <c:pt idx="252">
                  <c:v>1456.908203125</c:v>
                </c:pt>
                <c:pt idx="253">
                  <c:v>1455.265625</c:v>
                </c:pt>
                <c:pt idx="254">
                  <c:v>1453.62109375</c:v>
                </c:pt>
                <c:pt idx="255">
                  <c:v>1451.978515625</c:v>
                </c:pt>
                <c:pt idx="256">
                  <c:v>1450.333984375</c:v>
                </c:pt>
                <c:pt idx="257">
                  <c:v>1448.689453125</c:v>
                </c:pt>
                <c:pt idx="258">
                  <c:v>1447.044921875</c:v>
                </c:pt>
                <c:pt idx="259">
                  <c:v>1445.400390625</c:v>
                </c:pt>
                <c:pt idx="260">
                  <c:v>1443.75390625</c:v>
                </c:pt>
                <c:pt idx="261">
                  <c:v>1442.109375</c:v>
                </c:pt>
                <c:pt idx="262">
                  <c:v>1440.462890625</c:v>
                </c:pt>
                <c:pt idx="263">
                  <c:v>1438.81640625</c:v>
                </c:pt>
                <c:pt idx="264">
                  <c:v>1437.169921875</c:v>
                </c:pt>
                <c:pt idx="265">
                  <c:v>1435.5234375</c:v>
                </c:pt>
                <c:pt idx="266">
                  <c:v>1433.875</c:v>
                </c:pt>
                <c:pt idx="267">
                  <c:v>1432.2265625</c:v>
                </c:pt>
                <c:pt idx="268">
                  <c:v>1430.578125</c:v>
                </c:pt>
                <c:pt idx="269">
                  <c:v>1428.9296875</c:v>
                </c:pt>
                <c:pt idx="270">
                  <c:v>1427.28125</c:v>
                </c:pt>
                <c:pt idx="271">
                  <c:v>1425.6328125</c:v>
                </c:pt>
                <c:pt idx="272">
                  <c:v>1423.982421875</c:v>
                </c:pt>
                <c:pt idx="273">
                  <c:v>1422.33203125</c:v>
                </c:pt>
                <c:pt idx="274">
                  <c:v>1420.681640625</c:v>
                </c:pt>
                <c:pt idx="275">
                  <c:v>1419.03125</c:v>
                </c:pt>
                <c:pt idx="276">
                  <c:v>1417.380859375</c:v>
                </c:pt>
                <c:pt idx="277">
                  <c:v>1415.728515625</c:v>
                </c:pt>
                <c:pt idx="278">
                  <c:v>1414.076171875</c:v>
                </c:pt>
                <c:pt idx="279">
                  <c:v>1412.423828125</c:v>
                </c:pt>
                <c:pt idx="280">
                  <c:v>1410.771484375</c:v>
                </c:pt>
                <c:pt idx="281">
                  <c:v>1409.119140625</c:v>
                </c:pt>
                <c:pt idx="282">
                  <c:v>1407.46484375</c:v>
                </c:pt>
                <c:pt idx="283">
                  <c:v>1405.8125</c:v>
                </c:pt>
                <c:pt idx="284">
                  <c:v>1404.158203125</c:v>
                </c:pt>
                <c:pt idx="285">
                  <c:v>1402.50390625</c:v>
                </c:pt>
                <c:pt idx="286">
                  <c:v>1400.849609375</c:v>
                </c:pt>
                <c:pt idx="287">
                  <c:v>1399.193359375</c:v>
                </c:pt>
                <c:pt idx="288">
                  <c:v>1397.5390625</c:v>
                </c:pt>
                <c:pt idx="289">
                  <c:v>1395.8828125</c:v>
                </c:pt>
                <c:pt idx="290">
                  <c:v>1394.2265625</c:v>
                </c:pt>
                <c:pt idx="291">
                  <c:v>1392.5703125</c:v>
                </c:pt>
                <c:pt idx="292">
                  <c:v>1390.912109375</c:v>
                </c:pt>
                <c:pt idx="293">
                  <c:v>1389.255859375</c:v>
                </c:pt>
                <c:pt idx="294">
                  <c:v>1387.59765625</c:v>
                </c:pt>
                <c:pt idx="295">
                  <c:v>1385.939453125</c:v>
                </c:pt>
                <c:pt idx="296">
                  <c:v>1384.28125</c:v>
                </c:pt>
                <c:pt idx="297">
                  <c:v>1382.623046875</c:v>
                </c:pt>
                <c:pt idx="298">
                  <c:v>1380.962890625</c:v>
                </c:pt>
                <c:pt idx="299">
                  <c:v>1379.3046875</c:v>
                </c:pt>
                <c:pt idx="300">
                  <c:v>1377.64453125</c:v>
                </c:pt>
                <c:pt idx="301">
                  <c:v>1375.984375</c:v>
                </c:pt>
                <c:pt idx="302">
                  <c:v>1374.32421875</c:v>
                </c:pt>
                <c:pt idx="303">
                  <c:v>1372.662109375</c:v>
                </c:pt>
                <c:pt idx="304">
                  <c:v>1371.001953125</c:v>
                </c:pt>
                <c:pt idx="305">
                  <c:v>1369.33984375</c:v>
                </c:pt>
                <c:pt idx="306">
                  <c:v>1367.677734375</c:v>
                </c:pt>
                <c:pt idx="307">
                  <c:v>1366.015625</c:v>
                </c:pt>
                <c:pt idx="308">
                  <c:v>1364.3515625</c:v>
                </c:pt>
                <c:pt idx="309">
                  <c:v>1362.689453125</c:v>
                </c:pt>
                <c:pt idx="310">
                  <c:v>1361.025390625</c:v>
                </c:pt>
                <c:pt idx="311">
                  <c:v>1359.361328125</c:v>
                </c:pt>
                <c:pt idx="312">
                  <c:v>1357.697265625</c:v>
                </c:pt>
                <c:pt idx="313">
                  <c:v>1356.033203125</c:v>
                </c:pt>
                <c:pt idx="314">
                  <c:v>1354.369140625</c:v>
                </c:pt>
                <c:pt idx="315">
                  <c:v>1352.703125</c:v>
                </c:pt>
                <c:pt idx="316">
                  <c:v>1351.037109375</c:v>
                </c:pt>
                <c:pt idx="317">
                  <c:v>1349.37109375</c:v>
                </c:pt>
                <c:pt idx="318">
                  <c:v>1347.705078125</c:v>
                </c:pt>
                <c:pt idx="319">
                  <c:v>1346.0390625</c:v>
                </c:pt>
                <c:pt idx="320">
                  <c:v>1344.37109375</c:v>
                </c:pt>
                <c:pt idx="321">
                  <c:v>1342.703125</c:v>
                </c:pt>
                <c:pt idx="322">
                  <c:v>1341.03515625</c:v>
                </c:pt>
                <c:pt idx="323">
                  <c:v>1339.3671875</c:v>
                </c:pt>
                <c:pt idx="324">
                  <c:v>1337.69921875</c:v>
                </c:pt>
                <c:pt idx="325">
                  <c:v>1336.029296875</c:v>
                </c:pt>
                <c:pt idx="326">
                  <c:v>1334.361328125</c:v>
                </c:pt>
                <c:pt idx="327">
                  <c:v>1332.69140625</c:v>
                </c:pt>
                <c:pt idx="328">
                  <c:v>1331.021484375</c:v>
                </c:pt>
                <c:pt idx="329">
                  <c:v>1329.349609375</c:v>
                </c:pt>
                <c:pt idx="330">
                  <c:v>1327.6796875</c:v>
                </c:pt>
                <c:pt idx="331">
                  <c:v>1326.0078125</c:v>
                </c:pt>
                <c:pt idx="332">
                  <c:v>1324.3359375</c:v>
                </c:pt>
                <c:pt idx="333">
                  <c:v>1322.6640625</c:v>
                </c:pt>
                <c:pt idx="334">
                  <c:v>1320.9921875</c:v>
                </c:pt>
                <c:pt idx="335">
                  <c:v>1319.3203125</c:v>
                </c:pt>
                <c:pt idx="336">
                  <c:v>1317.646484375</c:v>
                </c:pt>
                <c:pt idx="337">
                  <c:v>1315.97265625</c:v>
                </c:pt>
                <c:pt idx="338">
                  <c:v>1314.298828125</c:v>
                </c:pt>
                <c:pt idx="339">
                  <c:v>1312.625</c:v>
                </c:pt>
                <c:pt idx="340">
                  <c:v>1310.951171875</c:v>
                </c:pt>
                <c:pt idx="341">
                  <c:v>1309.275390625</c:v>
                </c:pt>
                <c:pt idx="342">
                  <c:v>1307.6015625</c:v>
                </c:pt>
                <c:pt idx="343">
                  <c:v>1305.92578125</c:v>
                </c:pt>
                <c:pt idx="344">
                  <c:v>1304.25</c:v>
                </c:pt>
                <c:pt idx="345">
                  <c:v>1302.572265625</c:v>
                </c:pt>
                <c:pt idx="346">
                  <c:v>1300.896484375</c:v>
                </c:pt>
                <c:pt idx="347">
                  <c:v>1299.21875</c:v>
                </c:pt>
                <c:pt idx="348">
                  <c:v>1297.541015625</c:v>
                </c:pt>
                <c:pt idx="349">
                  <c:v>1295.86328125</c:v>
                </c:pt>
                <c:pt idx="350">
                  <c:v>1294.185546875</c:v>
                </c:pt>
                <c:pt idx="351">
                  <c:v>1292.505859375</c:v>
                </c:pt>
                <c:pt idx="352">
                  <c:v>1290.828125</c:v>
                </c:pt>
                <c:pt idx="353">
                  <c:v>1289.1484375</c:v>
                </c:pt>
                <c:pt idx="354">
                  <c:v>1287.46875</c:v>
                </c:pt>
                <c:pt idx="355">
                  <c:v>1285.7890625</c:v>
                </c:pt>
                <c:pt idx="356">
                  <c:v>1284.107421875</c:v>
                </c:pt>
                <c:pt idx="357">
                  <c:v>1282.427734375</c:v>
                </c:pt>
                <c:pt idx="358">
                  <c:v>1280.74609375</c:v>
                </c:pt>
                <c:pt idx="359">
                  <c:v>1279.064453125</c:v>
                </c:pt>
                <c:pt idx="360">
                  <c:v>1277.3828125</c:v>
                </c:pt>
                <c:pt idx="361">
                  <c:v>1275.701171875</c:v>
                </c:pt>
                <c:pt idx="362">
                  <c:v>1274.017578125</c:v>
                </c:pt>
                <c:pt idx="363">
                  <c:v>1272.333984375</c:v>
                </c:pt>
                <c:pt idx="364">
                  <c:v>1270.65234375</c:v>
                </c:pt>
                <c:pt idx="365">
                  <c:v>1268.966796875</c:v>
                </c:pt>
                <c:pt idx="366">
                  <c:v>1267.283203125</c:v>
                </c:pt>
                <c:pt idx="367">
                  <c:v>1265.599609375</c:v>
                </c:pt>
                <c:pt idx="368">
                  <c:v>1263.9140625</c:v>
                </c:pt>
                <c:pt idx="369">
                  <c:v>1262.228515625</c:v>
                </c:pt>
                <c:pt idx="370">
                  <c:v>1260.54296875</c:v>
                </c:pt>
                <c:pt idx="371">
                  <c:v>1258.857421875</c:v>
                </c:pt>
                <c:pt idx="372">
                  <c:v>1257.169921875</c:v>
                </c:pt>
                <c:pt idx="373">
                  <c:v>1255.484375</c:v>
                </c:pt>
                <c:pt idx="374">
                  <c:v>1253.796875</c:v>
                </c:pt>
                <c:pt idx="375">
                  <c:v>1252.109375</c:v>
                </c:pt>
                <c:pt idx="376">
                  <c:v>1250.421875</c:v>
                </c:pt>
                <c:pt idx="377">
                  <c:v>1248.732421875</c:v>
                </c:pt>
                <c:pt idx="378">
                  <c:v>1247.044921875</c:v>
                </c:pt>
                <c:pt idx="379">
                  <c:v>1245.35546875</c:v>
                </c:pt>
                <c:pt idx="380">
                  <c:v>1243.666015625</c:v>
                </c:pt>
                <c:pt idx="381">
                  <c:v>1241.9765625</c:v>
                </c:pt>
                <c:pt idx="382">
                  <c:v>1240.287109375</c:v>
                </c:pt>
                <c:pt idx="383">
                  <c:v>1238.595703125</c:v>
                </c:pt>
                <c:pt idx="384">
                  <c:v>1236.904296875</c:v>
                </c:pt>
                <c:pt idx="385">
                  <c:v>1235.212890625</c:v>
                </c:pt>
                <c:pt idx="386">
                  <c:v>1233.521484375</c:v>
                </c:pt>
                <c:pt idx="387">
                  <c:v>1231.830078125</c:v>
                </c:pt>
                <c:pt idx="388">
                  <c:v>1230.13671875</c:v>
                </c:pt>
                <c:pt idx="389">
                  <c:v>1228.4453125</c:v>
                </c:pt>
                <c:pt idx="390">
                  <c:v>1226.751953125</c:v>
                </c:pt>
                <c:pt idx="391">
                  <c:v>1225.05859375</c:v>
                </c:pt>
                <c:pt idx="392">
                  <c:v>1223.365234375</c:v>
                </c:pt>
                <c:pt idx="393">
                  <c:v>1221.669921875</c:v>
                </c:pt>
                <c:pt idx="394">
                  <c:v>1219.974609375</c:v>
                </c:pt>
                <c:pt idx="395">
                  <c:v>1218.28125</c:v>
                </c:pt>
                <c:pt idx="396">
                  <c:v>1216.5859375</c:v>
                </c:pt>
                <c:pt idx="397">
                  <c:v>1214.888671875</c:v>
                </c:pt>
                <c:pt idx="398">
                  <c:v>1213.193359375</c:v>
                </c:pt>
                <c:pt idx="399">
                  <c:v>1211.49609375</c:v>
                </c:pt>
                <c:pt idx="400">
                  <c:v>1209.798828125</c:v>
                </c:pt>
                <c:pt idx="401">
                  <c:v>1208.1015625</c:v>
                </c:pt>
                <c:pt idx="402">
                  <c:v>1206.404296875</c:v>
                </c:pt>
                <c:pt idx="403">
                  <c:v>1204.70703125</c:v>
                </c:pt>
                <c:pt idx="404">
                  <c:v>1203.0078125</c:v>
                </c:pt>
                <c:pt idx="405">
                  <c:v>1201.30859375</c:v>
                </c:pt>
                <c:pt idx="406">
                  <c:v>1199.609375</c:v>
                </c:pt>
                <c:pt idx="407">
                  <c:v>1197.91015625</c:v>
                </c:pt>
                <c:pt idx="408">
                  <c:v>1196.2109375</c:v>
                </c:pt>
                <c:pt idx="409">
                  <c:v>1194.509765625</c:v>
                </c:pt>
                <c:pt idx="410">
                  <c:v>1192.810546875</c:v>
                </c:pt>
                <c:pt idx="411">
                  <c:v>1191.109375</c:v>
                </c:pt>
                <c:pt idx="412">
                  <c:v>1189.408203125</c:v>
                </c:pt>
                <c:pt idx="413">
                  <c:v>1187.705078125</c:v>
                </c:pt>
                <c:pt idx="414">
                  <c:v>1186.00390625</c:v>
                </c:pt>
                <c:pt idx="415">
                  <c:v>1184.30078125</c:v>
                </c:pt>
                <c:pt idx="416">
                  <c:v>1182.59765625</c:v>
                </c:pt>
                <c:pt idx="417">
                  <c:v>1180.89453125</c:v>
                </c:pt>
                <c:pt idx="418">
                  <c:v>1179.19140625</c:v>
                </c:pt>
                <c:pt idx="419">
                  <c:v>1177.486328125</c:v>
                </c:pt>
                <c:pt idx="420">
                  <c:v>1175.78125</c:v>
                </c:pt>
                <c:pt idx="421">
                  <c:v>1174.078125</c:v>
                </c:pt>
                <c:pt idx="422">
                  <c:v>1172.373046875</c:v>
                </c:pt>
                <c:pt idx="423">
                  <c:v>1170.666015625</c:v>
                </c:pt>
                <c:pt idx="424">
                  <c:v>1168.9609375</c:v>
                </c:pt>
                <c:pt idx="425">
                  <c:v>1167.25390625</c:v>
                </c:pt>
                <c:pt idx="426">
                  <c:v>1165.546875</c:v>
                </c:pt>
                <c:pt idx="427">
                  <c:v>1163.83984375</c:v>
                </c:pt>
                <c:pt idx="428">
                  <c:v>1162.1328125</c:v>
                </c:pt>
                <c:pt idx="429">
                  <c:v>1160.42578125</c:v>
                </c:pt>
                <c:pt idx="430">
                  <c:v>1158.716796875</c:v>
                </c:pt>
                <c:pt idx="431">
                  <c:v>1157.0078125</c:v>
                </c:pt>
                <c:pt idx="432">
                  <c:v>1155.298828125</c:v>
                </c:pt>
                <c:pt idx="433">
                  <c:v>1153.58984375</c:v>
                </c:pt>
                <c:pt idx="434">
                  <c:v>1151.87890625</c:v>
                </c:pt>
                <c:pt idx="435">
                  <c:v>1150.169921875</c:v>
                </c:pt>
                <c:pt idx="436">
                  <c:v>1148.458984375</c:v>
                </c:pt>
                <c:pt idx="437">
                  <c:v>1146.748046875</c:v>
                </c:pt>
                <c:pt idx="438">
                  <c:v>1145.037109375</c:v>
                </c:pt>
                <c:pt idx="439">
                  <c:v>1143.32421875</c:v>
                </c:pt>
                <c:pt idx="440">
                  <c:v>1141.61328125</c:v>
                </c:pt>
                <c:pt idx="441">
                  <c:v>1139.900390625</c:v>
                </c:pt>
                <c:pt idx="442">
                  <c:v>1138.1875</c:v>
                </c:pt>
                <c:pt idx="443">
                  <c:v>1136.474609375</c:v>
                </c:pt>
                <c:pt idx="444">
                  <c:v>1134.759765625</c:v>
                </c:pt>
                <c:pt idx="445">
                  <c:v>1133.046875</c:v>
                </c:pt>
                <c:pt idx="446">
                  <c:v>1131.33203125</c:v>
                </c:pt>
                <c:pt idx="447">
                  <c:v>1129.6171875</c:v>
                </c:pt>
                <c:pt idx="448">
                  <c:v>1127.90234375</c:v>
                </c:pt>
                <c:pt idx="449">
                  <c:v>1126.1875</c:v>
                </c:pt>
                <c:pt idx="450">
                  <c:v>1124.470703125</c:v>
                </c:pt>
                <c:pt idx="451">
                  <c:v>1122.75390625</c:v>
                </c:pt>
                <c:pt idx="452">
                  <c:v>1121.037109375</c:v>
                </c:pt>
                <c:pt idx="453">
                  <c:v>1119.3203125</c:v>
                </c:pt>
                <c:pt idx="454">
                  <c:v>1117.603515625</c:v>
                </c:pt>
                <c:pt idx="455">
                  <c:v>1115.884765625</c:v>
                </c:pt>
                <c:pt idx="456">
                  <c:v>1114.16796875</c:v>
                </c:pt>
                <c:pt idx="457">
                  <c:v>1112.44921875</c:v>
                </c:pt>
                <c:pt idx="458">
                  <c:v>1110.73046875</c:v>
                </c:pt>
                <c:pt idx="459">
                  <c:v>1109.009765625</c:v>
                </c:pt>
                <c:pt idx="460">
                  <c:v>1107.291015625</c:v>
                </c:pt>
                <c:pt idx="461">
                  <c:v>1105.5703125</c:v>
                </c:pt>
                <c:pt idx="462">
                  <c:v>1103.849609375</c:v>
                </c:pt>
                <c:pt idx="463">
                  <c:v>1102.12890625</c:v>
                </c:pt>
                <c:pt idx="464">
                  <c:v>1100.408203125</c:v>
                </c:pt>
                <c:pt idx="465">
                  <c:v>1098.685546875</c:v>
                </c:pt>
                <c:pt idx="466">
                  <c:v>1096.96484375</c:v>
                </c:pt>
                <c:pt idx="467">
                  <c:v>1095.2421875</c:v>
                </c:pt>
                <c:pt idx="468">
                  <c:v>1093.517578125</c:v>
                </c:pt>
                <c:pt idx="469">
                  <c:v>1091.794921875</c:v>
                </c:pt>
                <c:pt idx="470">
                  <c:v>1090.072265625</c:v>
                </c:pt>
                <c:pt idx="471">
                  <c:v>1088.34765625</c:v>
                </c:pt>
                <c:pt idx="472">
                  <c:v>1086.623046875</c:v>
                </c:pt>
                <c:pt idx="473">
                  <c:v>1084.8984375</c:v>
                </c:pt>
                <c:pt idx="474">
                  <c:v>1083.173828125</c:v>
                </c:pt>
                <c:pt idx="475">
                  <c:v>1081.447265625</c:v>
                </c:pt>
                <c:pt idx="476">
                  <c:v>1079.72265625</c:v>
                </c:pt>
                <c:pt idx="477">
                  <c:v>1077.99609375</c:v>
                </c:pt>
                <c:pt idx="478">
                  <c:v>1076.26953125</c:v>
                </c:pt>
                <c:pt idx="479">
                  <c:v>1074.541015625</c:v>
                </c:pt>
                <c:pt idx="480">
                  <c:v>1072.814453125</c:v>
                </c:pt>
                <c:pt idx="481">
                  <c:v>1071.0859375</c:v>
                </c:pt>
                <c:pt idx="482">
                  <c:v>1069.357421875</c:v>
                </c:pt>
                <c:pt idx="483">
                  <c:v>1067.62890625</c:v>
                </c:pt>
                <c:pt idx="484">
                  <c:v>1065.900390625</c:v>
                </c:pt>
                <c:pt idx="485">
                  <c:v>1064.171875</c:v>
                </c:pt>
                <c:pt idx="486">
                  <c:v>1062.44140625</c:v>
                </c:pt>
                <c:pt idx="487">
                  <c:v>1060.7109375</c:v>
                </c:pt>
                <c:pt idx="488">
                  <c:v>1058.98046875</c:v>
                </c:pt>
                <c:pt idx="489">
                  <c:v>1057.25</c:v>
                </c:pt>
                <c:pt idx="490">
                  <c:v>1055.517578125</c:v>
                </c:pt>
                <c:pt idx="491">
                  <c:v>1053.787109375</c:v>
                </c:pt>
                <c:pt idx="492">
                  <c:v>1052.0546875</c:v>
                </c:pt>
                <c:pt idx="493">
                  <c:v>1050.322265625</c:v>
                </c:pt>
                <c:pt idx="494">
                  <c:v>1048.587890625</c:v>
                </c:pt>
                <c:pt idx="495">
                  <c:v>1046.85546875</c:v>
                </c:pt>
                <c:pt idx="496">
                  <c:v>1045.12109375</c:v>
                </c:pt>
                <c:pt idx="497">
                  <c:v>1043.38671875</c:v>
                </c:pt>
                <c:pt idx="498">
                  <c:v>1041.65234375</c:v>
                </c:pt>
                <c:pt idx="499">
                  <c:v>1039.91796875</c:v>
                </c:pt>
                <c:pt idx="500">
                  <c:v>1038.18359375</c:v>
                </c:pt>
                <c:pt idx="501">
                  <c:v>1036.447265625</c:v>
                </c:pt>
                <c:pt idx="502">
                  <c:v>1034.7109375</c:v>
                </c:pt>
                <c:pt idx="503">
                  <c:v>1032.974609375</c:v>
                </c:pt>
                <c:pt idx="504">
                  <c:v>1031.23828125</c:v>
                </c:pt>
                <c:pt idx="505">
                  <c:v>1029.5</c:v>
                </c:pt>
                <c:pt idx="506">
                  <c:v>1027.763671875</c:v>
                </c:pt>
                <c:pt idx="507">
                  <c:v>1026.025390625</c:v>
                </c:pt>
                <c:pt idx="508">
                  <c:v>1024.287109375</c:v>
                </c:pt>
                <c:pt idx="509">
                  <c:v>1022.546875</c:v>
                </c:pt>
                <c:pt idx="510">
                  <c:v>1020.80859375</c:v>
                </c:pt>
                <c:pt idx="511">
                  <c:v>1019.068359375</c:v>
                </c:pt>
                <c:pt idx="512">
                  <c:v>1017.328125</c:v>
                </c:pt>
                <c:pt idx="513">
                  <c:v>1015.587890625</c:v>
                </c:pt>
                <c:pt idx="514">
                  <c:v>1013.84765625</c:v>
                </c:pt>
                <c:pt idx="515">
                  <c:v>1012.107421875</c:v>
                </c:pt>
                <c:pt idx="516">
                  <c:v>1010.365234375</c:v>
                </c:pt>
                <c:pt idx="517">
                  <c:v>1008.623046875</c:v>
                </c:pt>
                <c:pt idx="518">
                  <c:v>1006.880859375</c:v>
                </c:pt>
                <c:pt idx="519">
                  <c:v>1005.138671875</c:v>
                </c:pt>
                <c:pt idx="520">
                  <c:v>1003.39453125</c:v>
                </c:pt>
                <c:pt idx="521">
                  <c:v>1001.65234375</c:v>
                </c:pt>
                <c:pt idx="522">
                  <c:v>999.908203125</c:v>
                </c:pt>
                <c:pt idx="523">
                  <c:v>998.1640625</c:v>
                </c:pt>
                <c:pt idx="524">
                  <c:v>996.41796875</c:v>
                </c:pt>
                <c:pt idx="525">
                  <c:v>994.673828125</c:v>
                </c:pt>
                <c:pt idx="526">
                  <c:v>992.927734375</c:v>
                </c:pt>
                <c:pt idx="527">
                  <c:v>991.181640625</c:v>
                </c:pt>
                <c:pt idx="528">
                  <c:v>989.435546875</c:v>
                </c:pt>
                <c:pt idx="529">
                  <c:v>987.689453125</c:v>
                </c:pt>
                <c:pt idx="530">
                  <c:v>985.94140625</c:v>
                </c:pt>
                <c:pt idx="531">
                  <c:v>984.1953125</c:v>
                </c:pt>
                <c:pt idx="532">
                  <c:v>982.447265625</c:v>
                </c:pt>
                <c:pt idx="533">
                  <c:v>980.69921875</c:v>
                </c:pt>
                <c:pt idx="534">
                  <c:v>978.94921875</c:v>
                </c:pt>
                <c:pt idx="535">
                  <c:v>977.201171875</c:v>
                </c:pt>
                <c:pt idx="536">
                  <c:v>975.451171875</c:v>
                </c:pt>
                <c:pt idx="537">
                  <c:v>973.701171875</c:v>
                </c:pt>
                <c:pt idx="538">
                  <c:v>971.951171875</c:v>
                </c:pt>
                <c:pt idx="539">
                  <c:v>970.201171875</c:v>
                </c:pt>
                <c:pt idx="540">
                  <c:v>968.44921875</c:v>
                </c:pt>
                <c:pt idx="541">
                  <c:v>966.69921875</c:v>
                </c:pt>
                <c:pt idx="542">
                  <c:v>964.947265625</c:v>
                </c:pt>
                <c:pt idx="543">
                  <c:v>963.1953125</c:v>
                </c:pt>
                <c:pt idx="544">
                  <c:v>961.44140625</c:v>
                </c:pt>
                <c:pt idx="545">
                  <c:v>959.689453125</c:v>
                </c:pt>
                <c:pt idx="546">
                  <c:v>957.935546875</c:v>
                </c:pt>
                <c:pt idx="547">
                  <c:v>956.181640625</c:v>
                </c:pt>
                <c:pt idx="548">
                  <c:v>954.427734375</c:v>
                </c:pt>
                <c:pt idx="549">
                  <c:v>952.673828125</c:v>
                </c:pt>
                <c:pt idx="550">
                  <c:v>950.91796875</c:v>
                </c:pt>
                <c:pt idx="551">
                  <c:v>949.162109375</c:v>
                </c:pt>
                <c:pt idx="552">
                  <c:v>947.40625</c:v>
                </c:pt>
                <c:pt idx="553">
                  <c:v>945.650390625</c:v>
                </c:pt>
                <c:pt idx="554">
                  <c:v>943.89453125</c:v>
                </c:pt>
                <c:pt idx="555">
                  <c:v>942.13671875</c:v>
                </c:pt>
                <c:pt idx="556">
                  <c:v>940.37890625</c:v>
                </c:pt>
                <c:pt idx="557">
                  <c:v>938.623046875</c:v>
                </c:pt>
                <c:pt idx="558">
                  <c:v>936.86328125</c:v>
                </c:pt>
                <c:pt idx="559">
                  <c:v>935.10546875</c:v>
                </c:pt>
                <c:pt idx="560">
                  <c:v>933.345703125</c:v>
                </c:pt>
                <c:pt idx="561">
                  <c:v>931.587890625</c:v>
                </c:pt>
                <c:pt idx="562">
                  <c:v>929.828125</c:v>
                </c:pt>
                <c:pt idx="563">
                  <c:v>928.06640625</c:v>
                </c:pt>
                <c:pt idx="564">
                  <c:v>926.306640625</c:v>
                </c:pt>
                <c:pt idx="565">
                  <c:v>924.544921875</c:v>
                </c:pt>
                <c:pt idx="566">
                  <c:v>922.78515625</c:v>
                </c:pt>
                <c:pt idx="567">
                  <c:v>921.0234375</c:v>
                </c:pt>
                <c:pt idx="568">
                  <c:v>919.259765625</c:v>
                </c:pt>
                <c:pt idx="569">
                  <c:v>917.498046875</c:v>
                </c:pt>
                <c:pt idx="570">
                  <c:v>915.734375</c:v>
                </c:pt>
                <c:pt idx="571">
                  <c:v>913.970703125</c:v>
                </c:pt>
                <c:pt idx="572">
                  <c:v>912.20703125</c:v>
                </c:pt>
                <c:pt idx="573">
                  <c:v>910.443359375</c:v>
                </c:pt>
                <c:pt idx="574">
                  <c:v>908.6796875</c:v>
                </c:pt>
                <c:pt idx="575">
                  <c:v>906.9140625</c:v>
                </c:pt>
                <c:pt idx="576">
                  <c:v>905.1484375</c:v>
                </c:pt>
                <c:pt idx="577">
                  <c:v>903.3828125</c:v>
                </c:pt>
                <c:pt idx="578">
                  <c:v>901.6171875</c:v>
                </c:pt>
                <c:pt idx="579">
                  <c:v>899.849609375</c:v>
                </c:pt>
                <c:pt idx="580">
                  <c:v>898.083984375</c:v>
                </c:pt>
                <c:pt idx="581">
                  <c:v>896.31640625</c:v>
                </c:pt>
                <c:pt idx="582">
                  <c:v>894.548828125</c:v>
                </c:pt>
                <c:pt idx="583">
                  <c:v>892.779296875</c:v>
                </c:pt>
                <c:pt idx="584">
                  <c:v>891.01171875</c:v>
                </c:pt>
                <c:pt idx="585">
                  <c:v>889.2421875</c:v>
                </c:pt>
                <c:pt idx="586">
                  <c:v>887.47265625</c:v>
                </c:pt>
                <c:pt idx="587">
                  <c:v>885.703125</c:v>
                </c:pt>
                <c:pt idx="588">
                  <c:v>883.93359375</c:v>
                </c:pt>
                <c:pt idx="589">
                  <c:v>882.162109375</c:v>
                </c:pt>
                <c:pt idx="590">
                  <c:v>880.390625</c:v>
                </c:pt>
                <c:pt idx="591">
                  <c:v>878.619140625</c:v>
                </c:pt>
                <c:pt idx="592">
                  <c:v>876.84765625</c:v>
                </c:pt>
                <c:pt idx="593">
                  <c:v>875.076171875</c:v>
                </c:pt>
                <c:pt idx="594">
                  <c:v>873.302734375</c:v>
                </c:pt>
                <c:pt idx="595">
                  <c:v>871.53125</c:v>
                </c:pt>
                <c:pt idx="596">
                  <c:v>869.7578125</c:v>
                </c:pt>
                <c:pt idx="597">
                  <c:v>867.982421875</c:v>
                </c:pt>
                <c:pt idx="598">
                  <c:v>866.208984375</c:v>
                </c:pt>
                <c:pt idx="599">
                  <c:v>864.43359375</c:v>
                </c:pt>
                <c:pt idx="600">
                  <c:v>862.66015625</c:v>
                </c:pt>
                <c:pt idx="601">
                  <c:v>860.8828125</c:v>
                </c:pt>
                <c:pt idx="602">
                  <c:v>859.107421875</c:v>
                </c:pt>
                <c:pt idx="603">
                  <c:v>857.33203125</c:v>
                </c:pt>
                <c:pt idx="604">
                  <c:v>855.5546875</c:v>
                </c:pt>
                <c:pt idx="605">
                  <c:v>853.77734375</c:v>
                </c:pt>
                <c:pt idx="606">
                  <c:v>852</c:v>
                </c:pt>
                <c:pt idx="607">
                  <c:v>850.22265625</c:v>
                </c:pt>
                <c:pt idx="608">
                  <c:v>848.443359375</c:v>
                </c:pt>
                <c:pt idx="609">
                  <c:v>846.666015625</c:v>
                </c:pt>
                <c:pt idx="610">
                  <c:v>844.88671875</c:v>
                </c:pt>
                <c:pt idx="611">
                  <c:v>843.107421875</c:v>
                </c:pt>
                <c:pt idx="612">
                  <c:v>841.326171875</c:v>
                </c:pt>
                <c:pt idx="613">
                  <c:v>839.546875</c:v>
                </c:pt>
                <c:pt idx="614">
                  <c:v>837.765625</c:v>
                </c:pt>
                <c:pt idx="615">
                  <c:v>835.984375</c:v>
                </c:pt>
                <c:pt idx="616">
                  <c:v>834.203125</c:v>
                </c:pt>
                <c:pt idx="617">
                  <c:v>832.421875</c:v>
                </c:pt>
                <c:pt idx="618">
                  <c:v>830.638671875</c:v>
                </c:pt>
                <c:pt idx="619">
                  <c:v>828.85546875</c:v>
                </c:pt>
                <c:pt idx="620">
                  <c:v>827.072265625</c:v>
                </c:pt>
                <c:pt idx="621">
                  <c:v>825.2890625</c:v>
                </c:pt>
                <c:pt idx="622">
                  <c:v>823.505859375</c:v>
                </c:pt>
                <c:pt idx="623">
                  <c:v>821.720703125</c:v>
                </c:pt>
                <c:pt idx="624">
                  <c:v>819.935546875</c:v>
                </c:pt>
                <c:pt idx="625">
                  <c:v>818.150390625</c:v>
                </c:pt>
                <c:pt idx="626">
                  <c:v>816.365234375</c:v>
                </c:pt>
                <c:pt idx="627">
                  <c:v>814.580078125</c:v>
                </c:pt>
                <c:pt idx="628">
                  <c:v>812.79296875</c:v>
                </c:pt>
                <c:pt idx="629">
                  <c:v>811.005859375</c:v>
                </c:pt>
                <c:pt idx="630">
                  <c:v>809.21875</c:v>
                </c:pt>
                <c:pt idx="631">
                  <c:v>807.431640625</c:v>
                </c:pt>
                <c:pt idx="632">
                  <c:v>805.642578125</c:v>
                </c:pt>
                <c:pt idx="633">
                  <c:v>803.85546875</c:v>
                </c:pt>
                <c:pt idx="634">
                  <c:v>802.06640625</c:v>
                </c:pt>
                <c:pt idx="635">
                  <c:v>800.27734375</c:v>
                </c:pt>
                <c:pt idx="636">
                  <c:v>798.486328125</c:v>
                </c:pt>
                <c:pt idx="637">
                  <c:v>796.697265625</c:v>
                </c:pt>
                <c:pt idx="638">
                  <c:v>794.90625</c:v>
                </c:pt>
                <c:pt idx="639">
                  <c:v>793.115234375</c:v>
                </c:pt>
                <c:pt idx="640">
                  <c:v>791.32421875</c:v>
                </c:pt>
                <c:pt idx="641">
                  <c:v>789.53125</c:v>
                </c:pt>
                <c:pt idx="642">
                  <c:v>787.740234375</c:v>
                </c:pt>
                <c:pt idx="643">
                  <c:v>785.947265625</c:v>
                </c:pt>
                <c:pt idx="644">
                  <c:v>784.154296875</c:v>
                </c:pt>
                <c:pt idx="645">
                  <c:v>782.361328125</c:v>
                </c:pt>
                <c:pt idx="646">
                  <c:v>780.56640625</c:v>
                </c:pt>
                <c:pt idx="647">
                  <c:v>778.7734375</c:v>
                </c:pt>
                <c:pt idx="648">
                  <c:v>776.978515625</c:v>
                </c:pt>
                <c:pt idx="649">
                  <c:v>775.18359375</c:v>
                </c:pt>
                <c:pt idx="650">
                  <c:v>773.38671875</c:v>
                </c:pt>
                <c:pt idx="651">
                  <c:v>771.591796875</c:v>
                </c:pt>
                <c:pt idx="652">
                  <c:v>769.794921875</c:v>
                </c:pt>
                <c:pt idx="653">
                  <c:v>767.998046875</c:v>
                </c:pt>
                <c:pt idx="654">
                  <c:v>766.201171875</c:v>
                </c:pt>
                <c:pt idx="655">
                  <c:v>764.404296875</c:v>
                </c:pt>
                <c:pt idx="656">
                  <c:v>762.60546875</c:v>
                </c:pt>
                <c:pt idx="657">
                  <c:v>760.806640625</c:v>
                </c:pt>
                <c:pt idx="658">
                  <c:v>759.0078125</c:v>
                </c:pt>
                <c:pt idx="659">
                  <c:v>757.208984375</c:v>
                </c:pt>
                <c:pt idx="660">
                  <c:v>755.41015625</c:v>
                </c:pt>
                <c:pt idx="661">
                  <c:v>753.609375</c:v>
                </c:pt>
                <c:pt idx="662">
                  <c:v>751.80859375</c:v>
                </c:pt>
                <c:pt idx="663">
                  <c:v>750.0078125</c:v>
                </c:pt>
                <c:pt idx="664">
                  <c:v>748.20703125</c:v>
                </c:pt>
                <c:pt idx="665">
                  <c:v>746.40625</c:v>
                </c:pt>
                <c:pt idx="666">
                  <c:v>744.603515625</c:v>
                </c:pt>
                <c:pt idx="667">
                  <c:v>742.80078125</c:v>
                </c:pt>
                <c:pt idx="668">
                  <c:v>740.998046875</c:v>
                </c:pt>
                <c:pt idx="669">
                  <c:v>739.193359375</c:v>
                </c:pt>
                <c:pt idx="670">
                  <c:v>737.390625</c:v>
                </c:pt>
                <c:pt idx="671">
                  <c:v>735.5859375</c:v>
                </c:pt>
                <c:pt idx="672">
                  <c:v>733.78125</c:v>
                </c:pt>
                <c:pt idx="673">
                  <c:v>731.9765625</c:v>
                </c:pt>
                <c:pt idx="674">
                  <c:v>730.171875</c:v>
                </c:pt>
                <c:pt idx="675">
                  <c:v>728.365234375</c:v>
                </c:pt>
                <c:pt idx="676">
                  <c:v>726.55859375</c:v>
                </c:pt>
                <c:pt idx="677">
                  <c:v>724.751953125</c:v>
                </c:pt>
                <c:pt idx="678">
                  <c:v>722.9453125</c:v>
                </c:pt>
                <c:pt idx="679">
                  <c:v>721.138671875</c:v>
                </c:pt>
                <c:pt idx="680">
                  <c:v>719.330078125</c:v>
                </c:pt>
                <c:pt idx="681">
                  <c:v>717.521484375</c:v>
                </c:pt>
                <c:pt idx="682">
                  <c:v>715.712890625</c:v>
                </c:pt>
                <c:pt idx="683">
                  <c:v>713.904296875</c:v>
                </c:pt>
                <c:pt idx="684">
                  <c:v>712.09375</c:v>
                </c:pt>
                <c:pt idx="685">
                  <c:v>710.283203125</c:v>
                </c:pt>
                <c:pt idx="686">
                  <c:v>708.47265625</c:v>
                </c:pt>
                <c:pt idx="687">
                  <c:v>706.662109375</c:v>
                </c:pt>
                <c:pt idx="688">
                  <c:v>704.8515625</c:v>
                </c:pt>
                <c:pt idx="689">
                  <c:v>703.0390625</c:v>
                </c:pt>
                <c:pt idx="690">
                  <c:v>701.2265625</c:v>
                </c:pt>
                <c:pt idx="691">
                  <c:v>699.4140625</c:v>
                </c:pt>
                <c:pt idx="692">
                  <c:v>697.6015625</c:v>
                </c:pt>
                <c:pt idx="693">
                  <c:v>695.7890625</c:v>
                </c:pt>
                <c:pt idx="694">
                  <c:v>693.974609375</c:v>
                </c:pt>
                <c:pt idx="695">
                  <c:v>692.16015625</c:v>
                </c:pt>
                <c:pt idx="696">
                  <c:v>690.345703125</c:v>
                </c:pt>
                <c:pt idx="697">
                  <c:v>688.529296875</c:v>
                </c:pt>
                <c:pt idx="698">
                  <c:v>686.71484375</c:v>
                </c:pt>
                <c:pt idx="699">
                  <c:v>684.8984375</c:v>
                </c:pt>
                <c:pt idx="700">
                  <c:v>683.08203125</c:v>
                </c:pt>
                <c:pt idx="701">
                  <c:v>681.265625</c:v>
                </c:pt>
                <c:pt idx="702">
                  <c:v>679.44921875</c:v>
                </c:pt>
                <c:pt idx="703">
                  <c:v>677.630859375</c:v>
                </c:pt>
                <c:pt idx="704">
                  <c:v>675.8125</c:v>
                </c:pt>
                <c:pt idx="705">
                  <c:v>673.994140625</c:v>
                </c:pt>
                <c:pt idx="706">
                  <c:v>672.17578125</c:v>
                </c:pt>
                <c:pt idx="707">
                  <c:v>670.35546875</c:v>
                </c:pt>
                <c:pt idx="708">
                  <c:v>668.537109375</c:v>
                </c:pt>
                <c:pt idx="709">
                  <c:v>666.716796875</c:v>
                </c:pt>
                <c:pt idx="710">
                  <c:v>664.896484375</c:v>
                </c:pt>
                <c:pt idx="711">
                  <c:v>663.07421875</c:v>
                </c:pt>
                <c:pt idx="712">
                  <c:v>661.25390625</c:v>
                </c:pt>
                <c:pt idx="713">
                  <c:v>659.431640625</c:v>
                </c:pt>
                <c:pt idx="714">
                  <c:v>657.609375</c:v>
                </c:pt>
                <c:pt idx="715">
                  <c:v>655.787109375</c:v>
                </c:pt>
                <c:pt idx="716">
                  <c:v>653.962890625</c:v>
                </c:pt>
                <c:pt idx="717">
                  <c:v>652.140625</c:v>
                </c:pt>
                <c:pt idx="718">
                  <c:v>650.31640625</c:v>
                </c:pt>
                <c:pt idx="719">
                  <c:v>648.4921875</c:v>
                </c:pt>
                <c:pt idx="720">
                  <c:v>646.666015625</c:v>
                </c:pt>
                <c:pt idx="721">
                  <c:v>644.841796875</c:v>
                </c:pt>
                <c:pt idx="722">
                  <c:v>643.015625</c:v>
                </c:pt>
                <c:pt idx="723">
                  <c:v>641.189453125</c:v>
                </c:pt>
                <c:pt idx="724">
                  <c:v>639.36328125</c:v>
                </c:pt>
                <c:pt idx="725">
                  <c:v>637.53515625</c:v>
                </c:pt>
                <c:pt idx="726">
                  <c:v>635.708984375</c:v>
                </c:pt>
                <c:pt idx="727">
                  <c:v>633.880859375</c:v>
                </c:pt>
                <c:pt idx="728">
                  <c:v>632.052734375</c:v>
                </c:pt>
                <c:pt idx="729">
                  <c:v>630.224609375</c:v>
                </c:pt>
                <c:pt idx="730">
                  <c:v>628.39453125</c:v>
                </c:pt>
                <c:pt idx="731">
                  <c:v>626.564453125</c:v>
                </c:pt>
                <c:pt idx="732">
                  <c:v>624.734375</c:v>
                </c:pt>
                <c:pt idx="733">
                  <c:v>622.904296875</c:v>
                </c:pt>
                <c:pt idx="734">
                  <c:v>621.07421875</c:v>
                </c:pt>
                <c:pt idx="735">
                  <c:v>619.2421875</c:v>
                </c:pt>
                <c:pt idx="736">
                  <c:v>617.412109375</c:v>
                </c:pt>
                <c:pt idx="737">
                  <c:v>615.578125</c:v>
                </c:pt>
                <c:pt idx="738">
                  <c:v>613.74609375</c:v>
                </c:pt>
                <c:pt idx="739">
                  <c:v>611.9140625</c:v>
                </c:pt>
                <c:pt idx="740">
                  <c:v>610.080078125</c:v>
                </c:pt>
                <c:pt idx="741">
                  <c:v>608.24609375</c:v>
                </c:pt>
                <c:pt idx="742">
                  <c:v>606.412109375</c:v>
                </c:pt>
                <c:pt idx="743">
                  <c:v>604.578125</c:v>
                </c:pt>
                <c:pt idx="744">
                  <c:v>602.7421875</c:v>
                </c:pt>
                <c:pt idx="745">
                  <c:v>600.90625</c:v>
                </c:pt>
                <c:pt idx="746">
                  <c:v>599.0703125</c:v>
                </c:pt>
                <c:pt idx="747">
                  <c:v>597.234375</c:v>
                </c:pt>
                <c:pt idx="748">
                  <c:v>595.3984375</c:v>
                </c:pt>
                <c:pt idx="749">
                  <c:v>593.560546875</c:v>
                </c:pt>
                <c:pt idx="750">
                  <c:v>591.72265625</c:v>
                </c:pt>
                <c:pt idx="751">
                  <c:v>589.884765625</c:v>
                </c:pt>
                <c:pt idx="752">
                  <c:v>588.046875</c:v>
                </c:pt>
                <c:pt idx="753">
                  <c:v>586.20703125</c:v>
                </c:pt>
                <c:pt idx="754">
                  <c:v>584.3671875</c:v>
                </c:pt>
                <c:pt idx="755">
                  <c:v>582.52734375</c:v>
                </c:pt>
                <c:pt idx="756">
                  <c:v>580.6875</c:v>
                </c:pt>
                <c:pt idx="757">
                  <c:v>578.84765625</c:v>
                </c:pt>
                <c:pt idx="758">
                  <c:v>577.005859375</c:v>
                </c:pt>
                <c:pt idx="759">
                  <c:v>575.1640625</c:v>
                </c:pt>
                <c:pt idx="760">
                  <c:v>573.322265625</c:v>
                </c:pt>
                <c:pt idx="761">
                  <c:v>571.48046875</c:v>
                </c:pt>
                <c:pt idx="762">
                  <c:v>569.63671875</c:v>
                </c:pt>
                <c:pt idx="763">
                  <c:v>567.79296875</c:v>
                </c:pt>
                <c:pt idx="764">
                  <c:v>565.94921875</c:v>
                </c:pt>
                <c:pt idx="765">
                  <c:v>564.10546875</c:v>
                </c:pt>
                <c:pt idx="766">
                  <c:v>562.26171875</c:v>
                </c:pt>
                <c:pt idx="767">
                  <c:v>560.416015625</c:v>
                </c:pt>
                <c:pt idx="768">
                  <c:v>558.5703125</c:v>
                </c:pt>
                <c:pt idx="769">
                  <c:v>556.724609375</c:v>
                </c:pt>
                <c:pt idx="770">
                  <c:v>554.87890625</c:v>
                </c:pt>
                <c:pt idx="771">
                  <c:v>553.03125</c:v>
                </c:pt>
                <c:pt idx="772">
                  <c:v>551.18359375</c:v>
                </c:pt>
                <c:pt idx="773">
                  <c:v>549.337890625</c:v>
                </c:pt>
                <c:pt idx="774">
                  <c:v>547.48828125</c:v>
                </c:pt>
                <c:pt idx="775">
                  <c:v>545.640625</c:v>
                </c:pt>
                <c:pt idx="776">
                  <c:v>543.791015625</c:v>
                </c:pt>
                <c:pt idx="777">
                  <c:v>541.94140625</c:v>
                </c:pt>
                <c:pt idx="778">
                  <c:v>540.091796875</c:v>
                </c:pt>
                <c:pt idx="779">
                  <c:v>538.2421875</c:v>
                </c:pt>
                <c:pt idx="780">
                  <c:v>536.390625</c:v>
                </c:pt>
                <c:pt idx="781">
                  <c:v>534.541015625</c:v>
                </c:pt>
                <c:pt idx="782">
                  <c:v>532.689453125</c:v>
                </c:pt>
                <c:pt idx="783">
                  <c:v>530.8359375</c:v>
                </c:pt>
                <c:pt idx="784">
                  <c:v>528.984375</c:v>
                </c:pt>
                <c:pt idx="785">
                  <c:v>527.130859375</c:v>
                </c:pt>
                <c:pt idx="786">
                  <c:v>525.27734375</c:v>
                </c:pt>
                <c:pt idx="787">
                  <c:v>523.423828125</c:v>
                </c:pt>
                <c:pt idx="788">
                  <c:v>521.5703125</c:v>
                </c:pt>
                <c:pt idx="789">
                  <c:v>519.71484375</c:v>
                </c:pt>
                <c:pt idx="790">
                  <c:v>517.859375</c:v>
                </c:pt>
                <c:pt idx="791">
                  <c:v>516.00390625</c:v>
                </c:pt>
                <c:pt idx="792">
                  <c:v>514.1484375</c:v>
                </c:pt>
                <c:pt idx="793">
                  <c:v>512.29296875</c:v>
                </c:pt>
                <c:pt idx="794">
                  <c:v>510.435546875</c:v>
                </c:pt>
                <c:pt idx="795">
                  <c:v>508.578125</c:v>
                </c:pt>
                <c:pt idx="796">
                  <c:v>506.720703125</c:v>
                </c:pt>
                <c:pt idx="797">
                  <c:v>504.861328125</c:v>
                </c:pt>
                <c:pt idx="798">
                  <c:v>503.00390625</c:v>
                </c:pt>
                <c:pt idx="799">
                  <c:v>501.14453125</c:v>
                </c:pt>
                <c:pt idx="800">
                  <c:v>499.28515625</c:v>
                </c:pt>
                <c:pt idx="801">
                  <c:v>497.42578125</c:v>
                </c:pt>
                <c:pt idx="802">
                  <c:v>495.564453125</c:v>
                </c:pt>
                <c:pt idx="803">
                  <c:v>493.703125</c:v>
                </c:pt>
                <c:pt idx="804">
                  <c:v>491.84375</c:v>
                </c:pt>
                <c:pt idx="805">
                  <c:v>489.98046875</c:v>
                </c:pt>
                <c:pt idx="806">
                  <c:v>488.119140625</c:v>
                </c:pt>
                <c:pt idx="807">
                  <c:v>486.255859375</c:v>
                </c:pt>
                <c:pt idx="808">
                  <c:v>484.392578125</c:v>
                </c:pt>
                <c:pt idx="809">
                  <c:v>482.529296875</c:v>
                </c:pt>
                <c:pt idx="810">
                  <c:v>480.666015625</c:v>
                </c:pt>
                <c:pt idx="811">
                  <c:v>478.80078125</c:v>
                </c:pt>
                <c:pt idx="812">
                  <c:v>476.9375</c:v>
                </c:pt>
                <c:pt idx="813">
                  <c:v>475.072265625</c:v>
                </c:pt>
                <c:pt idx="814">
                  <c:v>473.205078125</c:v>
                </c:pt>
                <c:pt idx="815">
                  <c:v>471.33984375</c:v>
                </c:pt>
                <c:pt idx="816">
                  <c:v>469.47265625</c:v>
                </c:pt>
                <c:pt idx="817">
                  <c:v>467.60546875</c:v>
                </c:pt>
                <c:pt idx="818">
                  <c:v>465.73828125</c:v>
                </c:pt>
                <c:pt idx="819">
                  <c:v>463.87109375</c:v>
                </c:pt>
                <c:pt idx="820">
                  <c:v>462.001953125</c:v>
                </c:pt>
                <c:pt idx="821">
                  <c:v>460.1328125</c:v>
                </c:pt>
                <c:pt idx="822">
                  <c:v>458.263671875</c:v>
                </c:pt>
                <c:pt idx="823">
                  <c:v>456.39453125</c:v>
                </c:pt>
                <c:pt idx="824">
                  <c:v>454.525390625</c:v>
                </c:pt>
                <c:pt idx="825">
                  <c:v>452.654296875</c:v>
                </c:pt>
                <c:pt idx="826">
                  <c:v>450.783203125</c:v>
                </c:pt>
                <c:pt idx="827">
                  <c:v>448.912109375</c:v>
                </c:pt>
                <c:pt idx="828">
                  <c:v>447.0390625</c:v>
                </c:pt>
                <c:pt idx="829">
                  <c:v>445.16796875</c:v>
                </c:pt>
                <c:pt idx="830">
                  <c:v>443.294921875</c:v>
                </c:pt>
                <c:pt idx="831">
                  <c:v>441.421875</c:v>
                </c:pt>
                <c:pt idx="832">
                  <c:v>439.546875</c:v>
                </c:pt>
                <c:pt idx="833">
                  <c:v>437.673828125</c:v>
                </c:pt>
                <c:pt idx="834">
                  <c:v>435.798828125</c:v>
                </c:pt>
                <c:pt idx="835">
                  <c:v>433.923828125</c:v>
                </c:pt>
                <c:pt idx="836">
                  <c:v>432.048828125</c:v>
                </c:pt>
                <c:pt idx="837">
                  <c:v>430.171875</c:v>
                </c:pt>
                <c:pt idx="838">
                  <c:v>428.294921875</c:v>
                </c:pt>
                <c:pt idx="839">
                  <c:v>426.419921875</c:v>
                </c:pt>
                <c:pt idx="840">
                  <c:v>424.541015625</c:v>
                </c:pt>
                <c:pt idx="841">
                  <c:v>422.6640625</c:v>
                </c:pt>
                <c:pt idx="842">
                  <c:v>420.78515625</c:v>
                </c:pt>
                <c:pt idx="843">
                  <c:v>418.90625</c:v>
                </c:pt>
                <c:pt idx="844">
                  <c:v>417.02734375</c:v>
                </c:pt>
                <c:pt idx="845">
                  <c:v>415.1484375</c:v>
                </c:pt>
                <c:pt idx="846">
                  <c:v>413.267578125</c:v>
                </c:pt>
                <c:pt idx="847">
                  <c:v>411.388671875</c:v>
                </c:pt>
                <c:pt idx="848">
                  <c:v>409.5078125</c:v>
                </c:pt>
                <c:pt idx="849">
                  <c:v>407.625</c:v>
                </c:pt>
                <c:pt idx="850">
                  <c:v>405.744140625</c:v>
                </c:pt>
                <c:pt idx="851">
                  <c:v>403.861328125</c:v>
                </c:pt>
                <c:pt idx="852">
                  <c:v>401.978515625</c:v>
                </c:pt>
                <c:pt idx="853">
                  <c:v>400.095703125</c:v>
                </c:pt>
                <c:pt idx="854">
                  <c:v>398.212890625</c:v>
                </c:pt>
                <c:pt idx="855">
                  <c:v>396.328125</c:v>
                </c:pt>
                <c:pt idx="856">
                  <c:v>394.443359375</c:v>
                </c:pt>
                <c:pt idx="857">
                  <c:v>392.55859375</c:v>
                </c:pt>
                <c:pt idx="858">
                  <c:v>390.673828125</c:v>
                </c:pt>
                <c:pt idx="859">
                  <c:v>388.787109375</c:v>
                </c:pt>
                <c:pt idx="860">
                  <c:v>386.900390625</c:v>
                </c:pt>
                <c:pt idx="861">
                  <c:v>385.013671875</c:v>
                </c:pt>
                <c:pt idx="862">
                  <c:v>383.126953125</c:v>
                </c:pt>
                <c:pt idx="863">
                  <c:v>381.23828125</c:v>
                </c:pt>
                <c:pt idx="864">
                  <c:v>379.3515625</c:v>
                </c:pt>
                <c:pt idx="865">
                  <c:v>377.462890625</c:v>
                </c:pt>
                <c:pt idx="866">
                  <c:v>375.572265625</c:v>
                </c:pt>
                <c:pt idx="867">
                  <c:v>373.68359375</c:v>
                </c:pt>
                <c:pt idx="868">
                  <c:v>371.79296875</c:v>
                </c:pt>
                <c:pt idx="869">
                  <c:v>369.90234375</c:v>
                </c:pt>
                <c:pt idx="870">
                  <c:v>368.01171875</c:v>
                </c:pt>
                <c:pt idx="871">
                  <c:v>366.12109375</c:v>
                </c:pt>
                <c:pt idx="872">
                  <c:v>364.228515625</c:v>
                </c:pt>
                <c:pt idx="873">
                  <c:v>362.3359375</c:v>
                </c:pt>
                <c:pt idx="874">
                  <c:v>360.443359375</c:v>
                </c:pt>
                <c:pt idx="875">
                  <c:v>358.55078125</c:v>
                </c:pt>
                <c:pt idx="876">
                  <c:v>356.65625</c:v>
                </c:pt>
                <c:pt idx="877">
                  <c:v>354.763671875</c:v>
                </c:pt>
                <c:pt idx="878">
                  <c:v>352.8671875</c:v>
                </c:pt>
                <c:pt idx="879">
                  <c:v>350.97265625</c:v>
                </c:pt>
                <c:pt idx="880">
                  <c:v>349.078125</c:v>
                </c:pt>
                <c:pt idx="881">
                  <c:v>347.181640625</c:v>
                </c:pt>
                <c:pt idx="882">
                  <c:v>345.28515625</c:v>
                </c:pt>
                <c:pt idx="883">
                  <c:v>343.388671875</c:v>
                </c:pt>
                <c:pt idx="884">
                  <c:v>341.490234375</c:v>
                </c:pt>
                <c:pt idx="885">
                  <c:v>339.59375</c:v>
                </c:pt>
                <c:pt idx="886">
                  <c:v>337.6953125</c:v>
                </c:pt>
                <c:pt idx="887">
                  <c:v>335.796875</c:v>
                </c:pt>
                <c:pt idx="888">
                  <c:v>333.896484375</c:v>
                </c:pt>
                <c:pt idx="889">
                  <c:v>331.998046875</c:v>
                </c:pt>
                <c:pt idx="890">
                  <c:v>330.09765625</c:v>
                </c:pt>
                <c:pt idx="891">
                  <c:v>328.197265625</c:v>
                </c:pt>
                <c:pt idx="892">
                  <c:v>326.294921875</c:v>
                </c:pt>
                <c:pt idx="893">
                  <c:v>324.39453125</c:v>
                </c:pt>
                <c:pt idx="894">
                  <c:v>322.4921875</c:v>
                </c:pt>
                <c:pt idx="895">
                  <c:v>320.58984375</c:v>
                </c:pt>
                <c:pt idx="896">
                  <c:v>318.6875</c:v>
                </c:pt>
                <c:pt idx="897">
                  <c:v>316.783203125</c:v>
                </c:pt>
                <c:pt idx="898">
                  <c:v>314.87890625</c:v>
                </c:pt>
                <c:pt idx="899">
                  <c:v>312.974609375</c:v>
                </c:pt>
                <c:pt idx="900">
                  <c:v>311.0703125</c:v>
                </c:pt>
                <c:pt idx="901">
                  <c:v>309.166015625</c:v>
                </c:pt>
                <c:pt idx="902">
                  <c:v>307.259765625</c:v>
                </c:pt>
                <c:pt idx="903">
                  <c:v>305.353515625</c:v>
                </c:pt>
                <c:pt idx="904">
                  <c:v>303.447265625</c:v>
                </c:pt>
                <c:pt idx="905">
                  <c:v>301.5390625</c:v>
                </c:pt>
                <c:pt idx="906">
                  <c:v>299.6328125</c:v>
                </c:pt>
                <c:pt idx="907">
                  <c:v>297.724609375</c:v>
                </c:pt>
                <c:pt idx="908">
                  <c:v>295.81640625</c:v>
                </c:pt>
                <c:pt idx="909">
                  <c:v>293.90625</c:v>
                </c:pt>
                <c:pt idx="910">
                  <c:v>291.998046875</c:v>
                </c:pt>
                <c:pt idx="911">
                  <c:v>290.087890625</c:v>
                </c:pt>
                <c:pt idx="912">
                  <c:v>288.177734375</c:v>
                </c:pt>
                <c:pt idx="913">
                  <c:v>286.265625</c:v>
                </c:pt>
                <c:pt idx="914">
                  <c:v>284.35546875</c:v>
                </c:pt>
                <c:pt idx="915">
                  <c:v>282.443359375</c:v>
                </c:pt>
                <c:pt idx="916">
                  <c:v>280.53125</c:v>
                </c:pt>
                <c:pt idx="917">
                  <c:v>278.619140625</c:v>
                </c:pt>
                <c:pt idx="918">
                  <c:v>276.705078125</c:v>
                </c:pt>
                <c:pt idx="919">
                  <c:v>274.791015625</c:v>
                </c:pt>
                <c:pt idx="920">
                  <c:v>272.876953125</c:v>
                </c:pt>
                <c:pt idx="921">
                  <c:v>270.962890625</c:v>
                </c:pt>
                <c:pt idx="922">
                  <c:v>269.048828125</c:v>
                </c:pt>
                <c:pt idx="923">
                  <c:v>267.1328125</c:v>
                </c:pt>
                <c:pt idx="924">
                  <c:v>265.216796875</c:v>
                </c:pt>
                <c:pt idx="925">
                  <c:v>263.30078125</c:v>
                </c:pt>
                <c:pt idx="926">
                  <c:v>261.3828125</c:v>
                </c:pt>
                <c:pt idx="927">
                  <c:v>259.46484375</c:v>
                </c:pt>
                <c:pt idx="928">
                  <c:v>257.548828125</c:v>
                </c:pt>
                <c:pt idx="929">
                  <c:v>255.62890625</c:v>
                </c:pt>
                <c:pt idx="930">
                  <c:v>253.7109375</c:v>
                </c:pt>
                <c:pt idx="931">
                  <c:v>251.791015625</c:v>
                </c:pt>
                <c:pt idx="932">
                  <c:v>249.87109375</c:v>
                </c:pt>
                <c:pt idx="933">
                  <c:v>247.951171875</c:v>
                </c:pt>
                <c:pt idx="934">
                  <c:v>246.03125</c:v>
                </c:pt>
                <c:pt idx="935">
                  <c:v>244.109375</c:v>
                </c:pt>
                <c:pt idx="936">
                  <c:v>242.1875</c:v>
                </c:pt>
                <c:pt idx="937">
                  <c:v>240.265625</c:v>
                </c:pt>
                <c:pt idx="938">
                  <c:v>238.34375</c:v>
                </c:pt>
                <c:pt idx="939">
                  <c:v>236.419921875</c:v>
                </c:pt>
                <c:pt idx="940">
                  <c:v>234.49609375</c:v>
                </c:pt>
                <c:pt idx="941">
                  <c:v>232.572265625</c:v>
                </c:pt>
                <c:pt idx="942">
                  <c:v>230.6484375</c:v>
                </c:pt>
                <c:pt idx="943">
                  <c:v>228.72265625</c:v>
                </c:pt>
                <c:pt idx="944">
                  <c:v>226.796875</c:v>
                </c:pt>
                <c:pt idx="945">
                  <c:v>224.87109375</c:v>
                </c:pt>
                <c:pt idx="946">
                  <c:v>222.9453125</c:v>
                </c:pt>
                <c:pt idx="947">
                  <c:v>221.017578125</c:v>
                </c:pt>
                <c:pt idx="948">
                  <c:v>219.091796875</c:v>
                </c:pt>
                <c:pt idx="949">
                  <c:v>217.1640625</c:v>
                </c:pt>
                <c:pt idx="950">
                  <c:v>215.234375</c:v>
                </c:pt>
                <c:pt idx="951">
                  <c:v>213.306640625</c:v>
                </c:pt>
                <c:pt idx="952">
                  <c:v>211.376953125</c:v>
                </c:pt>
                <c:pt idx="953">
                  <c:v>209.447265625</c:v>
                </c:pt>
                <c:pt idx="954">
                  <c:v>207.517578125</c:v>
                </c:pt>
                <c:pt idx="955">
                  <c:v>205.5859375</c:v>
                </c:pt>
                <c:pt idx="956">
                  <c:v>203.654296875</c:v>
                </c:pt>
                <c:pt idx="957">
                  <c:v>201.72265625</c:v>
                </c:pt>
                <c:pt idx="958">
                  <c:v>199.791015625</c:v>
                </c:pt>
                <c:pt idx="959">
                  <c:v>197.857421875</c:v>
                </c:pt>
                <c:pt idx="960">
                  <c:v>195.92578125</c:v>
                </c:pt>
                <c:pt idx="961">
                  <c:v>193.9921875</c:v>
                </c:pt>
                <c:pt idx="962">
                  <c:v>192.056640625</c:v>
                </c:pt>
                <c:pt idx="963">
                  <c:v>190.123046875</c:v>
                </c:pt>
                <c:pt idx="964">
                  <c:v>188.1875</c:v>
                </c:pt>
                <c:pt idx="965">
                  <c:v>186.251953125</c:v>
                </c:pt>
                <c:pt idx="966">
                  <c:v>184.31640625</c:v>
                </c:pt>
                <c:pt idx="967">
                  <c:v>182.380859375</c:v>
                </c:pt>
                <c:pt idx="968">
                  <c:v>180.443359375</c:v>
                </c:pt>
                <c:pt idx="969">
                  <c:v>178.505859375</c:v>
                </c:pt>
                <c:pt idx="970">
                  <c:v>176.568359375</c:v>
                </c:pt>
                <c:pt idx="971">
                  <c:v>174.62890625</c:v>
                </c:pt>
                <c:pt idx="972">
                  <c:v>172.689453125</c:v>
                </c:pt>
                <c:pt idx="973">
                  <c:v>170.75</c:v>
                </c:pt>
                <c:pt idx="974">
                  <c:v>168.810546875</c:v>
                </c:pt>
                <c:pt idx="975">
                  <c:v>166.87109375</c:v>
                </c:pt>
                <c:pt idx="976">
                  <c:v>164.9296875</c:v>
                </c:pt>
                <c:pt idx="977">
                  <c:v>162.98828125</c:v>
                </c:pt>
                <c:pt idx="978">
                  <c:v>161.046875</c:v>
                </c:pt>
                <c:pt idx="979">
                  <c:v>159.103515625</c:v>
                </c:pt>
                <c:pt idx="980">
                  <c:v>157.162109375</c:v>
                </c:pt>
                <c:pt idx="981">
                  <c:v>155.21875</c:v>
                </c:pt>
                <c:pt idx="982">
                  <c:v>153.2734375</c:v>
                </c:pt>
                <c:pt idx="983">
                  <c:v>151.330078125</c:v>
                </c:pt>
                <c:pt idx="984">
                  <c:v>149.384765625</c:v>
                </c:pt>
                <c:pt idx="985">
                  <c:v>147.439453125</c:v>
                </c:pt>
                <c:pt idx="986">
                  <c:v>145.494140625</c:v>
                </c:pt>
                <c:pt idx="987">
                  <c:v>143.548828125</c:v>
                </c:pt>
                <c:pt idx="988">
                  <c:v>141.6015625</c:v>
                </c:pt>
                <c:pt idx="989">
                  <c:v>139.654296875</c:v>
                </c:pt>
                <c:pt idx="990">
                  <c:v>137.70703125</c:v>
                </c:pt>
                <c:pt idx="991">
                  <c:v>135.7578125</c:v>
                </c:pt>
                <c:pt idx="992">
                  <c:v>133.80859375</c:v>
                </c:pt>
                <c:pt idx="993">
                  <c:v>131.861328125</c:v>
                </c:pt>
                <c:pt idx="994">
                  <c:v>129.91015625</c:v>
                </c:pt>
                <c:pt idx="995">
                  <c:v>127.9609375</c:v>
                </c:pt>
                <c:pt idx="996">
                  <c:v>126.009765625</c:v>
                </c:pt>
                <c:pt idx="997">
                  <c:v>124.05859375</c:v>
                </c:pt>
                <c:pt idx="998">
                  <c:v>122.107421875</c:v>
                </c:pt>
                <c:pt idx="999">
                  <c:v>120.154296875</c:v>
                </c:pt>
                <c:pt idx="1000">
                  <c:v>118.203125</c:v>
                </c:pt>
                <c:pt idx="1001">
                  <c:v>116.25</c:v>
                </c:pt>
                <c:pt idx="1002">
                  <c:v>114.294921875</c:v>
                </c:pt>
                <c:pt idx="1003">
                  <c:v>112.341796875</c:v>
                </c:pt>
                <c:pt idx="1004">
                  <c:v>110.38671875</c:v>
                </c:pt>
                <c:pt idx="1005">
                  <c:v>108.431640625</c:v>
                </c:pt>
                <c:pt idx="1006">
                  <c:v>106.4765625</c:v>
                </c:pt>
                <c:pt idx="1007">
                  <c:v>104.51953125</c:v>
                </c:pt>
                <c:pt idx="1008">
                  <c:v>102.564453125</c:v>
                </c:pt>
                <c:pt idx="1009">
                  <c:v>100.607421875</c:v>
                </c:pt>
              </c:numCache>
            </c:numRef>
          </c:xVal>
          <c:yVal>
            <c:numRef>
              <c:f>'Figure 14'!$F$7:$F$1016</c:f>
              <c:numCache>
                <c:formatCode>General</c:formatCode>
                <c:ptCount val="1010"/>
                <c:pt idx="0">
                  <c:v>100091.04312896729</c:v>
                </c:pt>
                <c:pt idx="1">
                  <c:v>100285.70956420898</c:v>
                </c:pt>
                <c:pt idx="2">
                  <c:v>100430.04266357422</c:v>
                </c:pt>
                <c:pt idx="3">
                  <c:v>100133.36285400391</c:v>
                </c:pt>
                <c:pt idx="4">
                  <c:v>100057.13384628296</c:v>
                </c:pt>
                <c:pt idx="5">
                  <c:v>100013.47802352905</c:v>
                </c:pt>
                <c:pt idx="6">
                  <c:v>100040.85154342651</c:v>
                </c:pt>
                <c:pt idx="7">
                  <c:v>99999.710471719503</c:v>
                </c:pt>
                <c:pt idx="8">
                  <c:v>100127.36667633057</c:v>
                </c:pt>
                <c:pt idx="9">
                  <c:v>100486.24133300781</c:v>
                </c:pt>
                <c:pt idx="10">
                  <c:v>99885.30850982666</c:v>
                </c:pt>
                <c:pt idx="11">
                  <c:v>99744.937774658203</c:v>
                </c:pt>
                <c:pt idx="12">
                  <c:v>99774.847396850586</c:v>
                </c:pt>
                <c:pt idx="13">
                  <c:v>99970.11904335022</c:v>
                </c:pt>
                <c:pt idx="14">
                  <c:v>99888.631324768066</c:v>
                </c:pt>
                <c:pt idx="15">
                  <c:v>99962.860599517822</c:v>
                </c:pt>
                <c:pt idx="16">
                  <c:v>100149.49133300781</c:v>
                </c:pt>
                <c:pt idx="17">
                  <c:v>100011.51166534424</c:v>
                </c:pt>
                <c:pt idx="18">
                  <c:v>100104.35522460938</c:v>
                </c:pt>
                <c:pt idx="19">
                  <c:v>99986.326818466187</c:v>
                </c:pt>
                <c:pt idx="20">
                  <c:v>99814.297744750977</c:v>
                </c:pt>
                <c:pt idx="21">
                  <c:v>100071.23706054688</c:v>
                </c:pt>
                <c:pt idx="22">
                  <c:v>99799.203308105469</c:v>
                </c:pt>
                <c:pt idx="23">
                  <c:v>100021.52628135681</c:v>
                </c:pt>
                <c:pt idx="24">
                  <c:v>100186.52294921875</c:v>
                </c:pt>
                <c:pt idx="25">
                  <c:v>99923.54549407959</c:v>
                </c:pt>
                <c:pt idx="26">
                  <c:v>100081.09855651855</c:v>
                </c:pt>
                <c:pt idx="27">
                  <c:v>100202.16090393066</c:v>
                </c:pt>
                <c:pt idx="28">
                  <c:v>100182.90679931641</c:v>
                </c:pt>
                <c:pt idx="29">
                  <c:v>100159.16845703125</c:v>
                </c:pt>
                <c:pt idx="30">
                  <c:v>100220.30104064941</c:v>
                </c:pt>
                <c:pt idx="31">
                  <c:v>100324.75100708008</c:v>
                </c:pt>
                <c:pt idx="32">
                  <c:v>100193.28137207031</c:v>
                </c:pt>
                <c:pt idx="33">
                  <c:v>100159.4397277832</c:v>
                </c:pt>
                <c:pt idx="34">
                  <c:v>100058.84622192383</c:v>
                </c:pt>
                <c:pt idx="35">
                  <c:v>100277.44284057617</c:v>
                </c:pt>
                <c:pt idx="36">
                  <c:v>100405.31387329102</c:v>
                </c:pt>
                <c:pt idx="37">
                  <c:v>100436.13284301758</c:v>
                </c:pt>
                <c:pt idx="38">
                  <c:v>100210.60469055176</c:v>
                </c:pt>
                <c:pt idx="39">
                  <c:v>100128.79093933105</c:v>
                </c:pt>
                <c:pt idx="40">
                  <c:v>99986.689122200012</c:v>
                </c:pt>
                <c:pt idx="41">
                  <c:v>100254.08103942871</c:v>
                </c:pt>
                <c:pt idx="42">
                  <c:v>100180.86614990234</c:v>
                </c:pt>
                <c:pt idx="43">
                  <c:v>100438.96340942383</c:v>
                </c:pt>
                <c:pt idx="44">
                  <c:v>100164.02182006836</c:v>
                </c:pt>
                <c:pt idx="45">
                  <c:v>100312.58657836914</c:v>
                </c:pt>
                <c:pt idx="46">
                  <c:v>100229.03193664551</c:v>
                </c:pt>
                <c:pt idx="47">
                  <c:v>100212.47938537598</c:v>
                </c:pt>
                <c:pt idx="48">
                  <c:v>100231.08006286621</c:v>
                </c:pt>
                <c:pt idx="49">
                  <c:v>100039.98126983643</c:v>
                </c:pt>
                <c:pt idx="50">
                  <c:v>99981.037435531616</c:v>
                </c:pt>
                <c:pt idx="51">
                  <c:v>100097.09487915039</c:v>
                </c:pt>
                <c:pt idx="52">
                  <c:v>99928.829460144043</c:v>
                </c:pt>
                <c:pt idx="53">
                  <c:v>99887.880424499512</c:v>
                </c:pt>
                <c:pt idx="54">
                  <c:v>99896.309959411621</c:v>
                </c:pt>
                <c:pt idx="55">
                  <c:v>100017.59792518616</c:v>
                </c:pt>
                <c:pt idx="56">
                  <c:v>99546.845367431641</c:v>
                </c:pt>
                <c:pt idx="57">
                  <c:v>100050.92739486694</c:v>
                </c:pt>
                <c:pt idx="58">
                  <c:v>99926.550430297852</c:v>
                </c:pt>
                <c:pt idx="59">
                  <c:v>99819.764175415039</c:v>
                </c:pt>
                <c:pt idx="60">
                  <c:v>100157.26525878906</c:v>
                </c:pt>
                <c:pt idx="61">
                  <c:v>100328.25704956055</c:v>
                </c:pt>
                <c:pt idx="62">
                  <c:v>100163.13214111328</c:v>
                </c:pt>
                <c:pt idx="63">
                  <c:v>100695.65447998047</c:v>
                </c:pt>
                <c:pt idx="64">
                  <c:v>100563.99755859375</c:v>
                </c:pt>
                <c:pt idx="65">
                  <c:v>101277.01586914063</c:v>
                </c:pt>
                <c:pt idx="66">
                  <c:v>101787.06005859375</c:v>
                </c:pt>
                <c:pt idx="67">
                  <c:v>102856.04052734375</c:v>
                </c:pt>
                <c:pt idx="68">
                  <c:v>103448.06909179688</c:v>
                </c:pt>
                <c:pt idx="69">
                  <c:v>104880.517578125</c:v>
                </c:pt>
                <c:pt idx="70">
                  <c:v>105378.6328125</c:v>
                </c:pt>
                <c:pt idx="71">
                  <c:v>105327.50341796875</c:v>
                </c:pt>
                <c:pt idx="72">
                  <c:v>103681.7119140625</c:v>
                </c:pt>
                <c:pt idx="73">
                  <c:v>102367.267578125</c:v>
                </c:pt>
                <c:pt idx="74">
                  <c:v>101241.62780761719</c:v>
                </c:pt>
                <c:pt idx="75">
                  <c:v>100826.46417236328</c:v>
                </c:pt>
                <c:pt idx="76">
                  <c:v>100542.73657226563</c:v>
                </c:pt>
                <c:pt idx="77">
                  <c:v>100237.05937194824</c:v>
                </c:pt>
                <c:pt idx="78">
                  <c:v>100250.73854064941</c:v>
                </c:pt>
                <c:pt idx="79">
                  <c:v>100206.005859375</c:v>
                </c:pt>
                <c:pt idx="80">
                  <c:v>100252.9486541748</c:v>
                </c:pt>
                <c:pt idx="81">
                  <c:v>100225.72724914551</c:v>
                </c:pt>
                <c:pt idx="82">
                  <c:v>100045.41876983643</c:v>
                </c:pt>
                <c:pt idx="83">
                  <c:v>100147.76313781738</c:v>
                </c:pt>
                <c:pt idx="84">
                  <c:v>100003.9182510376</c:v>
                </c:pt>
                <c:pt idx="85">
                  <c:v>100175.7179107666</c:v>
                </c:pt>
                <c:pt idx="86">
                  <c:v>100230.78384399414</c:v>
                </c:pt>
                <c:pt idx="87">
                  <c:v>100030.33514595032</c:v>
                </c:pt>
                <c:pt idx="88">
                  <c:v>100181.64489746094</c:v>
                </c:pt>
                <c:pt idx="89">
                  <c:v>99778.020965576172</c:v>
                </c:pt>
                <c:pt idx="90">
                  <c:v>100079.10214233398</c:v>
                </c:pt>
                <c:pt idx="91">
                  <c:v>100061.77728271484</c:v>
                </c:pt>
                <c:pt idx="92">
                  <c:v>99984.645241737366</c:v>
                </c:pt>
                <c:pt idx="93">
                  <c:v>99768.959335327148</c:v>
                </c:pt>
                <c:pt idx="94">
                  <c:v>100274.58618164063</c:v>
                </c:pt>
                <c:pt idx="95">
                  <c:v>100299.85034179688</c:v>
                </c:pt>
                <c:pt idx="96">
                  <c:v>100081.16453552246</c:v>
                </c:pt>
                <c:pt idx="97">
                  <c:v>99983.736309051514</c:v>
                </c:pt>
                <c:pt idx="98">
                  <c:v>100013.80944919586</c:v>
                </c:pt>
                <c:pt idx="99">
                  <c:v>100308.18640136719</c:v>
                </c:pt>
                <c:pt idx="100">
                  <c:v>100149.49977111816</c:v>
                </c:pt>
                <c:pt idx="101">
                  <c:v>100478.3381652832</c:v>
                </c:pt>
                <c:pt idx="102">
                  <c:v>100212.79820251465</c:v>
                </c:pt>
                <c:pt idx="103">
                  <c:v>100484.94424438477</c:v>
                </c:pt>
                <c:pt idx="104">
                  <c:v>100398.66784667969</c:v>
                </c:pt>
                <c:pt idx="105">
                  <c:v>100463.29034423828</c:v>
                </c:pt>
                <c:pt idx="106">
                  <c:v>100436.78448486328</c:v>
                </c:pt>
                <c:pt idx="107">
                  <c:v>100022.4033241272</c:v>
                </c:pt>
                <c:pt idx="108">
                  <c:v>99873.544502258301</c:v>
                </c:pt>
                <c:pt idx="109">
                  <c:v>100300.87036132813</c:v>
                </c:pt>
                <c:pt idx="110">
                  <c:v>100244.61264038086</c:v>
                </c:pt>
                <c:pt idx="111">
                  <c:v>100034.63981628418</c:v>
                </c:pt>
                <c:pt idx="112">
                  <c:v>100034.96790313721</c:v>
                </c:pt>
                <c:pt idx="113">
                  <c:v>100243.88931274414</c:v>
                </c:pt>
                <c:pt idx="114">
                  <c:v>100005.82543420792</c:v>
                </c:pt>
                <c:pt idx="115">
                  <c:v>100379.30599975586</c:v>
                </c:pt>
                <c:pt idx="116">
                  <c:v>100321.55923461914</c:v>
                </c:pt>
                <c:pt idx="117">
                  <c:v>100480.12173461914</c:v>
                </c:pt>
                <c:pt idx="118">
                  <c:v>100350.33407592773</c:v>
                </c:pt>
                <c:pt idx="119">
                  <c:v>100421.09829711914</c:v>
                </c:pt>
                <c:pt idx="120">
                  <c:v>100371.27243041992</c:v>
                </c:pt>
                <c:pt idx="121">
                  <c:v>100416.94439697266</c:v>
                </c:pt>
                <c:pt idx="122">
                  <c:v>100362.43600463867</c:v>
                </c:pt>
                <c:pt idx="123">
                  <c:v>100115.44750976563</c:v>
                </c:pt>
                <c:pt idx="124">
                  <c:v>100345.79907226563</c:v>
                </c:pt>
                <c:pt idx="125">
                  <c:v>100322.61959838867</c:v>
                </c:pt>
                <c:pt idx="126">
                  <c:v>100357.31527709961</c:v>
                </c:pt>
                <c:pt idx="127">
                  <c:v>100058.94741821289</c:v>
                </c:pt>
                <c:pt idx="128">
                  <c:v>100120.28681945801</c:v>
                </c:pt>
                <c:pt idx="129">
                  <c:v>100095.62260437012</c:v>
                </c:pt>
                <c:pt idx="130">
                  <c:v>100377.26348876953</c:v>
                </c:pt>
                <c:pt idx="131">
                  <c:v>100307.24087524414</c:v>
                </c:pt>
                <c:pt idx="132">
                  <c:v>100265.36352539063</c:v>
                </c:pt>
                <c:pt idx="133">
                  <c:v>100595.21636962891</c:v>
                </c:pt>
                <c:pt idx="134">
                  <c:v>100378.4453125</c:v>
                </c:pt>
                <c:pt idx="135">
                  <c:v>100350.64837646484</c:v>
                </c:pt>
                <c:pt idx="136">
                  <c:v>100213.61100769043</c:v>
                </c:pt>
                <c:pt idx="137">
                  <c:v>100137.48976135254</c:v>
                </c:pt>
                <c:pt idx="138">
                  <c:v>100290.75238037109</c:v>
                </c:pt>
                <c:pt idx="139">
                  <c:v>100468.87072753906</c:v>
                </c:pt>
                <c:pt idx="140">
                  <c:v>100260.22134399414</c:v>
                </c:pt>
                <c:pt idx="141">
                  <c:v>100246.54040527344</c:v>
                </c:pt>
                <c:pt idx="142">
                  <c:v>100248.44946289063</c:v>
                </c:pt>
                <c:pt idx="143">
                  <c:v>100100.78744506836</c:v>
                </c:pt>
                <c:pt idx="144">
                  <c:v>100277.2314453125</c:v>
                </c:pt>
                <c:pt idx="145">
                  <c:v>100286.95495605469</c:v>
                </c:pt>
                <c:pt idx="146">
                  <c:v>100260.85836791992</c:v>
                </c:pt>
                <c:pt idx="147">
                  <c:v>100138.23908996582</c:v>
                </c:pt>
                <c:pt idx="148">
                  <c:v>100297.43951416016</c:v>
                </c:pt>
                <c:pt idx="149">
                  <c:v>100145.33183288574</c:v>
                </c:pt>
                <c:pt idx="150">
                  <c:v>100242.22811889648</c:v>
                </c:pt>
                <c:pt idx="151">
                  <c:v>100055.97967147827</c:v>
                </c:pt>
                <c:pt idx="152">
                  <c:v>100092.23698425293</c:v>
                </c:pt>
                <c:pt idx="153">
                  <c:v>100069.39134979248</c:v>
                </c:pt>
                <c:pt idx="154">
                  <c:v>100003.06309103966</c:v>
                </c:pt>
                <c:pt idx="155">
                  <c:v>99865.238204956055</c:v>
                </c:pt>
                <c:pt idx="156">
                  <c:v>99990.143048286438</c:v>
                </c:pt>
                <c:pt idx="157">
                  <c:v>100220.65670776367</c:v>
                </c:pt>
                <c:pt idx="158">
                  <c:v>99991.283845901489</c:v>
                </c:pt>
                <c:pt idx="159">
                  <c:v>100041.56620025635</c:v>
                </c:pt>
                <c:pt idx="160">
                  <c:v>100102.70570373535</c:v>
                </c:pt>
                <c:pt idx="161">
                  <c:v>99755.592330932617</c:v>
                </c:pt>
                <c:pt idx="162">
                  <c:v>99987.516792297363</c:v>
                </c:pt>
                <c:pt idx="163">
                  <c:v>100048.69775390625</c:v>
                </c:pt>
                <c:pt idx="164">
                  <c:v>100036.95578384399</c:v>
                </c:pt>
                <c:pt idx="165">
                  <c:v>99742.973876953125</c:v>
                </c:pt>
                <c:pt idx="166">
                  <c:v>100191.89042663574</c:v>
                </c:pt>
                <c:pt idx="167">
                  <c:v>100279.42608642578</c:v>
                </c:pt>
                <c:pt idx="168">
                  <c:v>100027.48350524902</c:v>
                </c:pt>
                <c:pt idx="169">
                  <c:v>100293.23864746094</c:v>
                </c:pt>
                <c:pt idx="170">
                  <c:v>99799.772308349609</c:v>
                </c:pt>
                <c:pt idx="171">
                  <c:v>100051.58935546875</c:v>
                </c:pt>
                <c:pt idx="172">
                  <c:v>99863.49201965332</c:v>
                </c:pt>
                <c:pt idx="173">
                  <c:v>100339.77282714844</c:v>
                </c:pt>
                <c:pt idx="174">
                  <c:v>100091.39682769775</c:v>
                </c:pt>
                <c:pt idx="175">
                  <c:v>99898.866821289063</c:v>
                </c:pt>
                <c:pt idx="176">
                  <c:v>99684.783264160156</c:v>
                </c:pt>
                <c:pt idx="177">
                  <c:v>99664.225921630859</c:v>
                </c:pt>
                <c:pt idx="178">
                  <c:v>99784.422622680664</c:v>
                </c:pt>
                <c:pt idx="179">
                  <c:v>99683.494934082031</c:v>
                </c:pt>
                <c:pt idx="180">
                  <c:v>99996.976108551025</c:v>
                </c:pt>
                <c:pt idx="181">
                  <c:v>99976.480321884155</c:v>
                </c:pt>
                <c:pt idx="182">
                  <c:v>100099.74082946777</c:v>
                </c:pt>
                <c:pt idx="183">
                  <c:v>99980.441036224365</c:v>
                </c:pt>
                <c:pt idx="184">
                  <c:v>99882.820220947266</c:v>
                </c:pt>
                <c:pt idx="185">
                  <c:v>100134.33030700684</c:v>
                </c:pt>
                <c:pt idx="186">
                  <c:v>100024.46339607239</c:v>
                </c:pt>
                <c:pt idx="187">
                  <c:v>100024.28088760376</c:v>
                </c:pt>
                <c:pt idx="188">
                  <c:v>99769.507339477539</c:v>
                </c:pt>
                <c:pt idx="189">
                  <c:v>99959.243026733398</c:v>
                </c:pt>
                <c:pt idx="190">
                  <c:v>100096.51243591309</c:v>
                </c:pt>
                <c:pt idx="191">
                  <c:v>100119.62587738037</c:v>
                </c:pt>
                <c:pt idx="192">
                  <c:v>100071.83610534668</c:v>
                </c:pt>
                <c:pt idx="193">
                  <c:v>99911.561897277832</c:v>
                </c:pt>
                <c:pt idx="194">
                  <c:v>100085.90299987793</c:v>
                </c:pt>
                <c:pt idx="195">
                  <c:v>99972.00611114502</c:v>
                </c:pt>
                <c:pt idx="196">
                  <c:v>100380.52697753906</c:v>
                </c:pt>
                <c:pt idx="197">
                  <c:v>100125.01978302002</c:v>
                </c:pt>
                <c:pt idx="198">
                  <c:v>100491.83685302734</c:v>
                </c:pt>
                <c:pt idx="199">
                  <c:v>100353.552734375</c:v>
                </c:pt>
                <c:pt idx="200">
                  <c:v>100152.22575378418</c:v>
                </c:pt>
                <c:pt idx="201">
                  <c:v>99991.080428123474</c:v>
                </c:pt>
                <c:pt idx="202">
                  <c:v>100103.93824768066</c:v>
                </c:pt>
                <c:pt idx="203">
                  <c:v>100447.54995727539</c:v>
                </c:pt>
                <c:pt idx="204">
                  <c:v>100337.34201049805</c:v>
                </c:pt>
                <c:pt idx="205">
                  <c:v>100413.29174804688</c:v>
                </c:pt>
                <c:pt idx="206">
                  <c:v>100782.92706298828</c:v>
                </c:pt>
                <c:pt idx="207">
                  <c:v>100843.50860595703</c:v>
                </c:pt>
                <c:pt idx="208">
                  <c:v>100575.26165771484</c:v>
                </c:pt>
                <c:pt idx="209">
                  <c:v>100654.40374755859</c:v>
                </c:pt>
                <c:pt idx="210">
                  <c:v>100887.16595458984</c:v>
                </c:pt>
                <c:pt idx="211">
                  <c:v>100972.48461914063</c:v>
                </c:pt>
                <c:pt idx="212">
                  <c:v>101020.94018554688</c:v>
                </c:pt>
                <c:pt idx="213">
                  <c:v>101262.87548828125</c:v>
                </c:pt>
                <c:pt idx="214">
                  <c:v>101187.07800292969</c:v>
                </c:pt>
                <c:pt idx="215">
                  <c:v>101470.41174316406</c:v>
                </c:pt>
                <c:pt idx="216">
                  <c:v>101448.43811035156</c:v>
                </c:pt>
                <c:pt idx="217">
                  <c:v>101449.50451660156</c:v>
                </c:pt>
                <c:pt idx="218">
                  <c:v>101616.26306152344</c:v>
                </c:pt>
                <c:pt idx="219">
                  <c:v>101448.80737304688</c:v>
                </c:pt>
                <c:pt idx="220">
                  <c:v>101460.80798339844</c:v>
                </c:pt>
                <c:pt idx="221">
                  <c:v>101463.66967773438</c:v>
                </c:pt>
                <c:pt idx="222">
                  <c:v>101256.73364257813</c:v>
                </c:pt>
                <c:pt idx="223">
                  <c:v>101259.79064941406</c:v>
                </c:pt>
                <c:pt idx="224">
                  <c:v>100829.49847412109</c:v>
                </c:pt>
                <c:pt idx="225">
                  <c:v>100921.60260009766</c:v>
                </c:pt>
                <c:pt idx="226">
                  <c:v>100606.5283203125</c:v>
                </c:pt>
                <c:pt idx="227">
                  <c:v>100743.11499023438</c:v>
                </c:pt>
                <c:pt idx="228">
                  <c:v>100648.70196533203</c:v>
                </c:pt>
                <c:pt idx="229">
                  <c:v>100282.07067871094</c:v>
                </c:pt>
                <c:pt idx="230">
                  <c:v>100438.74340820313</c:v>
                </c:pt>
                <c:pt idx="231">
                  <c:v>100281.99215698242</c:v>
                </c:pt>
                <c:pt idx="232">
                  <c:v>100353.11938476563</c:v>
                </c:pt>
                <c:pt idx="233">
                  <c:v>100462.4899597168</c:v>
                </c:pt>
                <c:pt idx="234">
                  <c:v>100234.21318054199</c:v>
                </c:pt>
                <c:pt idx="235">
                  <c:v>100198.59265136719</c:v>
                </c:pt>
                <c:pt idx="236">
                  <c:v>100323.4313659668</c:v>
                </c:pt>
                <c:pt idx="237">
                  <c:v>100223.80577087402</c:v>
                </c:pt>
                <c:pt idx="238">
                  <c:v>100438.79428100586</c:v>
                </c:pt>
                <c:pt idx="239">
                  <c:v>100478.25448608398</c:v>
                </c:pt>
                <c:pt idx="240">
                  <c:v>100322.4309387207</c:v>
                </c:pt>
                <c:pt idx="241">
                  <c:v>100613.78088378906</c:v>
                </c:pt>
                <c:pt idx="242">
                  <c:v>100467.28305053711</c:v>
                </c:pt>
                <c:pt idx="243">
                  <c:v>100375.82043457031</c:v>
                </c:pt>
                <c:pt idx="244">
                  <c:v>100209.78800964355</c:v>
                </c:pt>
                <c:pt idx="245">
                  <c:v>100251.1815032959</c:v>
                </c:pt>
                <c:pt idx="246">
                  <c:v>100315.5192565918</c:v>
                </c:pt>
                <c:pt idx="247">
                  <c:v>100251.90661621094</c:v>
                </c:pt>
                <c:pt idx="248">
                  <c:v>100348.38131713867</c:v>
                </c:pt>
                <c:pt idx="249">
                  <c:v>100070.17285919189</c:v>
                </c:pt>
                <c:pt idx="250">
                  <c:v>100425.64971923828</c:v>
                </c:pt>
                <c:pt idx="251">
                  <c:v>100027.41797637939</c:v>
                </c:pt>
                <c:pt idx="252">
                  <c:v>100069.34053039551</c:v>
                </c:pt>
                <c:pt idx="253">
                  <c:v>100141.75065612793</c:v>
                </c:pt>
                <c:pt idx="254">
                  <c:v>100235.53411865234</c:v>
                </c:pt>
                <c:pt idx="255">
                  <c:v>100409.92727661133</c:v>
                </c:pt>
                <c:pt idx="256">
                  <c:v>100517.43798828125</c:v>
                </c:pt>
                <c:pt idx="257">
                  <c:v>100469.88949584961</c:v>
                </c:pt>
                <c:pt idx="258">
                  <c:v>100769.01019287109</c:v>
                </c:pt>
                <c:pt idx="259">
                  <c:v>100989.04223632813</c:v>
                </c:pt>
                <c:pt idx="260">
                  <c:v>101145.27014160156</c:v>
                </c:pt>
                <c:pt idx="261">
                  <c:v>101369.82189941406</c:v>
                </c:pt>
                <c:pt idx="262">
                  <c:v>102051.5263671875</c:v>
                </c:pt>
                <c:pt idx="263">
                  <c:v>102916.73168945313</c:v>
                </c:pt>
                <c:pt idx="264">
                  <c:v>104522.45751953125</c:v>
                </c:pt>
                <c:pt idx="265">
                  <c:v>104078.576171875</c:v>
                </c:pt>
                <c:pt idx="266">
                  <c:v>102932.42163085938</c:v>
                </c:pt>
                <c:pt idx="267">
                  <c:v>102155.49194335938</c:v>
                </c:pt>
                <c:pt idx="268">
                  <c:v>101482.111328125</c:v>
                </c:pt>
                <c:pt idx="269">
                  <c:v>101089.63464355469</c:v>
                </c:pt>
                <c:pt idx="270">
                  <c:v>100609.46240234375</c:v>
                </c:pt>
                <c:pt idx="271">
                  <c:v>100538.82849121094</c:v>
                </c:pt>
                <c:pt idx="272">
                  <c:v>100677.46154785156</c:v>
                </c:pt>
                <c:pt idx="273">
                  <c:v>100391.86892700195</c:v>
                </c:pt>
                <c:pt idx="274">
                  <c:v>100630.58544921875</c:v>
                </c:pt>
                <c:pt idx="275">
                  <c:v>100434.61663818359</c:v>
                </c:pt>
                <c:pt idx="276">
                  <c:v>100408.38214111328</c:v>
                </c:pt>
                <c:pt idx="277">
                  <c:v>100279.32556152344</c:v>
                </c:pt>
                <c:pt idx="278">
                  <c:v>100360.76248168945</c:v>
                </c:pt>
                <c:pt idx="279">
                  <c:v>100079.08120727539</c:v>
                </c:pt>
                <c:pt idx="280">
                  <c:v>100265.04107666016</c:v>
                </c:pt>
                <c:pt idx="281">
                  <c:v>100242.26670837402</c:v>
                </c:pt>
                <c:pt idx="282">
                  <c:v>100196.92077636719</c:v>
                </c:pt>
                <c:pt idx="283">
                  <c:v>100231.7509765625</c:v>
                </c:pt>
                <c:pt idx="284">
                  <c:v>100160.86238098145</c:v>
                </c:pt>
                <c:pt idx="285">
                  <c:v>100100.64810943604</c:v>
                </c:pt>
                <c:pt idx="286">
                  <c:v>100026.9260559082</c:v>
                </c:pt>
                <c:pt idx="287">
                  <c:v>100024.32984352112</c:v>
                </c:pt>
                <c:pt idx="288">
                  <c:v>100240.73147583008</c:v>
                </c:pt>
                <c:pt idx="289">
                  <c:v>100111.39089202881</c:v>
                </c:pt>
                <c:pt idx="290">
                  <c:v>100213.12075805664</c:v>
                </c:pt>
                <c:pt idx="291">
                  <c:v>100295.24670410156</c:v>
                </c:pt>
                <c:pt idx="292">
                  <c:v>100120.93775939941</c:v>
                </c:pt>
                <c:pt idx="293">
                  <c:v>100008.57503414154</c:v>
                </c:pt>
                <c:pt idx="294">
                  <c:v>99912.950256347656</c:v>
                </c:pt>
                <c:pt idx="295">
                  <c:v>100135.57690429688</c:v>
                </c:pt>
                <c:pt idx="296">
                  <c:v>100008.42704200745</c:v>
                </c:pt>
                <c:pt idx="297">
                  <c:v>100116.50985717773</c:v>
                </c:pt>
                <c:pt idx="298">
                  <c:v>99763.54736328125</c:v>
                </c:pt>
                <c:pt idx="299">
                  <c:v>99853.673843383789</c:v>
                </c:pt>
                <c:pt idx="300">
                  <c:v>99919.7578125</c:v>
                </c:pt>
                <c:pt idx="301">
                  <c:v>100119.88655090332</c:v>
                </c:pt>
                <c:pt idx="302">
                  <c:v>100136.31137084961</c:v>
                </c:pt>
                <c:pt idx="303">
                  <c:v>100036.92249679565</c:v>
                </c:pt>
                <c:pt idx="304">
                  <c:v>99999.295012593269</c:v>
                </c:pt>
                <c:pt idx="305">
                  <c:v>99823.358459472656</c:v>
                </c:pt>
                <c:pt idx="306">
                  <c:v>99813.012313842773</c:v>
                </c:pt>
                <c:pt idx="307">
                  <c:v>99968.150438308716</c:v>
                </c:pt>
                <c:pt idx="308">
                  <c:v>99857.182754516602</c:v>
                </c:pt>
                <c:pt idx="309">
                  <c:v>100195.73657226563</c:v>
                </c:pt>
                <c:pt idx="310">
                  <c:v>100072.84733581543</c:v>
                </c:pt>
                <c:pt idx="311">
                  <c:v>99956.074401855469</c:v>
                </c:pt>
                <c:pt idx="312">
                  <c:v>99848.413131713867</c:v>
                </c:pt>
                <c:pt idx="313">
                  <c:v>99818.946792602539</c:v>
                </c:pt>
                <c:pt idx="314">
                  <c:v>100014.77425479889</c:v>
                </c:pt>
                <c:pt idx="315">
                  <c:v>100363.72561645508</c:v>
                </c:pt>
                <c:pt idx="316">
                  <c:v>100088.19789123535</c:v>
                </c:pt>
                <c:pt idx="317">
                  <c:v>100278.01257324219</c:v>
                </c:pt>
                <c:pt idx="318">
                  <c:v>100056.72552871704</c:v>
                </c:pt>
                <c:pt idx="319">
                  <c:v>100002.06843090057</c:v>
                </c:pt>
                <c:pt idx="320">
                  <c:v>99956.516078948975</c:v>
                </c:pt>
                <c:pt idx="321">
                  <c:v>100141.90858459473</c:v>
                </c:pt>
                <c:pt idx="322">
                  <c:v>100075.44440460205</c:v>
                </c:pt>
                <c:pt idx="323">
                  <c:v>100253.31999206543</c:v>
                </c:pt>
                <c:pt idx="324">
                  <c:v>100146.49157714844</c:v>
                </c:pt>
                <c:pt idx="325">
                  <c:v>100252.49273681641</c:v>
                </c:pt>
                <c:pt idx="326">
                  <c:v>100090.37702941895</c:v>
                </c:pt>
                <c:pt idx="327">
                  <c:v>100061.66745758057</c:v>
                </c:pt>
                <c:pt idx="328">
                  <c:v>100055.46167755127</c:v>
                </c:pt>
                <c:pt idx="329">
                  <c:v>99993.959347724915</c:v>
                </c:pt>
                <c:pt idx="330">
                  <c:v>100014.77826118469</c:v>
                </c:pt>
                <c:pt idx="331">
                  <c:v>99902.521697998047</c:v>
                </c:pt>
                <c:pt idx="332">
                  <c:v>99875.597732543945</c:v>
                </c:pt>
                <c:pt idx="333">
                  <c:v>100002.73600172997</c:v>
                </c:pt>
                <c:pt idx="334">
                  <c:v>100023.7071685791</c:v>
                </c:pt>
                <c:pt idx="335">
                  <c:v>99999.861961737275</c:v>
                </c:pt>
                <c:pt idx="336">
                  <c:v>99997.019333362579</c:v>
                </c:pt>
                <c:pt idx="337">
                  <c:v>99675.993469238281</c:v>
                </c:pt>
                <c:pt idx="338">
                  <c:v>99873.428070068359</c:v>
                </c:pt>
                <c:pt idx="339">
                  <c:v>99978.220731735229</c:v>
                </c:pt>
                <c:pt idx="340">
                  <c:v>100009.83936405182</c:v>
                </c:pt>
                <c:pt idx="341">
                  <c:v>100166.89402770996</c:v>
                </c:pt>
                <c:pt idx="342">
                  <c:v>100126.87889099121</c:v>
                </c:pt>
                <c:pt idx="343">
                  <c:v>100021.29814338684</c:v>
                </c:pt>
                <c:pt idx="344">
                  <c:v>99814.3564453125</c:v>
                </c:pt>
                <c:pt idx="345">
                  <c:v>100040.05452346802</c:v>
                </c:pt>
                <c:pt idx="346">
                  <c:v>100031.54856491089</c:v>
                </c:pt>
                <c:pt idx="347">
                  <c:v>100120.00299835205</c:v>
                </c:pt>
                <c:pt idx="348">
                  <c:v>100013.20447254181</c:v>
                </c:pt>
                <c:pt idx="349">
                  <c:v>100030.14433097839</c:v>
                </c:pt>
                <c:pt idx="350">
                  <c:v>100205.00143432617</c:v>
                </c:pt>
                <c:pt idx="351">
                  <c:v>100148.99139404297</c:v>
                </c:pt>
                <c:pt idx="352">
                  <c:v>100057.24687576294</c:v>
                </c:pt>
                <c:pt idx="353">
                  <c:v>100243.98709106445</c:v>
                </c:pt>
                <c:pt idx="354">
                  <c:v>100085.35800933838</c:v>
                </c:pt>
                <c:pt idx="355">
                  <c:v>100111.3334274292</c:v>
                </c:pt>
                <c:pt idx="356">
                  <c:v>100135.86141967773</c:v>
                </c:pt>
                <c:pt idx="357">
                  <c:v>100004.18006086349</c:v>
                </c:pt>
                <c:pt idx="358">
                  <c:v>99966.291828155518</c:v>
                </c:pt>
                <c:pt idx="359">
                  <c:v>100094.94815826416</c:v>
                </c:pt>
                <c:pt idx="360">
                  <c:v>99972.357217788696</c:v>
                </c:pt>
                <c:pt idx="361">
                  <c:v>100136.64125061035</c:v>
                </c:pt>
                <c:pt idx="362">
                  <c:v>99933.924125671387</c:v>
                </c:pt>
                <c:pt idx="363">
                  <c:v>100127.91042327881</c:v>
                </c:pt>
                <c:pt idx="364">
                  <c:v>100051.49615478516</c:v>
                </c:pt>
                <c:pt idx="365">
                  <c:v>99945.505725860596</c:v>
                </c:pt>
                <c:pt idx="366">
                  <c:v>100085.9451675415</c:v>
                </c:pt>
                <c:pt idx="367">
                  <c:v>100005.1961889267</c:v>
                </c:pt>
                <c:pt idx="368">
                  <c:v>99942.333820343018</c:v>
                </c:pt>
                <c:pt idx="369">
                  <c:v>100161.35762023926</c:v>
                </c:pt>
                <c:pt idx="370">
                  <c:v>100140.02267456055</c:v>
                </c:pt>
                <c:pt idx="371">
                  <c:v>100006.00985622406</c:v>
                </c:pt>
                <c:pt idx="372">
                  <c:v>99805.386367797852</c:v>
                </c:pt>
                <c:pt idx="373">
                  <c:v>99892.345581054688</c:v>
                </c:pt>
                <c:pt idx="374">
                  <c:v>100057.84102630615</c:v>
                </c:pt>
                <c:pt idx="375">
                  <c:v>99993.636024951935</c:v>
                </c:pt>
                <c:pt idx="376">
                  <c:v>99945.751319885254</c:v>
                </c:pt>
                <c:pt idx="377">
                  <c:v>99846.097808837891</c:v>
                </c:pt>
                <c:pt idx="378">
                  <c:v>99774.574142456055</c:v>
                </c:pt>
                <c:pt idx="379">
                  <c:v>100012.47159385681</c:v>
                </c:pt>
                <c:pt idx="380">
                  <c:v>99966.133674621582</c:v>
                </c:pt>
                <c:pt idx="381">
                  <c:v>99971.592885971069</c:v>
                </c:pt>
                <c:pt idx="382">
                  <c:v>99987.399301528931</c:v>
                </c:pt>
                <c:pt idx="383">
                  <c:v>100170.33874511719</c:v>
                </c:pt>
                <c:pt idx="384">
                  <c:v>100024.96186447144</c:v>
                </c:pt>
                <c:pt idx="385">
                  <c:v>100206.32266235352</c:v>
                </c:pt>
                <c:pt idx="386">
                  <c:v>100140.7896270752</c:v>
                </c:pt>
                <c:pt idx="387">
                  <c:v>99912.75074005127</c:v>
                </c:pt>
                <c:pt idx="388">
                  <c:v>100259.47418212891</c:v>
                </c:pt>
                <c:pt idx="389">
                  <c:v>100139.30249023438</c:v>
                </c:pt>
                <c:pt idx="390">
                  <c:v>99836.11833190918</c:v>
                </c:pt>
                <c:pt idx="391">
                  <c:v>100099.92767333984</c:v>
                </c:pt>
                <c:pt idx="392">
                  <c:v>100149.60292053223</c:v>
                </c:pt>
                <c:pt idx="393">
                  <c:v>99697.589874267578</c:v>
                </c:pt>
                <c:pt idx="394">
                  <c:v>99857.988327026367</c:v>
                </c:pt>
                <c:pt idx="395">
                  <c:v>100024.16188049316</c:v>
                </c:pt>
                <c:pt idx="396">
                  <c:v>99973.522207260132</c:v>
                </c:pt>
                <c:pt idx="397">
                  <c:v>99999.590110599995</c:v>
                </c:pt>
                <c:pt idx="398">
                  <c:v>99716.068115234375</c:v>
                </c:pt>
                <c:pt idx="399">
                  <c:v>99640.471282958984</c:v>
                </c:pt>
                <c:pt idx="400">
                  <c:v>99747.57731628418</c:v>
                </c:pt>
                <c:pt idx="401">
                  <c:v>99968.034162521362</c:v>
                </c:pt>
                <c:pt idx="402">
                  <c:v>100039.64204025269</c:v>
                </c:pt>
                <c:pt idx="403">
                  <c:v>100162.72856140137</c:v>
                </c:pt>
                <c:pt idx="404">
                  <c:v>100222.48533630371</c:v>
                </c:pt>
                <c:pt idx="405">
                  <c:v>100152.69425964355</c:v>
                </c:pt>
                <c:pt idx="406">
                  <c:v>100297.72201538086</c:v>
                </c:pt>
                <c:pt idx="407">
                  <c:v>100319.10525512695</c:v>
                </c:pt>
                <c:pt idx="408">
                  <c:v>100313.98406982422</c:v>
                </c:pt>
                <c:pt idx="409">
                  <c:v>100325.05584716797</c:v>
                </c:pt>
                <c:pt idx="410">
                  <c:v>100421.32293701172</c:v>
                </c:pt>
                <c:pt idx="411">
                  <c:v>100360.3073425293</c:v>
                </c:pt>
                <c:pt idx="412">
                  <c:v>100259.62335205078</c:v>
                </c:pt>
                <c:pt idx="413">
                  <c:v>100204.53652954102</c:v>
                </c:pt>
                <c:pt idx="414">
                  <c:v>100196.41288757324</c:v>
                </c:pt>
                <c:pt idx="415">
                  <c:v>100405.62377929688</c:v>
                </c:pt>
                <c:pt idx="416">
                  <c:v>100193.39112854004</c:v>
                </c:pt>
                <c:pt idx="417">
                  <c:v>100345.21841430664</c:v>
                </c:pt>
                <c:pt idx="418">
                  <c:v>100272.44317626953</c:v>
                </c:pt>
                <c:pt idx="419">
                  <c:v>100359.6217956543</c:v>
                </c:pt>
                <c:pt idx="420">
                  <c:v>100540.60522460938</c:v>
                </c:pt>
                <c:pt idx="421">
                  <c:v>100294.72134399414</c:v>
                </c:pt>
                <c:pt idx="422">
                  <c:v>100397.88189697266</c:v>
                </c:pt>
                <c:pt idx="423">
                  <c:v>100358.83059692383</c:v>
                </c:pt>
                <c:pt idx="424">
                  <c:v>100261.11410522461</c:v>
                </c:pt>
                <c:pt idx="425">
                  <c:v>100380.28469848633</c:v>
                </c:pt>
                <c:pt idx="426">
                  <c:v>100764.49639892578</c:v>
                </c:pt>
                <c:pt idx="427">
                  <c:v>100649.13366699219</c:v>
                </c:pt>
                <c:pt idx="428">
                  <c:v>100769.51470947266</c:v>
                </c:pt>
                <c:pt idx="429">
                  <c:v>100746.36370849609</c:v>
                </c:pt>
                <c:pt idx="430">
                  <c:v>101166.65869140625</c:v>
                </c:pt>
                <c:pt idx="431">
                  <c:v>101310.20227050781</c:v>
                </c:pt>
                <c:pt idx="432">
                  <c:v>101298.59399414063</c:v>
                </c:pt>
                <c:pt idx="433">
                  <c:v>101300.12463378906</c:v>
                </c:pt>
                <c:pt idx="434">
                  <c:v>101361.60778808594</c:v>
                </c:pt>
                <c:pt idx="435">
                  <c:v>101095.54431152344</c:v>
                </c:pt>
                <c:pt idx="436">
                  <c:v>101186.21423339844</c:v>
                </c:pt>
                <c:pt idx="437">
                  <c:v>100984.57476806641</c:v>
                </c:pt>
                <c:pt idx="438">
                  <c:v>100895.4814453125</c:v>
                </c:pt>
                <c:pt idx="439">
                  <c:v>100809.35302734375</c:v>
                </c:pt>
                <c:pt idx="440">
                  <c:v>100600.53674316406</c:v>
                </c:pt>
                <c:pt idx="441">
                  <c:v>100745.10888671875</c:v>
                </c:pt>
                <c:pt idx="442">
                  <c:v>100607.89044189453</c:v>
                </c:pt>
                <c:pt idx="443">
                  <c:v>100670.61566162109</c:v>
                </c:pt>
                <c:pt idx="444">
                  <c:v>100693.92596435547</c:v>
                </c:pt>
                <c:pt idx="445">
                  <c:v>100782.79217529297</c:v>
                </c:pt>
                <c:pt idx="446">
                  <c:v>100772.46185302734</c:v>
                </c:pt>
                <c:pt idx="447">
                  <c:v>100645.46929931641</c:v>
                </c:pt>
                <c:pt idx="448">
                  <c:v>100629.279296875</c:v>
                </c:pt>
                <c:pt idx="449">
                  <c:v>100615.97570800781</c:v>
                </c:pt>
                <c:pt idx="450">
                  <c:v>100751.29156494141</c:v>
                </c:pt>
                <c:pt idx="451">
                  <c:v>100522.35693359375</c:v>
                </c:pt>
                <c:pt idx="452">
                  <c:v>100458.05465698242</c:v>
                </c:pt>
                <c:pt idx="453">
                  <c:v>100454.89642333984</c:v>
                </c:pt>
                <c:pt idx="454">
                  <c:v>100525.94470214844</c:v>
                </c:pt>
                <c:pt idx="455">
                  <c:v>100604.24090576172</c:v>
                </c:pt>
                <c:pt idx="456">
                  <c:v>100580.58312988281</c:v>
                </c:pt>
                <c:pt idx="457">
                  <c:v>100743.13403320313</c:v>
                </c:pt>
                <c:pt idx="458">
                  <c:v>100696.15515136719</c:v>
                </c:pt>
                <c:pt idx="459">
                  <c:v>101043.23645019531</c:v>
                </c:pt>
                <c:pt idx="460">
                  <c:v>101150.23510742188</c:v>
                </c:pt>
                <c:pt idx="461">
                  <c:v>101284.8017578125</c:v>
                </c:pt>
                <c:pt idx="462">
                  <c:v>101618.34069824219</c:v>
                </c:pt>
                <c:pt idx="463">
                  <c:v>102156.52954101563</c:v>
                </c:pt>
                <c:pt idx="464">
                  <c:v>102931.18310546875</c:v>
                </c:pt>
                <c:pt idx="465">
                  <c:v>104302.28759765625</c:v>
                </c:pt>
                <c:pt idx="466">
                  <c:v>106572.78466796875</c:v>
                </c:pt>
                <c:pt idx="467">
                  <c:v>110687.005859375</c:v>
                </c:pt>
                <c:pt idx="468">
                  <c:v>118936.427734375</c:v>
                </c:pt>
                <c:pt idx="469">
                  <c:v>137186.51171875</c:v>
                </c:pt>
                <c:pt idx="470">
                  <c:v>179312.6796875</c:v>
                </c:pt>
                <c:pt idx="471">
                  <c:v>281421.09375</c:v>
                </c:pt>
                <c:pt idx="472">
                  <c:v>422033.4375</c:v>
                </c:pt>
                <c:pt idx="473">
                  <c:v>310069.625</c:v>
                </c:pt>
                <c:pt idx="474">
                  <c:v>216288.984375</c:v>
                </c:pt>
                <c:pt idx="475">
                  <c:v>176157.75</c:v>
                </c:pt>
                <c:pt idx="476">
                  <c:v>153908.5859375</c:v>
                </c:pt>
                <c:pt idx="477">
                  <c:v>137890.6953125</c:v>
                </c:pt>
                <c:pt idx="478">
                  <c:v>124714.810546875</c:v>
                </c:pt>
                <c:pt idx="479">
                  <c:v>115940.9228515625</c:v>
                </c:pt>
                <c:pt idx="480">
                  <c:v>110328.6630859375</c:v>
                </c:pt>
                <c:pt idx="481">
                  <c:v>106929.7236328125</c:v>
                </c:pt>
                <c:pt idx="482">
                  <c:v>105443.14892578125</c:v>
                </c:pt>
                <c:pt idx="483">
                  <c:v>104998.4814453125</c:v>
                </c:pt>
                <c:pt idx="484">
                  <c:v>104014.66821289063</c:v>
                </c:pt>
                <c:pt idx="485">
                  <c:v>102727.69995117188</c:v>
                </c:pt>
                <c:pt idx="486">
                  <c:v>102004.95446777344</c:v>
                </c:pt>
                <c:pt idx="487">
                  <c:v>101424.10510253906</c:v>
                </c:pt>
                <c:pt idx="488">
                  <c:v>101203.18920898438</c:v>
                </c:pt>
                <c:pt idx="489">
                  <c:v>101112.32629394531</c:v>
                </c:pt>
                <c:pt idx="490">
                  <c:v>101124.02868652344</c:v>
                </c:pt>
                <c:pt idx="491">
                  <c:v>100810.85046386719</c:v>
                </c:pt>
                <c:pt idx="492">
                  <c:v>100699.87872314453</c:v>
                </c:pt>
                <c:pt idx="493">
                  <c:v>100721.68170166016</c:v>
                </c:pt>
                <c:pt idx="494">
                  <c:v>100783.87524414063</c:v>
                </c:pt>
                <c:pt idx="495">
                  <c:v>100845.97845458984</c:v>
                </c:pt>
                <c:pt idx="496">
                  <c:v>100537.46881103516</c:v>
                </c:pt>
                <c:pt idx="497">
                  <c:v>100909.53588867188</c:v>
                </c:pt>
                <c:pt idx="498">
                  <c:v>100700.54901123047</c:v>
                </c:pt>
                <c:pt idx="499">
                  <c:v>100575.20971679688</c:v>
                </c:pt>
                <c:pt idx="500">
                  <c:v>100428.28991699219</c:v>
                </c:pt>
                <c:pt idx="501">
                  <c:v>100438.44418334961</c:v>
                </c:pt>
                <c:pt idx="502">
                  <c:v>100566.65130615234</c:v>
                </c:pt>
                <c:pt idx="503">
                  <c:v>100416.90960693359</c:v>
                </c:pt>
                <c:pt idx="504">
                  <c:v>100690.39337158203</c:v>
                </c:pt>
                <c:pt idx="505">
                  <c:v>100621.26293945313</c:v>
                </c:pt>
                <c:pt idx="506">
                  <c:v>100441.32360839844</c:v>
                </c:pt>
                <c:pt idx="507">
                  <c:v>100518.95037841797</c:v>
                </c:pt>
                <c:pt idx="508">
                  <c:v>100596.52081298828</c:v>
                </c:pt>
                <c:pt idx="509">
                  <c:v>100787.65008544922</c:v>
                </c:pt>
                <c:pt idx="510">
                  <c:v>100548.83923339844</c:v>
                </c:pt>
                <c:pt idx="511">
                  <c:v>100603.32037353516</c:v>
                </c:pt>
                <c:pt idx="512">
                  <c:v>100808.61956787109</c:v>
                </c:pt>
                <c:pt idx="513">
                  <c:v>100597.22552490234</c:v>
                </c:pt>
                <c:pt idx="514">
                  <c:v>100772.23236083984</c:v>
                </c:pt>
                <c:pt idx="515">
                  <c:v>100734.63464355469</c:v>
                </c:pt>
                <c:pt idx="516">
                  <c:v>100631.03173828125</c:v>
                </c:pt>
                <c:pt idx="517">
                  <c:v>100699.67852783203</c:v>
                </c:pt>
                <c:pt idx="518">
                  <c:v>100741.01281738281</c:v>
                </c:pt>
                <c:pt idx="519">
                  <c:v>100884.16009521484</c:v>
                </c:pt>
                <c:pt idx="520">
                  <c:v>100731.80944824219</c:v>
                </c:pt>
                <c:pt idx="521">
                  <c:v>100636.82983398438</c:v>
                </c:pt>
                <c:pt idx="522">
                  <c:v>100491.73394775391</c:v>
                </c:pt>
                <c:pt idx="523">
                  <c:v>100299.38809204102</c:v>
                </c:pt>
                <c:pt idx="524">
                  <c:v>100316.35046386719</c:v>
                </c:pt>
                <c:pt idx="525">
                  <c:v>100136.990234375</c:v>
                </c:pt>
                <c:pt idx="526">
                  <c:v>100065.14602661133</c:v>
                </c:pt>
                <c:pt idx="527">
                  <c:v>100222.43037414551</c:v>
                </c:pt>
                <c:pt idx="528">
                  <c:v>100078.98627471924</c:v>
                </c:pt>
                <c:pt idx="529">
                  <c:v>99875.476249694824</c:v>
                </c:pt>
                <c:pt idx="530">
                  <c:v>100102.80204772949</c:v>
                </c:pt>
                <c:pt idx="531">
                  <c:v>100055.29027938843</c:v>
                </c:pt>
                <c:pt idx="532">
                  <c:v>99980.642444610596</c:v>
                </c:pt>
                <c:pt idx="533">
                  <c:v>100094.77402496338</c:v>
                </c:pt>
                <c:pt idx="534">
                  <c:v>100061.61595916748</c:v>
                </c:pt>
                <c:pt idx="535">
                  <c:v>99906.932579040527</c:v>
                </c:pt>
                <c:pt idx="536">
                  <c:v>100186.76501464844</c:v>
                </c:pt>
                <c:pt idx="537">
                  <c:v>99974.980007171631</c:v>
                </c:pt>
                <c:pt idx="538">
                  <c:v>100114.6658782959</c:v>
                </c:pt>
                <c:pt idx="539">
                  <c:v>100131.45976257324</c:v>
                </c:pt>
                <c:pt idx="540">
                  <c:v>100231.07952880859</c:v>
                </c:pt>
                <c:pt idx="541">
                  <c:v>100103.64724731445</c:v>
                </c:pt>
                <c:pt idx="542">
                  <c:v>100253.15490722656</c:v>
                </c:pt>
                <c:pt idx="543">
                  <c:v>100277.02606201172</c:v>
                </c:pt>
                <c:pt idx="544">
                  <c:v>100229.58786010742</c:v>
                </c:pt>
                <c:pt idx="545">
                  <c:v>100274.82781982422</c:v>
                </c:pt>
                <c:pt idx="546">
                  <c:v>100300.10876464844</c:v>
                </c:pt>
                <c:pt idx="547">
                  <c:v>100108.69425201416</c:v>
                </c:pt>
                <c:pt idx="548">
                  <c:v>99981.492835998535</c:v>
                </c:pt>
                <c:pt idx="549">
                  <c:v>100286.06741333008</c:v>
                </c:pt>
                <c:pt idx="550">
                  <c:v>100257.19232177734</c:v>
                </c:pt>
                <c:pt idx="551">
                  <c:v>100181.32244873047</c:v>
                </c:pt>
                <c:pt idx="552">
                  <c:v>100111.17700958252</c:v>
                </c:pt>
                <c:pt idx="553">
                  <c:v>100103.69385528564</c:v>
                </c:pt>
                <c:pt idx="554">
                  <c:v>100023.62338447571</c:v>
                </c:pt>
                <c:pt idx="555">
                  <c:v>100369.06399536133</c:v>
                </c:pt>
                <c:pt idx="556">
                  <c:v>100233.50978088379</c:v>
                </c:pt>
                <c:pt idx="557">
                  <c:v>100180.47254943848</c:v>
                </c:pt>
                <c:pt idx="558">
                  <c:v>100138.89309692383</c:v>
                </c:pt>
                <c:pt idx="559">
                  <c:v>100104.40557098389</c:v>
                </c:pt>
                <c:pt idx="560">
                  <c:v>100139.60469055176</c:v>
                </c:pt>
                <c:pt idx="561">
                  <c:v>100076.70510864258</c:v>
                </c:pt>
                <c:pt idx="562">
                  <c:v>100091.99872589111</c:v>
                </c:pt>
                <c:pt idx="563">
                  <c:v>100105.89405822754</c:v>
                </c:pt>
                <c:pt idx="564">
                  <c:v>99916.689819335938</c:v>
                </c:pt>
                <c:pt idx="565">
                  <c:v>100072.58210754395</c:v>
                </c:pt>
                <c:pt idx="566">
                  <c:v>100049.5337562561</c:v>
                </c:pt>
                <c:pt idx="567">
                  <c:v>99993.885332107544</c:v>
                </c:pt>
                <c:pt idx="568">
                  <c:v>100172.3832244873</c:v>
                </c:pt>
                <c:pt idx="569">
                  <c:v>100186.23448181152</c:v>
                </c:pt>
                <c:pt idx="570">
                  <c:v>100143.38502502441</c:v>
                </c:pt>
                <c:pt idx="571">
                  <c:v>100062.27841949463</c:v>
                </c:pt>
                <c:pt idx="572">
                  <c:v>100115.86418151855</c:v>
                </c:pt>
                <c:pt idx="573">
                  <c:v>99973.865299224854</c:v>
                </c:pt>
                <c:pt idx="574">
                  <c:v>100248.46762084961</c:v>
                </c:pt>
                <c:pt idx="575">
                  <c:v>99936.560218811035</c:v>
                </c:pt>
                <c:pt idx="576">
                  <c:v>100230.90696716309</c:v>
                </c:pt>
                <c:pt idx="577">
                  <c:v>100108.86949157715</c:v>
                </c:pt>
                <c:pt idx="578">
                  <c:v>100080.313331604</c:v>
                </c:pt>
                <c:pt idx="579">
                  <c:v>99986.7056016922</c:v>
                </c:pt>
                <c:pt idx="580">
                  <c:v>100081.28870391846</c:v>
                </c:pt>
                <c:pt idx="581">
                  <c:v>100095.23290252686</c:v>
                </c:pt>
                <c:pt idx="582">
                  <c:v>99984.725945472717</c:v>
                </c:pt>
                <c:pt idx="583">
                  <c:v>100068.00442504883</c:v>
                </c:pt>
                <c:pt idx="584">
                  <c:v>99874.16040802002</c:v>
                </c:pt>
                <c:pt idx="585">
                  <c:v>100040.81719207764</c:v>
                </c:pt>
                <c:pt idx="586">
                  <c:v>99897.971130371094</c:v>
                </c:pt>
                <c:pt idx="587">
                  <c:v>99758.022872924805</c:v>
                </c:pt>
                <c:pt idx="588">
                  <c:v>100040.41210174561</c:v>
                </c:pt>
                <c:pt idx="589">
                  <c:v>99695.801147460938</c:v>
                </c:pt>
                <c:pt idx="590">
                  <c:v>99897.655120849609</c:v>
                </c:pt>
                <c:pt idx="591">
                  <c:v>99969.581670761108</c:v>
                </c:pt>
                <c:pt idx="592">
                  <c:v>99856.643524169922</c:v>
                </c:pt>
                <c:pt idx="593">
                  <c:v>99879.184661865234</c:v>
                </c:pt>
                <c:pt idx="594">
                  <c:v>100073.8185043335</c:v>
                </c:pt>
                <c:pt idx="595">
                  <c:v>99911.600090026855</c:v>
                </c:pt>
                <c:pt idx="596">
                  <c:v>99872.138862609863</c:v>
                </c:pt>
                <c:pt idx="597">
                  <c:v>99759.444763183594</c:v>
                </c:pt>
                <c:pt idx="598">
                  <c:v>99852.502532958984</c:v>
                </c:pt>
                <c:pt idx="599">
                  <c:v>99814.542663574219</c:v>
                </c:pt>
                <c:pt idx="600">
                  <c:v>99837.137786865234</c:v>
                </c:pt>
                <c:pt idx="601">
                  <c:v>99611.969421386719</c:v>
                </c:pt>
                <c:pt idx="602">
                  <c:v>99959.844699859619</c:v>
                </c:pt>
                <c:pt idx="603">
                  <c:v>99951.482425689697</c:v>
                </c:pt>
                <c:pt idx="604">
                  <c:v>100019.14828109741</c:v>
                </c:pt>
                <c:pt idx="605">
                  <c:v>99875.772216796875</c:v>
                </c:pt>
                <c:pt idx="606">
                  <c:v>99882.963768005371</c:v>
                </c:pt>
                <c:pt idx="607">
                  <c:v>99947.812927246094</c:v>
                </c:pt>
                <c:pt idx="608">
                  <c:v>100043.60095977783</c:v>
                </c:pt>
                <c:pt idx="609">
                  <c:v>99849.785278320313</c:v>
                </c:pt>
                <c:pt idx="610">
                  <c:v>99939.949760437012</c:v>
                </c:pt>
                <c:pt idx="611">
                  <c:v>99853.067306518555</c:v>
                </c:pt>
                <c:pt idx="612">
                  <c:v>99840.706268310547</c:v>
                </c:pt>
                <c:pt idx="613">
                  <c:v>100140.07209777832</c:v>
                </c:pt>
                <c:pt idx="614">
                  <c:v>100016.76034545898</c:v>
                </c:pt>
                <c:pt idx="615">
                  <c:v>100029.66578865051</c:v>
                </c:pt>
                <c:pt idx="616">
                  <c:v>99787.177200317383</c:v>
                </c:pt>
                <c:pt idx="617">
                  <c:v>99902.564193725586</c:v>
                </c:pt>
                <c:pt idx="618">
                  <c:v>99940.793533325195</c:v>
                </c:pt>
                <c:pt idx="619">
                  <c:v>99960.785358428955</c:v>
                </c:pt>
                <c:pt idx="620">
                  <c:v>100123.78388977051</c:v>
                </c:pt>
                <c:pt idx="621">
                  <c:v>100063.8497467041</c:v>
                </c:pt>
                <c:pt idx="622">
                  <c:v>99810.566986083984</c:v>
                </c:pt>
                <c:pt idx="623">
                  <c:v>99927.316398620605</c:v>
                </c:pt>
                <c:pt idx="624">
                  <c:v>100059.42824935913</c:v>
                </c:pt>
                <c:pt idx="625">
                  <c:v>100071.05885314941</c:v>
                </c:pt>
                <c:pt idx="626">
                  <c:v>100100.89380645752</c:v>
                </c:pt>
                <c:pt idx="627">
                  <c:v>100041.14213562012</c:v>
                </c:pt>
                <c:pt idx="628">
                  <c:v>100294.93264770508</c:v>
                </c:pt>
                <c:pt idx="629">
                  <c:v>100063.12684631348</c:v>
                </c:pt>
                <c:pt idx="630">
                  <c:v>100104.20133209229</c:v>
                </c:pt>
                <c:pt idx="631">
                  <c:v>100106.11119842529</c:v>
                </c:pt>
                <c:pt idx="632">
                  <c:v>100187.75477600098</c:v>
                </c:pt>
                <c:pt idx="633">
                  <c:v>100020.52883911133</c:v>
                </c:pt>
                <c:pt idx="634">
                  <c:v>100121.74366760254</c:v>
                </c:pt>
                <c:pt idx="635">
                  <c:v>100190.7861328125</c:v>
                </c:pt>
                <c:pt idx="636">
                  <c:v>100301.74591064453</c:v>
                </c:pt>
                <c:pt idx="637">
                  <c:v>100133.32646179199</c:v>
                </c:pt>
                <c:pt idx="638">
                  <c:v>100358.75988769531</c:v>
                </c:pt>
                <c:pt idx="639">
                  <c:v>100274.21234130859</c:v>
                </c:pt>
                <c:pt idx="640">
                  <c:v>100326.47872924805</c:v>
                </c:pt>
                <c:pt idx="641">
                  <c:v>100202.96318054199</c:v>
                </c:pt>
                <c:pt idx="642">
                  <c:v>100178.52340698242</c:v>
                </c:pt>
                <c:pt idx="643">
                  <c:v>100246.18054199219</c:v>
                </c:pt>
                <c:pt idx="644">
                  <c:v>100288.72183227539</c:v>
                </c:pt>
                <c:pt idx="645">
                  <c:v>100232.28201293945</c:v>
                </c:pt>
                <c:pt idx="646">
                  <c:v>100196.81399536133</c:v>
                </c:pt>
                <c:pt idx="647">
                  <c:v>100221.25556945801</c:v>
                </c:pt>
                <c:pt idx="648">
                  <c:v>100114.78411102295</c:v>
                </c:pt>
                <c:pt idx="649">
                  <c:v>100271.59307861328</c:v>
                </c:pt>
                <c:pt idx="650">
                  <c:v>100179.13536071777</c:v>
                </c:pt>
                <c:pt idx="651">
                  <c:v>100113.14757537842</c:v>
                </c:pt>
                <c:pt idx="652">
                  <c:v>100034.70745849609</c:v>
                </c:pt>
                <c:pt idx="653">
                  <c:v>100020.31901550293</c:v>
                </c:pt>
                <c:pt idx="654">
                  <c:v>100051.85327148438</c:v>
                </c:pt>
                <c:pt idx="655">
                  <c:v>100102.85507202148</c:v>
                </c:pt>
                <c:pt idx="656">
                  <c:v>99998.144484996796</c:v>
                </c:pt>
                <c:pt idx="657">
                  <c:v>99942.145431518555</c:v>
                </c:pt>
                <c:pt idx="658">
                  <c:v>99787.506271362305</c:v>
                </c:pt>
                <c:pt idx="659">
                  <c:v>100106.76400756836</c:v>
                </c:pt>
                <c:pt idx="660">
                  <c:v>100103.59826660156</c:v>
                </c:pt>
                <c:pt idx="661">
                  <c:v>100197.69432067871</c:v>
                </c:pt>
                <c:pt idx="662">
                  <c:v>100032.10105514526</c:v>
                </c:pt>
                <c:pt idx="663">
                  <c:v>100122.02542877197</c:v>
                </c:pt>
                <c:pt idx="664">
                  <c:v>100059.24858093262</c:v>
                </c:pt>
                <c:pt idx="665">
                  <c:v>100117.22939300537</c:v>
                </c:pt>
                <c:pt idx="666">
                  <c:v>100104.47343444824</c:v>
                </c:pt>
                <c:pt idx="667">
                  <c:v>100145.82452392578</c:v>
                </c:pt>
                <c:pt idx="668">
                  <c:v>100169.13801574707</c:v>
                </c:pt>
                <c:pt idx="669">
                  <c:v>100071.87454223633</c:v>
                </c:pt>
                <c:pt idx="670">
                  <c:v>100307.26678466797</c:v>
                </c:pt>
                <c:pt idx="671">
                  <c:v>100395.71270751953</c:v>
                </c:pt>
                <c:pt idx="672">
                  <c:v>100327.58145141602</c:v>
                </c:pt>
                <c:pt idx="673">
                  <c:v>100330.12686157227</c:v>
                </c:pt>
                <c:pt idx="674">
                  <c:v>100566.69256591797</c:v>
                </c:pt>
                <c:pt idx="675">
                  <c:v>100513.85626220703</c:v>
                </c:pt>
                <c:pt idx="676">
                  <c:v>100688.03411865234</c:v>
                </c:pt>
                <c:pt idx="677">
                  <c:v>100592.31384277344</c:v>
                </c:pt>
                <c:pt idx="678">
                  <c:v>101128.86328125</c:v>
                </c:pt>
                <c:pt idx="679">
                  <c:v>101908.59826660156</c:v>
                </c:pt>
                <c:pt idx="680">
                  <c:v>102877.4521484375</c:v>
                </c:pt>
                <c:pt idx="681">
                  <c:v>104690.5419921875</c:v>
                </c:pt>
                <c:pt idx="682">
                  <c:v>108552.5068359375</c:v>
                </c:pt>
                <c:pt idx="683">
                  <c:v>115002.2109375</c:v>
                </c:pt>
                <c:pt idx="684">
                  <c:v>118493.951171875</c:v>
                </c:pt>
                <c:pt idx="685">
                  <c:v>112587.9462890625</c:v>
                </c:pt>
                <c:pt idx="686">
                  <c:v>107184.55224609375</c:v>
                </c:pt>
                <c:pt idx="687">
                  <c:v>104270.01025390625</c:v>
                </c:pt>
                <c:pt idx="688">
                  <c:v>103029.64453125</c:v>
                </c:pt>
                <c:pt idx="689">
                  <c:v>102275.61499023438</c:v>
                </c:pt>
                <c:pt idx="690">
                  <c:v>101730.25354003906</c:v>
                </c:pt>
                <c:pt idx="691">
                  <c:v>101280.32202148438</c:v>
                </c:pt>
                <c:pt idx="692">
                  <c:v>101038.82202148438</c:v>
                </c:pt>
                <c:pt idx="693">
                  <c:v>100678.88037109375</c:v>
                </c:pt>
                <c:pt idx="694">
                  <c:v>100506.59027099609</c:v>
                </c:pt>
                <c:pt idx="695">
                  <c:v>100525.92260742188</c:v>
                </c:pt>
                <c:pt idx="696">
                  <c:v>100297.27368164063</c:v>
                </c:pt>
                <c:pt idx="697">
                  <c:v>100090.80306243896</c:v>
                </c:pt>
                <c:pt idx="698">
                  <c:v>100257.57379150391</c:v>
                </c:pt>
                <c:pt idx="699">
                  <c:v>100153.09475708008</c:v>
                </c:pt>
                <c:pt idx="700">
                  <c:v>100039.0320854187</c:v>
                </c:pt>
                <c:pt idx="701">
                  <c:v>100090.1551361084</c:v>
                </c:pt>
                <c:pt idx="702">
                  <c:v>100105.48812866211</c:v>
                </c:pt>
                <c:pt idx="703">
                  <c:v>100130.47674560547</c:v>
                </c:pt>
                <c:pt idx="704">
                  <c:v>100134.83015441895</c:v>
                </c:pt>
                <c:pt idx="705">
                  <c:v>99921.970001220703</c:v>
                </c:pt>
                <c:pt idx="706">
                  <c:v>99885.142196655273</c:v>
                </c:pt>
                <c:pt idx="707">
                  <c:v>99992.650763988495</c:v>
                </c:pt>
                <c:pt idx="708">
                  <c:v>99977.81079864502</c:v>
                </c:pt>
                <c:pt idx="709">
                  <c:v>99865.492309570313</c:v>
                </c:pt>
                <c:pt idx="710">
                  <c:v>99856.21696472168</c:v>
                </c:pt>
                <c:pt idx="711">
                  <c:v>99929.351287841797</c:v>
                </c:pt>
                <c:pt idx="712">
                  <c:v>99944.77486038208</c:v>
                </c:pt>
                <c:pt idx="713">
                  <c:v>99998.646660089493</c:v>
                </c:pt>
                <c:pt idx="714">
                  <c:v>100018.19543266296</c:v>
                </c:pt>
                <c:pt idx="715">
                  <c:v>99886.863319396973</c:v>
                </c:pt>
                <c:pt idx="716">
                  <c:v>99888.635879516602</c:v>
                </c:pt>
                <c:pt idx="717">
                  <c:v>100082.30979156494</c:v>
                </c:pt>
                <c:pt idx="718">
                  <c:v>99966.163047790527</c:v>
                </c:pt>
                <c:pt idx="719">
                  <c:v>99939.140239715576</c:v>
                </c:pt>
                <c:pt idx="720">
                  <c:v>99935.450492858887</c:v>
                </c:pt>
                <c:pt idx="721">
                  <c:v>99942.688430786133</c:v>
                </c:pt>
                <c:pt idx="722">
                  <c:v>99851.359436035156</c:v>
                </c:pt>
                <c:pt idx="723">
                  <c:v>99921.617149353027</c:v>
                </c:pt>
                <c:pt idx="724">
                  <c:v>99787.902679443359</c:v>
                </c:pt>
                <c:pt idx="725">
                  <c:v>99885.53931427002</c:v>
                </c:pt>
                <c:pt idx="726">
                  <c:v>99963.943069458008</c:v>
                </c:pt>
                <c:pt idx="727">
                  <c:v>99893.253944396973</c:v>
                </c:pt>
                <c:pt idx="728">
                  <c:v>99934.725212097168</c:v>
                </c:pt>
                <c:pt idx="729">
                  <c:v>100058.20128631592</c:v>
                </c:pt>
                <c:pt idx="730">
                  <c:v>99954.758266448975</c:v>
                </c:pt>
                <c:pt idx="731">
                  <c:v>100056.33206939697</c:v>
                </c:pt>
                <c:pt idx="732">
                  <c:v>100063.58838272095</c:v>
                </c:pt>
                <c:pt idx="733">
                  <c:v>99920.595222473145</c:v>
                </c:pt>
                <c:pt idx="734">
                  <c:v>99994.782914161682</c:v>
                </c:pt>
                <c:pt idx="735">
                  <c:v>100044.38661575317</c:v>
                </c:pt>
                <c:pt idx="736">
                  <c:v>99842.793319702148</c:v>
                </c:pt>
                <c:pt idx="737">
                  <c:v>99899.252105712891</c:v>
                </c:pt>
                <c:pt idx="738">
                  <c:v>99911.991668701172</c:v>
                </c:pt>
                <c:pt idx="739">
                  <c:v>100082.93461608887</c:v>
                </c:pt>
                <c:pt idx="740">
                  <c:v>99897.919494628906</c:v>
                </c:pt>
                <c:pt idx="741">
                  <c:v>100180.59129333496</c:v>
                </c:pt>
                <c:pt idx="742">
                  <c:v>99954.735736846924</c:v>
                </c:pt>
                <c:pt idx="743">
                  <c:v>100095.53014373779</c:v>
                </c:pt>
                <c:pt idx="744">
                  <c:v>99992.423284053802</c:v>
                </c:pt>
                <c:pt idx="745">
                  <c:v>100028.28090286255</c:v>
                </c:pt>
                <c:pt idx="746">
                  <c:v>100094.06836700439</c:v>
                </c:pt>
                <c:pt idx="747">
                  <c:v>100016.8721370697</c:v>
                </c:pt>
                <c:pt idx="748">
                  <c:v>100075.80696868896</c:v>
                </c:pt>
                <c:pt idx="749">
                  <c:v>100047.64569473267</c:v>
                </c:pt>
                <c:pt idx="750">
                  <c:v>100033.09004974365</c:v>
                </c:pt>
                <c:pt idx="751">
                  <c:v>100150.45886230469</c:v>
                </c:pt>
                <c:pt idx="752">
                  <c:v>100090.98892974854</c:v>
                </c:pt>
                <c:pt idx="753">
                  <c:v>100124.00662231445</c:v>
                </c:pt>
                <c:pt idx="754">
                  <c:v>100118.94030761719</c:v>
                </c:pt>
                <c:pt idx="755">
                  <c:v>100166.85484313965</c:v>
                </c:pt>
                <c:pt idx="756">
                  <c:v>100201.14811706543</c:v>
                </c:pt>
                <c:pt idx="757">
                  <c:v>100009.95138263702</c:v>
                </c:pt>
                <c:pt idx="758">
                  <c:v>100076.85154724121</c:v>
                </c:pt>
                <c:pt idx="759">
                  <c:v>99983.514347076416</c:v>
                </c:pt>
                <c:pt idx="760">
                  <c:v>99997.423527956009</c:v>
                </c:pt>
                <c:pt idx="761">
                  <c:v>99961.103847503662</c:v>
                </c:pt>
                <c:pt idx="762">
                  <c:v>100010.27679920197</c:v>
                </c:pt>
                <c:pt idx="763">
                  <c:v>100094.66970062256</c:v>
                </c:pt>
                <c:pt idx="764">
                  <c:v>99970.187131881714</c:v>
                </c:pt>
                <c:pt idx="765">
                  <c:v>100107.3791809082</c:v>
                </c:pt>
                <c:pt idx="766">
                  <c:v>100058.80664825439</c:v>
                </c:pt>
                <c:pt idx="767">
                  <c:v>100025.17027854919</c:v>
                </c:pt>
                <c:pt idx="768">
                  <c:v>99941.403514862061</c:v>
                </c:pt>
                <c:pt idx="769">
                  <c:v>99971.417697906494</c:v>
                </c:pt>
                <c:pt idx="770">
                  <c:v>99937.75403213501</c:v>
                </c:pt>
                <c:pt idx="771">
                  <c:v>99882.450927734375</c:v>
                </c:pt>
                <c:pt idx="772">
                  <c:v>99917.82470703125</c:v>
                </c:pt>
                <c:pt idx="773">
                  <c:v>100074.90181732178</c:v>
                </c:pt>
                <c:pt idx="774">
                  <c:v>99920.801696777344</c:v>
                </c:pt>
                <c:pt idx="775">
                  <c:v>99995.278161525726</c:v>
                </c:pt>
                <c:pt idx="776">
                  <c:v>100045.38010787964</c:v>
                </c:pt>
                <c:pt idx="777">
                  <c:v>100056.22573852539</c:v>
                </c:pt>
                <c:pt idx="778">
                  <c:v>99958.915664672852</c:v>
                </c:pt>
                <c:pt idx="779">
                  <c:v>99930.528030395508</c:v>
                </c:pt>
                <c:pt idx="780">
                  <c:v>99995.356508255005</c:v>
                </c:pt>
                <c:pt idx="781">
                  <c:v>100049.28630447388</c:v>
                </c:pt>
                <c:pt idx="782">
                  <c:v>99897.953521728516</c:v>
                </c:pt>
                <c:pt idx="783">
                  <c:v>99991.012225151062</c:v>
                </c:pt>
                <c:pt idx="784">
                  <c:v>100152.78828430176</c:v>
                </c:pt>
                <c:pt idx="785">
                  <c:v>100006.84904909134</c:v>
                </c:pt>
                <c:pt idx="786">
                  <c:v>99967.503391265869</c:v>
                </c:pt>
                <c:pt idx="787">
                  <c:v>99944.318515777588</c:v>
                </c:pt>
                <c:pt idx="788">
                  <c:v>100050.53641891479</c:v>
                </c:pt>
                <c:pt idx="789">
                  <c:v>100245.65516662598</c:v>
                </c:pt>
                <c:pt idx="790">
                  <c:v>100183.23469543457</c:v>
                </c:pt>
                <c:pt idx="791">
                  <c:v>100252.83628845215</c:v>
                </c:pt>
                <c:pt idx="792">
                  <c:v>100184.96060180664</c:v>
                </c:pt>
                <c:pt idx="793">
                  <c:v>100188.44230651855</c:v>
                </c:pt>
                <c:pt idx="794">
                  <c:v>100043.79949569702</c:v>
                </c:pt>
                <c:pt idx="795">
                  <c:v>100039.16165924072</c:v>
                </c:pt>
                <c:pt idx="796">
                  <c:v>100125.98346710205</c:v>
                </c:pt>
                <c:pt idx="797">
                  <c:v>100125.28472137451</c:v>
                </c:pt>
                <c:pt idx="798">
                  <c:v>99945.603561401367</c:v>
                </c:pt>
                <c:pt idx="799">
                  <c:v>99866.836318969727</c:v>
                </c:pt>
                <c:pt idx="800">
                  <c:v>100065.00523376465</c:v>
                </c:pt>
                <c:pt idx="801">
                  <c:v>100035.85978317261</c:v>
                </c:pt>
                <c:pt idx="802">
                  <c:v>99924.719047546387</c:v>
                </c:pt>
                <c:pt idx="803">
                  <c:v>99929.108345031738</c:v>
                </c:pt>
                <c:pt idx="804">
                  <c:v>100055.63237380981</c:v>
                </c:pt>
                <c:pt idx="805">
                  <c:v>100031.68156051636</c:v>
                </c:pt>
                <c:pt idx="806">
                  <c:v>100158.01162719727</c:v>
                </c:pt>
                <c:pt idx="807">
                  <c:v>99943.311363220215</c:v>
                </c:pt>
                <c:pt idx="808">
                  <c:v>100093.63857269287</c:v>
                </c:pt>
                <c:pt idx="809">
                  <c:v>100113.68683624268</c:v>
                </c:pt>
                <c:pt idx="810">
                  <c:v>100157.79032897949</c:v>
                </c:pt>
                <c:pt idx="811">
                  <c:v>100078.45458984375</c:v>
                </c:pt>
                <c:pt idx="812">
                  <c:v>100023.18062210083</c:v>
                </c:pt>
                <c:pt idx="813">
                  <c:v>99970.558303833008</c:v>
                </c:pt>
                <c:pt idx="814">
                  <c:v>100118.90285491943</c:v>
                </c:pt>
                <c:pt idx="815">
                  <c:v>100147.83195495605</c:v>
                </c:pt>
                <c:pt idx="816">
                  <c:v>100153.91725158691</c:v>
                </c:pt>
                <c:pt idx="817">
                  <c:v>100080.90557861328</c:v>
                </c:pt>
                <c:pt idx="818">
                  <c:v>100140.36917114258</c:v>
                </c:pt>
                <c:pt idx="819">
                  <c:v>100096.65367889404</c:v>
                </c:pt>
                <c:pt idx="820">
                  <c:v>100099.72147369385</c:v>
                </c:pt>
                <c:pt idx="821">
                  <c:v>99997.005252838135</c:v>
                </c:pt>
                <c:pt idx="822">
                  <c:v>100022.63183784485</c:v>
                </c:pt>
                <c:pt idx="823">
                  <c:v>99826.180160522461</c:v>
                </c:pt>
                <c:pt idx="824">
                  <c:v>99959.907836914063</c:v>
                </c:pt>
                <c:pt idx="825">
                  <c:v>100074.778465271</c:v>
                </c:pt>
                <c:pt idx="826">
                  <c:v>99919.578720092773</c:v>
                </c:pt>
                <c:pt idx="827">
                  <c:v>99809.759506225586</c:v>
                </c:pt>
                <c:pt idx="828">
                  <c:v>99885.54175567627</c:v>
                </c:pt>
                <c:pt idx="829">
                  <c:v>99963.815567016602</c:v>
                </c:pt>
                <c:pt idx="830">
                  <c:v>100025.93895149231</c:v>
                </c:pt>
                <c:pt idx="831">
                  <c:v>99950.450077056885</c:v>
                </c:pt>
                <c:pt idx="832">
                  <c:v>99982.971593856812</c:v>
                </c:pt>
                <c:pt idx="833">
                  <c:v>100005.98833942413</c:v>
                </c:pt>
                <c:pt idx="834">
                  <c:v>99960.875690460205</c:v>
                </c:pt>
                <c:pt idx="835">
                  <c:v>99995.649816036224</c:v>
                </c:pt>
                <c:pt idx="836">
                  <c:v>99992.948933124542</c:v>
                </c:pt>
                <c:pt idx="837">
                  <c:v>99872.86360168457</c:v>
                </c:pt>
                <c:pt idx="838">
                  <c:v>99852.621307373047</c:v>
                </c:pt>
                <c:pt idx="839">
                  <c:v>99780.273422241211</c:v>
                </c:pt>
                <c:pt idx="840">
                  <c:v>99898.29566192627</c:v>
                </c:pt>
                <c:pt idx="841">
                  <c:v>99900.260063171387</c:v>
                </c:pt>
                <c:pt idx="842">
                  <c:v>99872.813827514648</c:v>
                </c:pt>
                <c:pt idx="843">
                  <c:v>99958.339473724365</c:v>
                </c:pt>
                <c:pt idx="844">
                  <c:v>99812.17724609375</c:v>
                </c:pt>
                <c:pt idx="845">
                  <c:v>99781.644943237305</c:v>
                </c:pt>
                <c:pt idx="846">
                  <c:v>99933.169410705566</c:v>
                </c:pt>
                <c:pt idx="847">
                  <c:v>100000.67921948433</c:v>
                </c:pt>
                <c:pt idx="848">
                  <c:v>100008.20032501221</c:v>
                </c:pt>
                <c:pt idx="849">
                  <c:v>100076.69741821289</c:v>
                </c:pt>
                <c:pt idx="850">
                  <c:v>99847.383346557617</c:v>
                </c:pt>
                <c:pt idx="851">
                  <c:v>100072.26541900635</c:v>
                </c:pt>
                <c:pt idx="852">
                  <c:v>100073.78137969971</c:v>
                </c:pt>
                <c:pt idx="853">
                  <c:v>100002.10158443451</c:v>
                </c:pt>
                <c:pt idx="854">
                  <c:v>99899.748901367188</c:v>
                </c:pt>
                <c:pt idx="855">
                  <c:v>99948.546928405762</c:v>
                </c:pt>
                <c:pt idx="856">
                  <c:v>99876.415710449219</c:v>
                </c:pt>
                <c:pt idx="857">
                  <c:v>99866.462142944336</c:v>
                </c:pt>
                <c:pt idx="858">
                  <c:v>100077.75408935547</c:v>
                </c:pt>
                <c:pt idx="859">
                  <c:v>99978.571426391602</c:v>
                </c:pt>
                <c:pt idx="860">
                  <c:v>99920.323364257813</c:v>
                </c:pt>
                <c:pt idx="861">
                  <c:v>99897.676460266113</c:v>
                </c:pt>
                <c:pt idx="862">
                  <c:v>99959.61665725708</c:v>
                </c:pt>
                <c:pt idx="863">
                  <c:v>99988.230683326721</c:v>
                </c:pt>
                <c:pt idx="864">
                  <c:v>99943.782295227051</c:v>
                </c:pt>
                <c:pt idx="865">
                  <c:v>100024.91586685181</c:v>
                </c:pt>
                <c:pt idx="866">
                  <c:v>99966.858985900879</c:v>
                </c:pt>
                <c:pt idx="867">
                  <c:v>100099.11908721924</c:v>
                </c:pt>
                <c:pt idx="868">
                  <c:v>100229.79243469238</c:v>
                </c:pt>
                <c:pt idx="869">
                  <c:v>100119.49956512451</c:v>
                </c:pt>
                <c:pt idx="870">
                  <c:v>100047.37910842896</c:v>
                </c:pt>
                <c:pt idx="871">
                  <c:v>100055.69869232178</c:v>
                </c:pt>
                <c:pt idx="872">
                  <c:v>100063.80511474609</c:v>
                </c:pt>
                <c:pt idx="873">
                  <c:v>100131.12968444824</c:v>
                </c:pt>
                <c:pt idx="874">
                  <c:v>100188.94606018066</c:v>
                </c:pt>
                <c:pt idx="875">
                  <c:v>100016.7331199646</c:v>
                </c:pt>
                <c:pt idx="876">
                  <c:v>100056.93560791016</c:v>
                </c:pt>
                <c:pt idx="877">
                  <c:v>100112.70706176758</c:v>
                </c:pt>
                <c:pt idx="878">
                  <c:v>100073.23586273193</c:v>
                </c:pt>
                <c:pt idx="879">
                  <c:v>100075.74604797363</c:v>
                </c:pt>
                <c:pt idx="880">
                  <c:v>100054.27334976196</c:v>
                </c:pt>
                <c:pt idx="881">
                  <c:v>100134.11724853516</c:v>
                </c:pt>
                <c:pt idx="882">
                  <c:v>100217.63301086426</c:v>
                </c:pt>
                <c:pt idx="883">
                  <c:v>100120.30616760254</c:v>
                </c:pt>
                <c:pt idx="884">
                  <c:v>100240.20532226563</c:v>
                </c:pt>
                <c:pt idx="885">
                  <c:v>100238.59346008301</c:v>
                </c:pt>
                <c:pt idx="886">
                  <c:v>100324.98934936523</c:v>
                </c:pt>
                <c:pt idx="887">
                  <c:v>100438.74536132813</c:v>
                </c:pt>
                <c:pt idx="888">
                  <c:v>100291.57608032227</c:v>
                </c:pt>
                <c:pt idx="889">
                  <c:v>100590.35174560547</c:v>
                </c:pt>
                <c:pt idx="890">
                  <c:v>100590.08172607422</c:v>
                </c:pt>
                <c:pt idx="891">
                  <c:v>100501.43371582031</c:v>
                </c:pt>
                <c:pt idx="892">
                  <c:v>100641.41583251953</c:v>
                </c:pt>
                <c:pt idx="893">
                  <c:v>100628.56225585938</c:v>
                </c:pt>
                <c:pt idx="894">
                  <c:v>100729.83520507813</c:v>
                </c:pt>
                <c:pt idx="895">
                  <c:v>100930.68725585938</c:v>
                </c:pt>
                <c:pt idx="896">
                  <c:v>101026.09533691406</c:v>
                </c:pt>
                <c:pt idx="897">
                  <c:v>101209.22778320313</c:v>
                </c:pt>
                <c:pt idx="898">
                  <c:v>101318.49462890625</c:v>
                </c:pt>
                <c:pt idx="899">
                  <c:v>101545.62438964844</c:v>
                </c:pt>
                <c:pt idx="900">
                  <c:v>101841.97009277344</c:v>
                </c:pt>
                <c:pt idx="901">
                  <c:v>102259.97094726563</c:v>
                </c:pt>
                <c:pt idx="902">
                  <c:v>102499.13232421875</c:v>
                </c:pt>
                <c:pt idx="903">
                  <c:v>102883.5302734375</c:v>
                </c:pt>
                <c:pt idx="904">
                  <c:v>103481.2451171875</c:v>
                </c:pt>
                <c:pt idx="905">
                  <c:v>103889.68505859375</c:v>
                </c:pt>
                <c:pt idx="906">
                  <c:v>104542.77783203125</c:v>
                </c:pt>
                <c:pt idx="907">
                  <c:v>105361.75146484375</c:v>
                </c:pt>
                <c:pt idx="908">
                  <c:v>106783.9990234375</c:v>
                </c:pt>
                <c:pt idx="909">
                  <c:v>108281.314453125</c:v>
                </c:pt>
                <c:pt idx="910">
                  <c:v>110726.935546875</c:v>
                </c:pt>
                <c:pt idx="911">
                  <c:v>113965.7265625</c:v>
                </c:pt>
                <c:pt idx="912">
                  <c:v>118888.302734375</c:v>
                </c:pt>
                <c:pt idx="913">
                  <c:v>125341.669921875</c:v>
                </c:pt>
                <c:pt idx="914">
                  <c:v>132666.759765625</c:v>
                </c:pt>
                <c:pt idx="915">
                  <c:v>137962.46484375</c:v>
                </c:pt>
                <c:pt idx="916">
                  <c:v>138580.21484375</c:v>
                </c:pt>
                <c:pt idx="917">
                  <c:v>134366.61328125</c:v>
                </c:pt>
                <c:pt idx="918">
                  <c:v>128256.240234375</c:v>
                </c:pt>
                <c:pt idx="919">
                  <c:v>123004.4375</c:v>
                </c:pt>
                <c:pt idx="920">
                  <c:v>118843.068359375</c:v>
                </c:pt>
                <c:pt idx="921">
                  <c:v>115602.8955078125</c:v>
                </c:pt>
                <c:pt idx="922">
                  <c:v>112781.95703125</c:v>
                </c:pt>
                <c:pt idx="923">
                  <c:v>110492.205078125</c:v>
                </c:pt>
                <c:pt idx="924">
                  <c:v>109077.7265625</c:v>
                </c:pt>
                <c:pt idx="925">
                  <c:v>107699.0986328125</c:v>
                </c:pt>
                <c:pt idx="926">
                  <c:v>106472.38623046875</c:v>
                </c:pt>
                <c:pt idx="927">
                  <c:v>105496.578125</c:v>
                </c:pt>
                <c:pt idx="928">
                  <c:v>104737.607421875</c:v>
                </c:pt>
                <c:pt idx="929">
                  <c:v>104117.15283203125</c:v>
                </c:pt>
                <c:pt idx="930">
                  <c:v>103732.82763671875</c:v>
                </c:pt>
                <c:pt idx="931">
                  <c:v>103094.7216796875</c:v>
                </c:pt>
                <c:pt idx="932">
                  <c:v>102765.60278320313</c:v>
                </c:pt>
                <c:pt idx="933">
                  <c:v>102427.59301757813</c:v>
                </c:pt>
                <c:pt idx="934">
                  <c:v>101980.49377441406</c:v>
                </c:pt>
                <c:pt idx="935">
                  <c:v>101869.44958496094</c:v>
                </c:pt>
                <c:pt idx="936">
                  <c:v>101450.25</c:v>
                </c:pt>
                <c:pt idx="937">
                  <c:v>101351.35656738281</c:v>
                </c:pt>
                <c:pt idx="938">
                  <c:v>101156.44970703125</c:v>
                </c:pt>
                <c:pt idx="939">
                  <c:v>100889.03125</c:v>
                </c:pt>
                <c:pt idx="940">
                  <c:v>100854.59771728516</c:v>
                </c:pt>
                <c:pt idx="941">
                  <c:v>100751.54901123047</c:v>
                </c:pt>
                <c:pt idx="942">
                  <c:v>100650.11102294922</c:v>
                </c:pt>
                <c:pt idx="943">
                  <c:v>100368.49755859375</c:v>
                </c:pt>
                <c:pt idx="944">
                  <c:v>100393.75991821289</c:v>
                </c:pt>
                <c:pt idx="945">
                  <c:v>100255.79803466797</c:v>
                </c:pt>
                <c:pt idx="946">
                  <c:v>100341.49240112305</c:v>
                </c:pt>
                <c:pt idx="947">
                  <c:v>100299.11315917969</c:v>
                </c:pt>
                <c:pt idx="948">
                  <c:v>100144.33837890625</c:v>
                </c:pt>
                <c:pt idx="949">
                  <c:v>100134.06398010254</c:v>
                </c:pt>
                <c:pt idx="950">
                  <c:v>99964.84831237793</c:v>
                </c:pt>
                <c:pt idx="951">
                  <c:v>99941.417022705078</c:v>
                </c:pt>
                <c:pt idx="952">
                  <c:v>99960.056571960449</c:v>
                </c:pt>
                <c:pt idx="953">
                  <c:v>99965.056606292725</c:v>
                </c:pt>
                <c:pt idx="954">
                  <c:v>99858.032760620117</c:v>
                </c:pt>
                <c:pt idx="955">
                  <c:v>99995.2101521492</c:v>
                </c:pt>
                <c:pt idx="956">
                  <c:v>99866.390472412109</c:v>
                </c:pt>
                <c:pt idx="957">
                  <c:v>99990.79504776001</c:v>
                </c:pt>
                <c:pt idx="958">
                  <c:v>100065.50994873047</c:v>
                </c:pt>
                <c:pt idx="959">
                  <c:v>99895.308441162109</c:v>
                </c:pt>
                <c:pt idx="960">
                  <c:v>100086.92160797119</c:v>
                </c:pt>
                <c:pt idx="961">
                  <c:v>100029.90240859985</c:v>
                </c:pt>
                <c:pt idx="962">
                  <c:v>100014.03650379181</c:v>
                </c:pt>
                <c:pt idx="963">
                  <c:v>100213.76483154297</c:v>
                </c:pt>
                <c:pt idx="964">
                  <c:v>100277.60952758789</c:v>
                </c:pt>
                <c:pt idx="965">
                  <c:v>100248.3345489502</c:v>
                </c:pt>
                <c:pt idx="966">
                  <c:v>100344.29864501953</c:v>
                </c:pt>
                <c:pt idx="967">
                  <c:v>100299.52639770508</c:v>
                </c:pt>
                <c:pt idx="968">
                  <c:v>100507.86553955078</c:v>
                </c:pt>
                <c:pt idx="969">
                  <c:v>100693.03369140625</c:v>
                </c:pt>
                <c:pt idx="970">
                  <c:v>100860.27313232422</c:v>
                </c:pt>
                <c:pt idx="971">
                  <c:v>100933.60699462891</c:v>
                </c:pt>
                <c:pt idx="972">
                  <c:v>101271.59460449219</c:v>
                </c:pt>
                <c:pt idx="973">
                  <c:v>101712.97741699219</c:v>
                </c:pt>
                <c:pt idx="974">
                  <c:v>102204.9150390625</c:v>
                </c:pt>
                <c:pt idx="975">
                  <c:v>103070.83666992188</c:v>
                </c:pt>
                <c:pt idx="976">
                  <c:v>104305.4306640625</c:v>
                </c:pt>
                <c:pt idx="977">
                  <c:v>105796.42822265625</c:v>
                </c:pt>
                <c:pt idx="978">
                  <c:v>108433.34375</c:v>
                </c:pt>
                <c:pt idx="979">
                  <c:v>112046.8359375</c:v>
                </c:pt>
                <c:pt idx="980">
                  <c:v>115602.8662109375</c:v>
                </c:pt>
                <c:pt idx="981">
                  <c:v>116191.658203125</c:v>
                </c:pt>
                <c:pt idx="982">
                  <c:v>113537.736328125</c:v>
                </c:pt>
                <c:pt idx="983">
                  <c:v>110229.337890625</c:v>
                </c:pt>
                <c:pt idx="984">
                  <c:v>107309.71044921875</c:v>
                </c:pt>
                <c:pt idx="985">
                  <c:v>105562.57470703125</c:v>
                </c:pt>
                <c:pt idx="986">
                  <c:v>104366.56787109375</c:v>
                </c:pt>
                <c:pt idx="987">
                  <c:v>103694.40502929688</c:v>
                </c:pt>
                <c:pt idx="988">
                  <c:v>103399.47534179688</c:v>
                </c:pt>
                <c:pt idx="989">
                  <c:v>102779.25439453125</c:v>
                </c:pt>
                <c:pt idx="990">
                  <c:v>102531.08276367188</c:v>
                </c:pt>
                <c:pt idx="991">
                  <c:v>102293.00805664063</c:v>
                </c:pt>
                <c:pt idx="992">
                  <c:v>102076.61743164063</c:v>
                </c:pt>
                <c:pt idx="993">
                  <c:v>102201.29833984375</c:v>
                </c:pt>
                <c:pt idx="994">
                  <c:v>102126.07348632813</c:v>
                </c:pt>
                <c:pt idx="995">
                  <c:v>102158.6259765625</c:v>
                </c:pt>
                <c:pt idx="996">
                  <c:v>102094.14501953125</c:v>
                </c:pt>
                <c:pt idx="997">
                  <c:v>102246.66967773438</c:v>
                </c:pt>
                <c:pt idx="998">
                  <c:v>101942.38500976563</c:v>
                </c:pt>
                <c:pt idx="999">
                  <c:v>102056.59057617188</c:v>
                </c:pt>
                <c:pt idx="1000">
                  <c:v>102161.2646484375</c:v>
                </c:pt>
                <c:pt idx="1001">
                  <c:v>102226.08422851563</c:v>
                </c:pt>
                <c:pt idx="1002">
                  <c:v>101923.65612792969</c:v>
                </c:pt>
                <c:pt idx="1003">
                  <c:v>101855.46936035156</c:v>
                </c:pt>
                <c:pt idx="1004">
                  <c:v>102147.126953125</c:v>
                </c:pt>
                <c:pt idx="1005">
                  <c:v>102285.63427734375</c:v>
                </c:pt>
                <c:pt idx="1006">
                  <c:v>102174.125</c:v>
                </c:pt>
                <c:pt idx="1007">
                  <c:v>101523.00952148438</c:v>
                </c:pt>
                <c:pt idx="1008">
                  <c:v>100847.50402832031</c:v>
                </c:pt>
                <c:pt idx="1009">
                  <c:v>100015.29029655457</c:v>
                </c:pt>
              </c:numCache>
            </c:numRef>
          </c:yVal>
          <c:smooth val="1"/>
          <c:extLst>
            <c:ext xmlns:c16="http://schemas.microsoft.com/office/drawing/2014/chart" uri="{C3380CC4-5D6E-409C-BE32-E72D297353CC}">
              <c16:uniqueId val="{00000001-3931-41B6-A8E7-CE7D32FEC90C}"/>
            </c:ext>
          </c:extLst>
        </c:ser>
        <c:ser>
          <c:idx val="2"/>
          <c:order val="2"/>
          <c:tx>
            <c:v>H_C_C201_9M sample3</c:v>
          </c:tx>
          <c:spPr>
            <a:ln w="15875" cap="rnd">
              <a:solidFill>
                <a:schemeClr val="tx1"/>
              </a:solidFill>
              <a:round/>
            </a:ln>
            <a:effectLst/>
          </c:spPr>
          <c:marker>
            <c:symbol val="none"/>
          </c:marker>
          <c:xVal>
            <c:numRef>
              <c:f>'Figure 14'!$H$7:$H$1016</c:f>
              <c:numCache>
                <c:formatCode>General</c:formatCode>
                <c:ptCount val="1010"/>
                <c:pt idx="0">
                  <c:v>1859.84375</c:v>
                </c:pt>
                <c:pt idx="1">
                  <c:v>1858.287109375</c:v>
                </c:pt>
                <c:pt idx="2">
                  <c:v>1856.728515625</c:v>
                </c:pt>
                <c:pt idx="3">
                  <c:v>1855.171875</c:v>
                </c:pt>
                <c:pt idx="4">
                  <c:v>1853.61328125</c:v>
                </c:pt>
                <c:pt idx="5">
                  <c:v>1852.0546875</c:v>
                </c:pt>
                <c:pt idx="6">
                  <c:v>1850.498046875</c:v>
                </c:pt>
                <c:pt idx="7">
                  <c:v>1848.9375</c:v>
                </c:pt>
                <c:pt idx="8">
                  <c:v>1847.37890625</c:v>
                </c:pt>
                <c:pt idx="9">
                  <c:v>1845.8203125</c:v>
                </c:pt>
                <c:pt idx="10">
                  <c:v>1844.259765625</c:v>
                </c:pt>
                <c:pt idx="11">
                  <c:v>1842.69921875</c:v>
                </c:pt>
                <c:pt idx="12">
                  <c:v>1841.138671875</c:v>
                </c:pt>
                <c:pt idx="13">
                  <c:v>1839.578125</c:v>
                </c:pt>
                <c:pt idx="14">
                  <c:v>1838.017578125</c:v>
                </c:pt>
                <c:pt idx="15">
                  <c:v>1836.45703125</c:v>
                </c:pt>
                <c:pt idx="16">
                  <c:v>1834.89453125</c:v>
                </c:pt>
                <c:pt idx="17">
                  <c:v>1833.33203125</c:v>
                </c:pt>
                <c:pt idx="18">
                  <c:v>1831.76953125</c:v>
                </c:pt>
                <c:pt idx="19">
                  <c:v>1830.20703125</c:v>
                </c:pt>
                <c:pt idx="20">
                  <c:v>1828.64453125</c:v>
                </c:pt>
                <c:pt idx="21">
                  <c:v>1827.08203125</c:v>
                </c:pt>
                <c:pt idx="22">
                  <c:v>1825.517578125</c:v>
                </c:pt>
                <c:pt idx="23">
                  <c:v>1823.953125</c:v>
                </c:pt>
                <c:pt idx="24">
                  <c:v>1822.388671875</c:v>
                </c:pt>
                <c:pt idx="25">
                  <c:v>1820.82421875</c:v>
                </c:pt>
                <c:pt idx="26">
                  <c:v>1819.259765625</c:v>
                </c:pt>
                <c:pt idx="27">
                  <c:v>1817.693359375</c:v>
                </c:pt>
                <c:pt idx="28">
                  <c:v>1816.12890625</c:v>
                </c:pt>
                <c:pt idx="29">
                  <c:v>1814.5625</c:v>
                </c:pt>
                <c:pt idx="30">
                  <c:v>1812.99609375</c:v>
                </c:pt>
                <c:pt idx="31">
                  <c:v>1811.4296875</c:v>
                </c:pt>
                <c:pt idx="32">
                  <c:v>1809.86328125</c:v>
                </c:pt>
                <c:pt idx="33">
                  <c:v>1808.294921875</c:v>
                </c:pt>
                <c:pt idx="34">
                  <c:v>1806.728515625</c:v>
                </c:pt>
                <c:pt idx="35">
                  <c:v>1805.16015625</c:v>
                </c:pt>
                <c:pt idx="36">
                  <c:v>1803.591796875</c:v>
                </c:pt>
                <c:pt idx="37">
                  <c:v>1802.0234375</c:v>
                </c:pt>
                <c:pt idx="38">
                  <c:v>1800.455078125</c:v>
                </c:pt>
                <c:pt idx="39">
                  <c:v>1798.884765625</c:v>
                </c:pt>
                <c:pt idx="40">
                  <c:v>1797.314453125</c:v>
                </c:pt>
                <c:pt idx="41">
                  <c:v>1795.74609375</c:v>
                </c:pt>
                <c:pt idx="42">
                  <c:v>1794.17578125</c:v>
                </c:pt>
                <c:pt idx="43">
                  <c:v>1792.60546875</c:v>
                </c:pt>
                <c:pt idx="44">
                  <c:v>1791.033203125</c:v>
                </c:pt>
                <c:pt idx="45">
                  <c:v>1789.462890625</c:v>
                </c:pt>
                <c:pt idx="46">
                  <c:v>1787.890625</c:v>
                </c:pt>
                <c:pt idx="47">
                  <c:v>1786.318359375</c:v>
                </c:pt>
                <c:pt idx="48">
                  <c:v>1784.74609375</c:v>
                </c:pt>
                <c:pt idx="49">
                  <c:v>1783.173828125</c:v>
                </c:pt>
                <c:pt idx="50">
                  <c:v>1781.6015625</c:v>
                </c:pt>
                <c:pt idx="51">
                  <c:v>1780.02734375</c:v>
                </c:pt>
                <c:pt idx="52">
                  <c:v>1778.455078125</c:v>
                </c:pt>
                <c:pt idx="53">
                  <c:v>1776.880859375</c:v>
                </c:pt>
                <c:pt idx="54">
                  <c:v>1775.306640625</c:v>
                </c:pt>
                <c:pt idx="55">
                  <c:v>1773.732421875</c:v>
                </c:pt>
                <c:pt idx="56">
                  <c:v>1772.158203125</c:v>
                </c:pt>
                <c:pt idx="57">
                  <c:v>1770.58203125</c:v>
                </c:pt>
                <c:pt idx="58">
                  <c:v>1769.005859375</c:v>
                </c:pt>
                <c:pt idx="59">
                  <c:v>1767.431640625</c:v>
                </c:pt>
                <c:pt idx="60">
                  <c:v>1765.85546875</c:v>
                </c:pt>
                <c:pt idx="61">
                  <c:v>1764.27734375</c:v>
                </c:pt>
                <c:pt idx="62">
                  <c:v>1762.701171875</c:v>
                </c:pt>
                <c:pt idx="63">
                  <c:v>1761.123046875</c:v>
                </c:pt>
                <c:pt idx="64">
                  <c:v>1759.546875</c:v>
                </c:pt>
                <c:pt idx="65">
                  <c:v>1757.96875</c:v>
                </c:pt>
                <c:pt idx="66">
                  <c:v>1756.390625</c:v>
                </c:pt>
                <c:pt idx="67">
                  <c:v>1754.8125</c:v>
                </c:pt>
                <c:pt idx="68">
                  <c:v>1753.232421875</c:v>
                </c:pt>
                <c:pt idx="69">
                  <c:v>1751.654296875</c:v>
                </c:pt>
                <c:pt idx="70">
                  <c:v>1750.07421875</c:v>
                </c:pt>
                <c:pt idx="71">
                  <c:v>1748.494140625</c:v>
                </c:pt>
                <c:pt idx="72">
                  <c:v>1746.9140625</c:v>
                </c:pt>
                <c:pt idx="73">
                  <c:v>1745.333984375</c:v>
                </c:pt>
                <c:pt idx="74">
                  <c:v>1743.75390625</c:v>
                </c:pt>
                <c:pt idx="75">
                  <c:v>1742.171875</c:v>
                </c:pt>
                <c:pt idx="76">
                  <c:v>1740.58984375</c:v>
                </c:pt>
                <c:pt idx="77">
                  <c:v>1739.0078125</c:v>
                </c:pt>
                <c:pt idx="78">
                  <c:v>1737.42578125</c:v>
                </c:pt>
                <c:pt idx="79">
                  <c:v>1735.84375</c:v>
                </c:pt>
                <c:pt idx="80">
                  <c:v>1734.26171875</c:v>
                </c:pt>
                <c:pt idx="81">
                  <c:v>1732.677734375</c:v>
                </c:pt>
                <c:pt idx="82">
                  <c:v>1731.09375</c:v>
                </c:pt>
                <c:pt idx="83">
                  <c:v>1729.509765625</c:v>
                </c:pt>
                <c:pt idx="84">
                  <c:v>1727.92578125</c:v>
                </c:pt>
                <c:pt idx="85">
                  <c:v>1726.341796875</c:v>
                </c:pt>
                <c:pt idx="86">
                  <c:v>1724.755859375</c:v>
                </c:pt>
                <c:pt idx="87">
                  <c:v>1723.171875</c:v>
                </c:pt>
                <c:pt idx="88">
                  <c:v>1721.5859375</c:v>
                </c:pt>
                <c:pt idx="89">
                  <c:v>1720</c:v>
                </c:pt>
                <c:pt idx="90">
                  <c:v>1718.4140625</c:v>
                </c:pt>
                <c:pt idx="91">
                  <c:v>1716.828125</c:v>
                </c:pt>
                <c:pt idx="92">
                  <c:v>1715.240234375</c:v>
                </c:pt>
                <c:pt idx="93">
                  <c:v>1713.65234375</c:v>
                </c:pt>
                <c:pt idx="94">
                  <c:v>1712.06640625</c:v>
                </c:pt>
                <c:pt idx="95">
                  <c:v>1710.478515625</c:v>
                </c:pt>
                <c:pt idx="96">
                  <c:v>1708.888671875</c:v>
                </c:pt>
                <c:pt idx="97">
                  <c:v>1707.30078125</c:v>
                </c:pt>
                <c:pt idx="98">
                  <c:v>1705.712890625</c:v>
                </c:pt>
                <c:pt idx="99">
                  <c:v>1704.123046875</c:v>
                </c:pt>
                <c:pt idx="100">
                  <c:v>1702.533203125</c:v>
                </c:pt>
                <c:pt idx="101">
                  <c:v>1700.943359375</c:v>
                </c:pt>
                <c:pt idx="102">
                  <c:v>1699.353515625</c:v>
                </c:pt>
                <c:pt idx="103">
                  <c:v>1697.76171875</c:v>
                </c:pt>
                <c:pt idx="104">
                  <c:v>1696.171875</c:v>
                </c:pt>
                <c:pt idx="105">
                  <c:v>1694.580078125</c:v>
                </c:pt>
                <c:pt idx="106">
                  <c:v>1692.98828125</c:v>
                </c:pt>
                <c:pt idx="107">
                  <c:v>1691.396484375</c:v>
                </c:pt>
                <c:pt idx="108">
                  <c:v>1689.8046875</c:v>
                </c:pt>
                <c:pt idx="109">
                  <c:v>1688.2109375</c:v>
                </c:pt>
                <c:pt idx="110">
                  <c:v>1686.619140625</c:v>
                </c:pt>
                <c:pt idx="111">
                  <c:v>1685.025390625</c:v>
                </c:pt>
                <c:pt idx="112">
                  <c:v>1683.431640625</c:v>
                </c:pt>
                <c:pt idx="113">
                  <c:v>1681.837890625</c:v>
                </c:pt>
                <c:pt idx="114">
                  <c:v>1680.244140625</c:v>
                </c:pt>
                <c:pt idx="115">
                  <c:v>1678.6484375</c:v>
                </c:pt>
                <c:pt idx="116">
                  <c:v>1677.0546875</c:v>
                </c:pt>
                <c:pt idx="117">
                  <c:v>1675.458984375</c:v>
                </c:pt>
                <c:pt idx="118">
                  <c:v>1673.86328125</c:v>
                </c:pt>
                <c:pt idx="119">
                  <c:v>1672.267578125</c:v>
                </c:pt>
                <c:pt idx="120">
                  <c:v>1670.669921875</c:v>
                </c:pt>
                <c:pt idx="121">
                  <c:v>1669.07421875</c:v>
                </c:pt>
                <c:pt idx="122">
                  <c:v>1667.4765625</c:v>
                </c:pt>
                <c:pt idx="123">
                  <c:v>1665.87890625</c:v>
                </c:pt>
                <c:pt idx="124">
                  <c:v>1664.28125</c:v>
                </c:pt>
                <c:pt idx="125">
                  <c:v>1662.68359375</c:v>
                </c:pt>
                <c:pt idx="126">
                  <c:v>1661.0859375</c:v>
                </c:pt>
                <c:pt idx="127">
                  <c:v>1659.486328125</c:v>
                </c:pt>
                <c:pt idx="128">
                  <c:v>1657.88671875</c:v>
                </c:pt>
                <c:pt idx="129">
                  <c:v>1656.287109375</c:v>
                </c:pt>
                <c:pt idx="130">
                  <c:v>1654.6875</c:v>
                </c:pt>
                <c:pt idx="131">
                  <c:v>1653.087890625</c:v>
                </c:pt>
                <c:pt idx="132">
                  <c:v>1651.48828125</c:v>
                </c:pt>
                <c:pt idx="133">
                  <c:v>1649.88671875</c:v>
                </c:pt>
                <c:pt idx="134">
                  <c:v>1648.28515625</c:v>
                </c:pt>
                <c:pt idx="135">
                  <c:v>1646.68359375</c:v>
                </c:pt>
                <c:pt idx="136">
                  <c:v>1645.08203125</c:v>
                </c:pt>
                <c:pt idx="137">
                  <c:v>1643.48046875</c:v>
                </c:pt>
                <c:pt idx="138">
                  <c:v>1641.876953125</c:v>
                </c:pt>
                <c:pt idx="139">
                  <c:v>1640.275390625</c:v>
                </c:pt>
                <c:pt idx="140">
                  <c:v>1638.671875</c:v>
                </c:pt>
                <c:pt idx="141">
                  <c:v>1637.068359375</c:v>
                </c:pt>
                <c:pt idx="142">
                  <c:v>1635.46484375</c:v>
                </c:pt>
                <c:pt idx="143">
                  <c:v>1633.859375</c:v>
                </c:pt>
                <c:pt idx="144">
                  <c:v>1632.255859375</c:v>
                </c:pt>
                <c:pt idx="145">
                  <c:v>1630.650390625</c:v>
                </c:pt>
                <c:pt idx="146">
                  <c:v>1629.044921875</c:v>
                </c:pt>
                <c:pt idx="147">
                  <c:v>1627.439453125</c:v>
                </c:pt>
                <c:pt idx="148">
                  <c:v>1625.833984375</c:v>
                </c:pt>
                <c:pt idx="149">
                  <c:v>1624.2265625</c:v>
                </c:pt>
                <c:pt idx="150">
                  <c:v>1622.62109375</c:v>
                </c:pt>
                <c:pt idx="151">
                  <c:v>1621.013671875</c:v>
                </c:pt>
                <c:pt idx="152">
                  <c:v>1619.40625</c:v>
                </c:pt>
                <c:pt idx="153">
                  <c:v>1617.798828125</c:v>
                </c:pt>
                <c:pt idx="154">
                  <c:v>1616.189453125</c:v>
                </c:pt>
                <c:pt idx="155">
                  <c:v>1614.58203125</c:v>
                </c:pt>
                <c:pt idx="156">
                  <c:v>1612.97265625</c:v>
                </c:pt>
                <c:pt idx="157">
                  <c:v>1611.36328125</c:v>
                </c:pt>
                <c:pt idx="158">
                  <c:v>1609.75390625</c:v>
                </c:pt>
                <c:pt idx="159">
                  <c:v>1608.14453125</c:v>
                </c:pt>
                <c:pt idx="160">
                  <c:v>1606.53515625</c:v>
                </c:pt>
                <c:pt idx="161">
                  <c:v>1604.923828125</c:v>
                </c:pt>
                <c:pt idx="162">
                  <c:v>1603.314453125</c:v>
                </c:pt>
                <c:pt idx="163">
                  <c:v>1601.703125</c:v>
                </c:pt>
                <c:pt idx="164">
                  <c:v>1600.091796875</c:v>
                </c:pt>
                <c:pt idx="165">
                  <c:v>1598.478515625</c:v>
                </c:pt>
                <c:pt idx="166">
                  <c:v>1596.8671875</c:v>
                </c:pt>
                <c:pt idx="167">
                  <c:v>1595.25390625</c:v>
                </c:pt>
                <c:pt idx="168">
                  <c:v>1593.640625</c:v>
                </c:pt>
                <c:pt idx="169">
                  <c:v>1592.029296875</c:v>
                </c:pt>
                <c:pt idx="170">
                  <c:v>1590.4140625</c:v>
                </c:pt>
                <c:pt idx="171">
                  <c:v>1588.80078125</c:v>
                </c:pt>
                <c:pt idx="172">
                  <c:v>1587.1875</c:v>
                </c:pt>
                <c:pt idx="173">
                  <c:v>1585.572265625</c:v>
                </c:pt>
                <c:pt idx="174">
                  <c:v>1583.95703125</c:v>
                </c:pt>
                <c:pt idx="175">
                  <c:v>1582.341796875</c:v>
                </c:pt>
                <c:pt idx="176">
                  <c:v>1580.7265625</c:v>
                </c:pt>
                <c:pt idx="177">
                  <c:v>1579.109375</c:v>
                </c:pt>
                <c:pt idx="178">
                  <c:v>1577.494140625</c:v>
                </c:pt>
                <c:pt idx="179">
                  <c:v>1575.876953125</c:v>
                </c:pt>
                <c:pt idx="180">
                  <c:v>1574.259765625</c:v>
                </c:pt>
                <c:pt idx="181">
                  <c:v>1572.642578125</c:v>
                </c:pt>
                <c:pt idx="182">
                  <c:v>1571.025390625</c:v>
                </c:pt>
                <c:pt idx="183">
                  <c:v>1569.40625</c:v>
                </c:pt>
                <c:pt idx="184">
                  <c:v>1567.7890625</c:v>
                </c:pt>
                <c:pt idx="185">
                  <c:v>1566.169921875</c:v>
                </c:pt>
                <c:pt idx="186">
                  <c:v>1564.55078125</c:v>
                </c:pt>
                <c:pt idx="187">
                  <c:v>1562.931640625</c:v>
                </c:pt>
                <c:pt idx="188">
                  <c:v>1561.310546875</c:v>
                </c:pt>
                <c:pt idx="189">
                  <c:v>1559.69140625</c:v>
                </c:pt>
                <c:pt idx="190">
                  <c:v>1558.0703125</c:v>
                </c:pt>
                <c:pt idx="191">
                  <c:v>1556.44921875</c:v>
                </c:pt>
                <c:pt idx="192">
                  <c:v>1554.828125</c:v>
                </c:pt>
                <c:pt idx="193">
                  <c:v>1553.20703125</c:v>
                </c:pt>
                <c:pt idx="194">
                  <c:v>1551.583984375</c:v>
                </c:pt>
                <c:pt idx="195">
                  <c:v>1549.962890625</c:v>
                </c:pt>
                <c:pt idx="196">
                  <c:v>1548.33984375</c:v>
                </c:pt>
                <c:pt idx="197">
                  <c:v>1546.716796875</c:v>
                </c:pt>
                <c:pt idx="198">
                  <c:v>1545.09375</c:v>
                </c:pt>
                <c:pt idx="199">
                  <c:v>1543.46875</c:v>
                </c:pt>
                <c:pt idx="200">
                  <c:v>1541.845703125</c:v>
                </c:pt>
                <c:pt idx="201">
                  <c:v>1540.220703125</c:v>
                </c:pt>
                <c:pt idx="202">
                  <c:v>1538.595703125</c:v>
                </c:pt>
                <c:pt idx="203">
                  <c:v>1536.970703125</c:v>
                </c:pt>
                <c:pt idx="204">
                  <c:v>1535.345703125</c:v>
                </c:pt>
                <c:pt idx="205">
                  <c:v>1533.720703125</c:v>
                </c:pt>
                <c:pt idx="206">
                  <c:v>1532.09375</c:v>
                </c:pt>
                <c:pt idx="207">
                  <c:v>1530.466796875</c:v>
                </c:pt>
                <c:pt idx="208">
                  <c:v>1528.83984375</c:v>
                </c:pt>
                <c:pt idx="209">
                  <c:v>1527.212890625</c:v>
                </c:pt>
                <c:pt idx="210">
                  <c:v>1525.5859375</c:v>
                </c:pt>
                <c:pt idx="211">
                  <c:v>1523.95703125</c:v>
                </c:pt>
                <c:pt idx="212">
                  <c:v>1522.330078125</c:v>
                </c:pt>
                <c:pt idx="213">
                  <c:v>1520.701171875</c:v>
                </c:pt>
                <c:pt idx="214">
                  <c:v>1519.072265625</c:v>
                </c:pt>
                <c:pt idx="215">
                  <c:v>1517.443359375</c:v>
                </c:pt>
                <c:pt idx="216">
                  <c:v>1515.8125</c:v>
                </c:pt>
                <c:pt idx="217">
                  <c:v>1514.18359375</c:v>
                </c:pt>
                <c:pt idx="218">
                  <c:v>1512.552734375</c:v>
                </c:pt>
                <c:pt idx="219">
                  <c:v>1510.921875</c:v>
                </c:pt>
                <c:pt idx="220">
                  <c:v>1509.291015625</c:v>
                </c:pt>
                <c:pt idx="221">
                  <c:v>1507.66015625</c:v>
                </c:pt>
                <c:pt idx="222">
                  <c:v>1506.02734375</c:v>
                </c:pt>
                <c:pt idx="223">
                  <c:v>1504.39453125</c:v>
                </c:pt>
                <c:pt idx="224">
                  <c:v>1502.763671875</c:v>
                </c:pt>
                <c:pt idx="225">
                  <c:v>1501.12890625</c:v>
                </c:pt>
                <c:pt idx="226">
                  <c:v>1499.49609375</c:v>
                </c:pt>
                <c:pt idx="227">
                  <c:v>1497.86328125</c:v>
                </c:pt>
                <c:pt idx="228">
                  <c:v>1496.228515625</c:v>
                </c:pt>
                <c:pt idx="229">
                  <c:v>1494.595703125</c:v>
                </c:pt>
                <c:pt idx="230">
                  <c:v>1492.9609375</c:v>
                </c:pt>
                <c:pt idx="231">
                  <c:v>1491.32421875</c:v>
                </c:pt>
                <c:pt idx="232">
                  <c:v>1489.689453125</c:v>
                </c:pt>
                <c:pt idx="233">
                  <c:v>1488.0546875</c:v>
                </c:pt>
                <c:pt idx="234">
                  <c:v>1486.41796875</c:v>
                </c:pt>
                <c:pt idx="235">
                  <c:v>1484.78125</c:v>
                </c:pt>
                <c:pt idx="236">
                  <c:v>1483.14453125</c:v>
                </c:pt>
                <c:pt idx="237">
                  <c:v>1481.5078125</c:v>
                </c:pt>
                <c:pt idx="238">
                  <c:v>1479.87109375</c:v>
                </c:pt>
                <c:pt idx="239">
                  <c:v>1478.232421875</c:v>
                </c:pt>
                <c:pt idx="240">
                  <c:v>1476.59375</c:v>
                </c:pt>
                <c:pt idx="241">
                  <c:v>1474.955078125</c:v>
                </c:pt>
                <c:pt idx="242">
                  <c:v>1473.31640625</c:v>
                </c:pt>
                <c:pt idx="243">
                  <c:v>1471.677734375</c:v>
                </c:pt>
                <c:pt idx="244">
                  <c:v>1470.037109375</c:v>
                </c:pt>
                <c:pt idx="245">
                  <c:v>1468.3984375</c:v>
                </c:pt>
                <c:pt idx="246">
                  <c:v>1466.7578125</c:v>
                </c:pt>
                <c:pt idx="247">
                  <c:v>1465.1171875</c:v>
                </c:pt>
                <c:pt idx="248">
                  <c:v>1463.474609375</c:v>
                </c:pt>
                <c:pt idx="249">
                  <c:v>1461.833984375</c:v>
                </c:pt>
                <c:pt idx="250">
                  <c:v>1460.19140625</c:v>
                </c:pt>
                <c:pt idx="251">
                  <c:v>1458.55078125</c:v>
                </c:pt>
                <c:pt idx="252">
                  <c:v>1456.908203125</c:v>
                </c:pt>
                <c:pt idx="253">
                  <c:v>1455.265625</c:v>
                </c:pt>
                <c:pt idx="254">
                  <c:v>1453.62109375</c:v>
                </c:pt>
                <c:pt idx="255">
                  <c:v>1451.978515625</c:v>
                </c:pt>
                <c:pt idx="256">
                  <c:v>1450.333984375</c:v>
                </c:pt>
                <c:pt idx="257">
                  <c:v>1448.689453125</c:v>
                </c:pt>
                <c:pt idx="258">
                  <c:v>1447.044921875</c:v>
                </c:pt>
                <c:pt idx="259">
                  <c:v>1445.400390625</c:v>
                </c:pt>
                <c:pt idx="260">
                  <c:v>1443.75390625</c:v>
                </c:pt>
                <c:pt idx="261">
                  <c:v>1442.109375</c:v>
                </c:pt>
                <c:pt idx="262">
                  <c:v>1440.462890625</c:v>
                </c:pt>
                <c:pt idx="263">
                  <c:v>1438.81640625</c:v>
                </c:pt>
                <c:pt idx="264">
                  <c:v>1437.169921875</c:v>
                </c:pt>
                <c:pt idx="265">
                  <c:v>1435.5234375</c:v>
                </c:pt>
                <c:pt idx="266">
                  <c:v>1433.875</c:v>
                </c:pt>
                <c:pt idx="267">
                  <c:v>1432.2265625</c:v>
                </c:pt>
                <c:pt idx="268">
                  <c:v>1430.578125</c:v>
                </c:pt>
                <c:pt idx="269">
                  <c:v>1428.9296875</c:v>
                </c:pt>
                <c:pt idx="270">
                  <c:v>1427.28125</c:v>
                </c:pt>
                <c:pt idx="271">
                  <c:v>1425.6328125</c:v>
                </c:pt>
                <c:pt idx="272">
                  <c:v>1423.982421875</c:v>
                </c:pt>
                <c:pt idx="273">
                  <c:v>1422.33203125</c:v>
                </c:pt>
                <c:pt idx="274">
                  <c:v>1420.681640625</c:v>
                </c:pt>
                <c:pt idx="275">
                  <c:v>1419.03125</c:v>
                </c:pt>
                <c:pt idx="276">
                  <c:v>1417.380859375</c:v>
                </c:pt>
                <c:pt idx="277">
                  <c:v>1415.728515625</c:v>
                </c:pt>
                <c:pt idx="278">
                  <c:v>1414.076171875</c:v>
                </c:pt>
                <c:pt idx="279">
                  <c:v>1412.423828125</c:v>
                </c:pt>
                <c:pt idx="280">
                  <c:v>1410.771484375</c:v>
                </c:pt>
                <c:pt idx="281">
                  <c:v>1409.119140625</c:v>
                </c:pt>
                <c:pt idx="282">
                  <c:v>1407.46484375</c:v>
                </c:pt>
                <c:pt idx="283">
                  <c:v>1405.8125</c:v>
                </c:pt>
                <c:pt idx="284">
                  <c:v>1404.158203125</c:v>
                </c:pt>
                <c:pt idx="285">
                  <c:v>1402.50390625</c:v>
                </c:pt>
                <c:pt idx="286">
                  <c:v>1400.849609375</c:v>
                </c:pt>
                <c:pt idx="287">
                  <c:v>1399.193359375</c:v>
                </c:pt>
                <c:pt idx="288">
                  <c:v>1397.5390625</c:v>
                </c:pt>
                <c:pt idx="289">
                  <c:v>1395.8828125</c:v>
                </c:pt>
                <c:pt idx="290">
                  <c:v>1394.2265625</c:v>
                </c:pt>
                <c:pt idx="291">
                  <c:v>1392.5703125</c:v>
                </c:pt>
                <c:pt idx="292">
                  <c:v>1390.912109375</c:v>
                </c:pt>
                <c:pt idx="293">
                  <c:v>1389.255859375</c:v>
                </c:pt>
                <c:pt idx="294">
                  <c:v>1387.59765625</c:v>
                </c:pt>
                <c:pt idx="295">
                  <c:v>1385.939453125</c:v>
                </c:pt>
                <c:pt idx="296">
                  <c:v>1384.28125</c:v>
                </c:pt>
                <c:pt idx="297">
                  <c:v>1382.623046875</c:v>
                </c:pt>
                <c:pt idx="298">
                  <c:v>1380.962890625</c:v>
                </c:pt>
                <c:pt idx="299">
                  <c:v>1379.3046875</c:v>
                </c:pt>
                <c:pt idx="300">
                  <c:v>1377.64453125</c:v>
                </c:pt>
                <c:pt idx="301">
                  <c:v>1375.984375</c:v>
                </c:pt>
                <c:pt idx="302">
                  <c:v>1374.32421875</c:v>
                </c:pt>
                <c:pt idx="303">
                  <c:v>1372.662109375</c:v>
                </c:pt>
                <c:pt idx="304">
                  <c:v>1371.001953125</c:v>
                </c:pt>
                <c:pt idx="305">
                  <c:v>1369.33984375</c:v>
                </c:pt>
                <c:pt idx="306">
                  <c:v>1367.677734375</c:v>
                </c:pt>
                <c:pt idx="307">
                  <c:v>1366.015625</c:v>
                </c:pt>
                <c:pt idx="308">
                  <c:v>1364.3515625</c:v>
                </c:pt>
                <c:pt idx="309">
                  <c:v>1362.689453125</c:v>
                </c:pt>
                <c:pt idx="310">
                  <c:v>1361.025390625</c:v>
                </c:pt>
                <c:pt idx="311">
                  <c:v>1359.361328125</c:v>
                </c:pt>
                <c:pt idx="312">
                  <c:v>1357.697265625</c:v>
                </c:pt>
                <c:pt idx="313">
                  <c:v>1356.033203125</c:v>
                </c:pt>
                <c:pt idx="314">
                  <c:v>1354.369140625</c:v>
                </c:pt>
                <c:pt idx="315">
                  <c:v>1352.703125</c:v>
                </c:pt>
                <c:pt idx="316">
                  <c:v>1351.037109375</c:v>
                </c:pt>
                <c:pt idx="317">
                  <c:v>1349.37109375</c:v>
                </c:pt>
                <c:pt idx="318">
                  <c:v>1347.705078125</c:v>
                </c:pt>
                <c:pt idx="319">
                  <c:v>1346.0390625</c:v>
                </c:pt>
                <c:pt idx="320">
                  <c:v>1344.37109375</c:v>
                </c:pt>
                <c:pt idx="321">
                  <c:v>1342.703125</c:v>
                </c:pt>
                <c:pt idx="322">
                  <c:v>1341.03515625</c:v>
                </c:pt>
                <c:pt idx="323">
                  <c:v>1339.3671875</c:v>
                </c:pt>
                <c:pt idx="324">
                  <c:v>1337.69921875</c:v>
                </c:pt>
                <c:pt idx="325">
                  <c:v>1336.029296875</c:v>
                </c:pt>
                <c:pt idx="326">
                  <c:v>1334.361328125</c:v>
                </c:pt>
                <c:pt idx="327">
                  <c:v>1332.69140625</c:v>
                </c:pt>
                <c:pt idx="328">
                  <c:v>1331.021484375</c:v>
                </c:pt>
                <c:pt idx="329">
                  <c:v>1329.349609375</c:v>
                </c:pt>
                <c:pt idx="330">
                  <c:v>1327.6796875</c:v>
                </c:pt>
                <c:pt idx="331">
                  <c:v>1326.0078125</c:v>
                </c:pt>
                <c:pt idx="332">
                  <c:v>1324.3359375</c:v>
                </c:pt>
                <c:pt idx="333">
                  <c:v>1322.6640625</c:v>
                </c:pt>
                <c:pt idx="334">
                  <c:v>1320.9921875</c:v>
                </c:pt>
                <c:pt idx="335">
                  <c:v>1319.3203125</c:v>
                </c:pt>
                <c:pt idx="336">
                  <c:v>1317.646484375</c:v>
                </c:pt>
                <c:pt idx="337">
                  <c:v>1315.97265625</c:v>
                </c:pt>
                <c:pt idx="338">
                  <c:v>1314.298828125</c:v>
                </c:pt>
                <c:pt idx="339">
                  <c:v>1312.625</c:v>
                </c:pt>
                <c:pt idx="340">
                  <c:v>1310.951171875</c:v>
                </c:pt>
                <c:pt idx="341">
                  <c:v>1309.275390625</c:v>
                </c:pt>
                <c:pt idx="342">
                  <c:v>1307.6015625</c:v>
                </c:pt>
                <c:pt idx="343">
                  <c:v>1305.92578125</c:v>
                </c:pt>
                <c:pt idx="344">
                  <c:v>1304.25</c:v>
                </c:pt>
                <c:pt idx="345">
                  <c:v>1302.572265625</c:v>
                </c:pt>
                <c:pt idx="346">
                  <c:v>1300.896484375</c:v>
                </c:pt>
                <c:pt idx="347">
                  <c:v>1299.21875</c:v>
                </c:pt>
                <c:pt idx="348">
                  <c:v>1297.541015625</c:v>
                </c:pt>
                <c:pt idx="349">
                  <c:v>1295.86328125</c:v>
                </c:pt>
                <c:pt idx="350">
                  <c:v>1294.185546875</c:v>
                </c:pt>
                <c:pt idx="351">
                  <c:v>1292.505859375</c:v>
                </c:pt>
                <c:pt idx="352">
                  <c:v>1290.828125</c:v>
                </c:pt>
                <c:pt idx="353">
                  <c:v>1289.1484375</c:v>
                </c:pt>
                <c:pt idx="354">
                  <c:v>1287.46875</c:v>
                </c:pt>
                <c:pt idx="355">
                  <c:v>1285.7890625</c:v>
                </c:pt>
                <c:pt idx="356">
                  <c:v>1284.107421875</c:v>
                </c:pt>
                <c:pt idx="357">
                  <c:v>1282.427734375</c:v>
                </c:pt>
                <c:pt idx="358">
                  <c:v>1280.74609375</c:v>
                </c:pt>
                <c:pt idx="359">
                  <c:v>1279.064453125</c:v>
                </c:pt>
                <c:pt idx="360">
                  <c:v>1277.3828125</c:v>
                </c:pt>
                <c:pt idx="361">
                  <c:v>1275.701171875</c:v>
                </c:pt>
                <c:pt idx="362">
                  <c:v>1274.017578125</c:v>
                </c:pt>
                <c:pt idx="363">
                  <c:v>1272.333984375</c:v>
                </c:pt>
                <c:pt idx="364">
                  <c:v>1270.65234375</c:v>
                </c:pt>
                <c:pt idx="365">
                  <c:v>1268.966796875</c:v>
                </c:pt>
                <c:pt idx="366">
                  <c:v>1267.283203125</c:v>
                </c:pt>
                <c:pt idx="367">
                  <c:v>1265.599609375</c:v>
                </c:pt>
                <c:pt idx="368">
                  <c:v>1263.9140625</c:v>
                </c:pt>
                <c:pt idx="369">
                  <c:v>1262.228515625</c:v>
                </c:pt>
                <c:pt idx="370">
                  <c:v>1260.54296875</c:v>
                </c:pt>
                <c:pt idx="371">
                  <c:v>1258.857421875</c:v>
                </c:pt>
                <c:pt idx="372">
                  <c:v>1257.169921875</c:v>
                </c:pt>
                <c:pt idx="373">
                  <c:v>1255.484375</c:v>
                </c:pt>
                <c:pt idx="374">
                  <c:v>1253.796875</c:v>
                </c:pt>
                <c:pt idx="375">
                  <c:v>1252.109375</c:v>
                </c:pt>
                <c:pt idx="376">
                  <c:v>1250.421875</c:v>
                </c:pt>
                <c:pt idx="377">
                  <c:v>1248.732421875</c:v>
                </c:pt>
                <c:pt idx="378">
                  <c:v>1247.044921875</c:v>
                </c:pt>
                <c:pt idx="379">
                  <c:v>1245.35546875</c:v>
                </c:pt>
                <c:pt idx="380">
                  <c:v>1243.666015625</c:v>
                </c:pt>
                <c:pt idx="381">
                  <c:v>1241.9765625</c:v>
                </c:pt>
                <c:pt idx="382">
                  <c:v>1240.287109375</c:v>
                </c:pt>
                <c:pt idx="383">
                  <c:v>1238.595703125</c:v>
                </c:pt>
                <c:pt idx="384">
                  <c:v>1236.904296875</c:v>
                </c:pt>
                <c:pt idx="385">
                  <c:v>1235.212890625</c:v>
                </c:pt>
                <c:pt idx="386">
                  <c:v>1233.521484375</c:v>
                </c:pt>
                <c:pt idx="387">
                  <c:v>1231.830078125</c:v>
                </c:pt>
                <c:pt idx="388">
                  <c:v>1230.13671875</c:v>
                </c:pt>
                <c:pt idx="389">
                  <c:v>1228.4453125</c:v>
                </c:pt>
                <c:pt idx="390">
                  <c:v>1226.751953125</c:v>
                </c:pt>
                <c:pt idx="391">
                  <c:v>1225.05859375</c:v>
                </c:pt>
                <c:pt idx="392">
                  <c:v>1223.365234375</c:v>
                </c:pt>
                <c:pt idx="393">
                  <c:v>1221.669921875</c:v>
                </c:pt>
                <c:pt idx="394">
                  <c:v>1219.974609375</c:v>
                </c:pt>
                <c:pt idx="395">
                  <c:v>1218.28125</c:v>
                </c:pt>
                <c:pt idx="396">
                  <c:v>1216.5859375</c:v>
                </c:pt>
                <c:pt idx="397">
                  <c:v>1214.888671875</c:v>
                </c:pt>
                <c:pt idx="398">
                  <c:v>1213.193359375</c:v>
                </c:pt>
                <c:pt idx="399">
                  <c:v>1211.49609375</c:v>
                </c:pt>
                <c:pt idx="400">
                  <c:v>1209.798828125</c:v>
                </c:pt>
                <c:pt idx="401">
                  <c:v>1208.1015625</c:v>
                </c:pt>
                <c:pt idx="402">
                  <c:v>1206.404296875</c:v>
                </c:pt>
                <c:pt idx="403">
                  <c:v>1204.70703125</c:v>
                </c:pt>
                <c:pt idx="404">
                  <c:v>1203.0078125</c:v>
                </c:pt>
                <c:pt idx="405">
                  <c:v>1201.30859375</c:v>
                </c:pt>
                <c:pt idx="406">
                  <c:v>1199.609375</c:v>
                </c:pt>
                <c:pt idx="407">
                  <c:v>1197.91015625</c:v>
                </c:pt>
                <c:pt idx="408">
                  <c:v>1196.2109375</c:v>
                </c:pt>
                <c:pt idx="409">
                  <c:v>1194.509765625</c:v>
                </c:pt>
                <c:pt idx="410">
                  <c:v>1192.810546875</c:v>
                </c:pt>
                <c:pt idx="411">
                  <c:v>1191.109375</c:v>
                </c:pt>
                <c:pt idx="412">
                  <c:v>1189.408203125</c:v>
                </c:pt>
                <c:pt idx="413">
                  <c:v>1187.705078125</c:v>
                </c:pt>
                <c:pt idx="414">
                  <c:v>1186.00390625</c:v>
                </c:pt>
                <c:pt idx="415">
                  <c:v>1184.30078125</c:v>
                </c:pt>
                <c:pt idx="416">
                  <c:v>1182.59765625</c:v>
                </c:pt>
                <c:pt idx="417">
                  <c:v>1180.89453125</c:v>
                </c:pt>
                <c:pt idx="418">
                  <c:v>1179.19140625</c:v>
                </c:pt>
                <c:pt idx="419">
                  <c:v>1177.486328125</c:v>
                </c:pt>
                <c:pt idx="420">
                  <c:v>1175.78125</c:v>
                </c:pt>
                <c:pt idx="421">
                  <c:v>1174.078125</c:v>
                </c:pt>
                <c:pt idx="422">
                  <c:v>1172.373046875</c:v>
                </c:pt>
                <c:pt idx="423">
                  <c:v>1170.666015625</c:v>
                </c:pt>
                <c:pt idx="424">
                  <c:v>1168.9609375</c:v>
                </c:pt>
                <c:pt idx="425">
                  <c:v>1167.25390625</c:v>
                </c:pt>
                <c:pt idx="426">
                  <c:v>1165.546875</c:v>
                </c:pt>
                <c:pt idx="427">
                  <c:v>1163.83984375</c:v>
                </c:pt>
                <c:pt idx="428">
                  <c:v>1162.1328125</c:v>
                </c:pt>
                <c:pt idx="429">
                  <c:v>1160.42578125</c:v>
                </c:pt>
                <c:pt idx="430">
                  <c:v>1158.716796875</c:v>
                </c:pt>
                <c:pt idx="431">
                  <c:v>1157.0078125</c:v>
                </c:pt>
                <c:pt idx="432">
                  <c:v>1155.298828125</c:v>
                </c:pt>
                <c:pt idx="433">
                  <c:v>1153.58984375</c:v>
                </c:pt>
                <c:pt idx="434">
                  <c:v>1151.87890625</c:v>
                </c:pt>
                <c:pt idx="435">
                  <c:v>1150.169921875</c:v>
                </c:pt>
                <c:pt idx="436">
                  <c:v>1148.458984375</c:v>
                </c:pt>
                <c:pt idx="437">
                  <c:v>1146.748046875</c:v>
                </c:pt>
                <c:pt idx="438">
                  <c:v>1145.037109375</c:v>
                </c:pt>
                <c:pt idx="439">
                  <c:v>1143.32421875</c:v>
                </c:pt>
                <c:pt idx="440">
                  <c:v>1141.61328125</c:v>
                </c:pt>
                <c:pt idx="441">
                  <c:v>1139.900390625</c:v>
                </c:pt>
                <c:pt idx="442">
                  <c:v>1138.1875</c:v>
                </c:pt>
                <c:pt idx="443">
                  <c:v>1136.474609375</c:v>
                </c:pt>
                <c:pt idx="444">
                  <c:v>1134.759765625</c:v>
                </c:pt>
                <c:pt idx="445">
                  <c:v>1133.046875</c:v>
                </c:pt>
                <c:pt idx="446">
                  <c:v>1131.33203125</c:v>
                </c:pt>
                <c:pt idx="447">
                  <c:v>1129.6171875</c:v>
                </c:pt>
                <c:pt idx="448">
                  <c:v>1127.90234375</c:v>
                </c:pt>
                <c:pt idx="449">
                  <c:v>1126.1875</c:v>
                </c:pt>
                <c:pt idx="450">
                  <c:v>1124.470703125</c:v>
                </c:pt>
                <c:pt idx="451">
                  <c:v>1122.75390625</c:v>
                </c:pt>
                <c:pt idx="452">
                  <c:v>1121.037109375</c:v>
                </c:pt>
                <c:pt idx="453">
                  <c:v>1119.3203125</c:v>
                </c:pt>
                <c:pt idx="454">
                  <c:v>1117.603515625</c:v>
                </c:pt>
                <c:pt idx="455">
                  <c:v>1115.884765625</c:v>
                </c:pt>
                <c:pt idx="456">
                  <c:v>1114.16796875</c:v>
                </c:pt>
                <c:pt idx="457">
                  <c:v>1112.44921875</c:v>
                </c:pt>
                <c:pt idx="458">
                  <c:v>1110.73046875</c:v>
                </c:pt>
                <c:pt idx="459">
                  <c:v>1109.009765625</c:v>
                </c:pt>
                <c:pt idx="460">
                  <c:v>1107.291015625</c:v>
                </c:pt>
                <c:pt idx="461">
                  <c:v>1105.5703125</c:v>
                </c:pt>
                <c:pt idx="462">
                  <c:v>1103.849609375</c:v>
                </c:pt>
                <c:pt idx="463">
                  <c:v>1102.12890625</c:v>
                </c:pt>
                <c:pt idx="464">
                  <c:v>1100.408203125</c:v>
                </c:pt>
                <c:pt idx="465">
                  <c:v>1098.685546875</c:v>
                </c:pt>
                <c:pt idx="466">
                  <c:v>1096.96484375</c:v>
                </c:pt>
                <c:pt idx="467">
                  <c:v>1095.2421875</c:v>
                </c:pt>
                <c:pt idx="468">
                  <c:v>1093.517578125</c:v>
                </c:pt>
                <c:pt idx="469">
                  <c:v>1091.794921875</c:v>
                </c:pt>
                <c:pt idx="470">
                  <c:v>1090.072265625</c:v>
                </c:pt>
                <c:pt idx="471">
                  <c:v>1088.34765625</c:v>
                </c:pt>
                <c:pt idx="472">
                  <c:v>1086.623046875</c:v>
                </c:pt>
                <c:pt idx="473">
                  <c:v>1084.8984375</c:v>
                </c:pt>
                <c:pt idx="474">
                  <c:v>1083.173828125</c:v>
                </c:pt>
                <c:pt idx="475">
                  <c:v>1081.447265625</c:v>
                </c:pt>
                <c:pt idx="476">
                  <c:v>1079.72265625</c:v>
                </c:pt>
                <c:pt idx="477">
                  <c:v>1077.99609375</c:v>
                </c:pt>
                <c:pt idx="478">
                  <c:v>1076.26953125</c:v>
                </c:pt>
                <c:pt idx="479">
                  <c:v>1074.541015625</c:v>
                </c:pt>
                <c:pt idx="480">
                  <c:v>1072.814453125</c:v>
                </c:pt>
                <c:pt idx="481">
                  <c:v>1071.0859375</c:v>
                </c:pt>
                <c:pt idx="482">
                  <c:v>1069.357421875</c:v>
                </c:pt>
                <c:pt idx="483">
                  <c:v>1067.62890625</c:v>
                </c:pt>
                <c:pt idx="484">
                  <c:v>1065.900390625</c:v>
                </c:pt>
                <c:pt idx="485">
                  <c:v>1064.171875</c:v>
                </c:pt>
                <c:pt idx="486">
                  <c:v>1062.44140625</c:v>
                </c:pt>
                <c:pt idx="487">
                  <c:v>1060.7109375</c:v>
                </c:pt>
                <c:pt idx="488">
                  <c:v>1058.98046875</c:v>
                </c:pt>
                <c:pt idx="489">
                  <c:v>1057.25</c:v>
                </c:pt>
                <c:pt idx="490">
                  <c:v>1055.517578125</c:v>
                </c:pt>
                <c:pt idx="491">
                  <c:v>1053.787109375</c:v>
                </c:pt>
                <c:pt idx="492">
                  <c:v>1052.0546875</c:v>
                </c:pt>
                <c:pt idx="493">
                  <c:v>1050.322265625</c:v>
                </c:pt>
                <c:pt idx="494">
                  <c:v>1048.587890625</c:v>
                </c:pt>
                <c:pt idx="495">
                  <c:v>1046.85546875</c:v>
                </c:pt>
                <c:pt idx="496">
                  <c:v>1045.12109375</c:v>
                </c:pt>
                <c:pt idx="497">
                  <c:v>1043.38671875</c:v>
                </c:pt>
                <c:pt idx="498">
                  <c:v>1041.65234375</c:v>
                </c:pt>
                <c:pt idx="499">
                  <c:v>1039.91796875</c:v>
                </c:pt>
                <c:pt idx="500">
                  <c:v>1038.18359375</c:v>
                </c:pt>
                <c:pt idx="501">
                  <c:v>1036.447265625</c:v>
                </c:pt>
                <c:pt idx="502">
                  <c:v>1034.7109375</c:v>
                </c:pt>
                <c:pt idx="503">
                  <c:v>1032.974609375</c:v>
                </c:pt>
                <c:pt idx="504">
                  <c:v>1031.23828125</c:v>
                </c:pt>
                <c:pt idx="505">
                  <c:v>1029.5</c:v>
                </c:pt>
                <c:pt idx="506">
                  <c:v>1027.763671875</c:v>
                </c:pt>
                <c:pt idx="507">
                  <c:v>1026.025390625</c:v>
                </c:pt>
                <c:pt idx="508">
                  <c:v>1024.287109375</c:v>
                </c:pt>
                <c:pt idx="509">
                  <c:v>1022.546875</c:v>
                </c:pt>
                <c:pt idx="510">
                  <c:v>1020.80859375</c:v>
                </c:pt>
                <c:pt idx="511">
                  <c:v>1019.068359375</c:v>
                </c:pt>
                <c:pt idx="512">
                  <c:v>1017.328125</c:v>
                </c:pt>
                <c:pt idx="513">
                  <c:v>1015.587890625</c:v>
                </c:pt>
                <c:pt idx="514">
                  <c:v>1013.84765625</c:v>
                </c:pt>
                <c:pt idx="515">
                  <c:v>1012.107421875</c:v>
                </c:pt>
                <c:pt idx="516">
                  <c:v>1010.365234375</c:v>
                </c:pt>
                <c:pt idx="517">
                  <c:v>1008.623046875</c:v>
                </c:pt>
                <c:pt idx="518">
                  <c:v>1006.880859375</c:v>
                </c:pt>
                <c:pt idx="519">
                  <c:v>1005.138671875</c:v>
                </c:pt>
                <c:pt idx="520">
                  <c:v>1003.39453125</c:v>
                </c:pt>
                <c:pt idx="521">
                  <c:v>1001.65234375</c:v>
                </c:pt>
                <c:pt idx="522">
                  <c:v>999.908203125</c:v>
                </c:pt>
                <c:pt idx="523">
                  <c:v>998.1640625</c:v>
                </c:pt>
                <c:pt idx="524">
                  <c:v>996.41796875</c:v>
                </c:pt>
                <c:pt idx="525">
                  <c:v>994.673828125</c:v>
                </c:pt>
                <c:pt idx="526">
                  <c:v>992.927734375</c:v>
                </c:pt>
                <c:pt idx="527">
                  <c:v>991.181640625</c:v>
                </c:pt>
                <c:pt idx="528">
                  <c:v>989.435546875</c:v>
                </c:pt>
                <c:pt idx="529">
                  <c:v>987.689453125</c:v>
                </c:pt>
                <c:pt idx="530">
                  <c:v>985.94140625</c:v>
                </c:pt>
                <c:pt idx="531">
                  <c:v>984.1953125</c:v>
                </c:pt>
                <c:pt idx="532">
                  <c:v>982.447265625</c:v>
                </c:pt>
                <c:pt idx="533">
                  <c:v>980.69921875</c:v>
                </c:pt>
                <c:pt idx="534">
                  <c:v>978.94921875</c:v>
                </c:pt>
                <c:pt idx="535">
                  <c:v>977.201171875</c:v>
                </c:pt>
                <c:pt idx="536">
                  <c:v>975.451171875</c:v>
                </c:pt>
                <c:pt idx="537">
                  <c:v>973.701171875</c:v>
                </c:pt>
                <c:pt idx="538">
                  <c:v>971.951171875</c:v>
                </c:pt>
                <c:pt idx="539">
                  <c:v>970.201171875</c:v>
                </c:pt>
                <c:pt idx="540">
                  <c:v>968.44921875</c:v>
                </c:pt>
                <c:pt idx="541">
                  <c:v>966.69921875</c:v>
                </c:pt>
                <c:pt idx="542">
                  <c:v>964.947265625</c:v>
                </c:pt>
                <c:pt idx="543">
                  <c:v>963.1953125</c:v>
                </c:pt>
                <c:pt idx="544">
                  <c:v>961.44140625</c:v>
                </c:pt>
                <c:pt idx="545">
                  <c:v>959.689453125</c:v>
                </c:pt>
                <c:pt idx="546">
                  <c:v>957.935546875</c:v>
                </c:pt>
                <c:pt idx="547">
                  <c:v>956.181640625</c:v>
                </c:pt>
                <c:pt idx="548">
                  <c:v>954.427734375</c:v>
                </c:pt>
                <c:pt idx="549">
                  <c:v>952.673828125</c:v>
                </c:pt>
                <c:pt idx="550">
                  <c:v>950.91796875</c:v>
                </c:pt>
                <c:pt idx="551">
                  <c:v>949.162109375</c:v>
                </c:pt>
                <c:pt idx="552">
                  <c:v>947.40625</c:v>
                </c:pt>
                <c:pt idx="553">
                  <c:v>945.650390625</c:v>
                </c:pt>
                <c:pt idx="554">
                  <c:v>943.89453125</c:v>
                </c:pt>
                <c:pt idx="555">
                  <c:v>942.13671875</c:v>
                </c:pt>
                <c:pt idx="556">
                  <c:v>940.37890625</c:v>
                </c:pt>
                <c:pt idx="557">
                  <c:v>938.623046875</c:v>
                </c:pt>
                <c:pt idx="558">
                  <c:v>936.86328125</c:v>
                </c:pt>
                <c:pt idx="559">
                  <c:v>935.10546875</c:v>
                </c:pt>
                <c:pt idx="560">
                  <c:v>933.345703125</c:v>
                </c:pt>
                <c:pt idx="561">
                  <c:v>931.587890625</c:v>
                </c:pt>
                <c:pt idx="562">
                  <c:v>929.828125</c:v>
                </c:pt>
                <c:pt idx="563">
                  <c:v>928.06640625</c:v>
                </c:pt>
                <c:pt idx="564">
                  <c:v>926.306640625</c:v>
                </c:pt>
                <c:pt idx="565">
                  <c:v>924.544921875</c:v>
                </c:pt>
                <c:pt idx="566">
                  <c:v>922.78515625</c:v>
                </c:pt>
                <c:pt idx="567">
                  <c:v>921.0234375</c:v>
                </c:pt>
                <c:pt idx="568">
                  <c:v>919.259765625</c:v>
                </c:pt>
                <c:pt idx="569">
                  <c:v>917.498046875</c:v>
                </c:pt>
                <c:pt idx="570">
                  <c:v>915.734375</c:v>
                </c:pt>
                <c:pt idx="571">
                  <c:v>913.970703125</c:v>
                </c:pt>
                <c:pt idx="572">
                  <c:v>912.20703125</c:v>
                </c:pt>
                <c:pt idx="573">
                  <c:v>910.443359375</c:v>
                </c:pt>
                <c:pt idx="574">
                  <c:v>908.6796875</c:v>
                </c:pt>
                <c:pt idx="575">
                  <c:v>906.9140625</c:v>
                </c:pt>
                <c:pt idx="576">
                  <c:v>905.1484375</c:v>
                </c:pt>
                <c:pt idx="577">
                  <c:v>903.3828125</c:v>
                </c:pt>
                <c:pt idx="578">
                  <c:v>901.6171875</c:v>
                </c:pt>
                <c:pt idx="579">
                  <c:v>899.849609375</c:v>
                </c:pt>
                <c:pt idx="580">
                  <c:v>898.083984375</c:v>
                </c:pt>
                <c:pt idx="581">
                  <c:v>896.31640625</c:v>
                </c:pt>
                <c:pt idx="582">
                  <c:v>894.548828125</c:v>
                </c:pt>
                <c:pt idx="583">
                  <c:v>892.779296875</c:v>
                </c:pt>
                <c:pt idx="584">
                  <c:v>891.01171875</c:v>
                </c:pt>
                <c:pt idx="585">
                  <c:v>889.2421875</c:v>
                </c:pt>
                <c:pt idx="586">
                  <c:v>887.47265625</c:v>
                </c:pt>
                <c:pt idx="587">
                  <c:v>885.703125</c:v>
                </c:pt>
                <c:pt idx="588">
                  <c:v>883.93359375</c:v>
                </c:pt>
                <c:pt idx="589">
                  <c:v>882.162109375</c:v>
                </c:pt>
                <c:pt idx="590">
                  <c:v>880.390625</c:v>
                </c:pt>
                <c:pt idx="591">
                  <c:v>878.619140625</c:v>
                </c:pt>
                <c:pt idx="592">
                  <c:v>876.84765625</c:v>
                </c:pt>
                <c:pt idx="593">
                  <c:v>875.076171875</c:v>
                </c:pt>
                <c:pt idx="594">
                  <c:v>873.302734375</c:v>
                </c:pt>
                <c:pt idx="595">
                  <c:v>871.53125</c:v>
                </c:pt>
                <c:pt idx="596">
                  <c:v>869.7578125</c:v>
                </c:pt>
                <c:pt idx="597">
                  <c:v>867.982421875</c:v>
                </c:pt>
                <c:pt idx="598">
                  <c:v>866.208984375</c:v>
                </c:pt>
                <c:pt idx="599">
                  <c:v>864.43359375</c:v>
                </c:pt>
                <c:pt idx="600">
                  <c:v>862.66015625</c:v>
                </c:pt>
                <c:pt idx="601">
                  <c:v>860.8828125</c:v>
                </c:pt>
                <c:pt idx="602">
                  <c:v>859.107421875</c:v>
                </c:pt>
                <c:pt idx="603">
                  <c:v>857.33203125</c:v>
                </c:pt>
                <c:pt idx="604">
                  <c:v>855.5546875</c:v>
                </c:pt>
                <c:pt idx="605">
                  <c:v>853.77734375</c:v>
                </c:pt>
                <c:pt idx="606">
                  <c:v>852</c:v>
                </c:pt>
                <c:pt idx="607">
                  <c:v>850.22265625</c:v>
                </c:pt>
                <c:pt idx="608">
                  <c:v>848.443359375</c:v>
                </c:pt>
                <c:pt idx="609">
                  <c:v>846.666015625</c:v>
                </c:pt>
                <c:pt idx="610">
                  <c:v>844.88671875</c:v>
                </c:pt>
                <c:pt idx="611">
                  <c:v>843.107421875</c:v>
                </c:pt>
                <c:pt idx="612">
                  <c:v>841.326171875</c:v>
                </c:pt>
                <c:pt idx="613">
                  <c:v>839.546875</c:v>
                </c:pt>
                <c:pt idx="614">
                  <c:v>837.765625</c:v>
                </c:pt>
                <c:pt idx="615">
                  <c:v>835.984375</c:v>
                </c:pt>
                <c:pt idx="616">
                  <c:v>834.203125</c:v>
                </c:pt>
                <c:pt idx="617">
                  <c:v>832.421875</c:v>
                </c:pt>
                <c:pt idx="618">
                  <c:v>830.638671875</c:v>
                </c:pt>
                <c:pt idx="619">
                  <c:v>828.85546875</c:v>
                </c:pt>
                <c:pt idx="620">
                  <c:v>827.072265625</c:v>
                </c:pt>
                <c:pt idx="621">
                  <c:v>825.2890625</c:v>
                </c:pt>
                <c:pt idx="622">
                  <c:v>823.505859375</c:v>
                </c:pt>
                <c:pt idx="623">
                  <c:v>821.720703125</c:v>
                </c:pt>
                <c:pt idx="624">
                  <c:v>819.935546875</c:v>
                </c:pt>
                <c:pt idx="625">
                  <c:v>818.150390625</c:v>
                </c:pt>
                <c:pt idx="626">
                  <c:v>816.365234375</c:v>
                </c:pt>
                <c:pt idx="627">
                  <c:v>814.580078125</c:v>
                </c:pt>
                <c:pt idx="628">
                  <c:v>812.79296875</c:v>
                </c:pt>
                <c:pt idx="629">
                  <c:v>811.005859375</c:v>
                </c:pt>
                <c:pt idx="630">
                  <c:v>809.21875</c:v>
                </c:pt>
                <c:pt idx="631">
                  <c:v>807.431640625</c:v>
                </c:pt>
                <c:pt idx="632">
                  <c:v>805.642578125</c:v>
                </c:pt>
                <c:pt idx="633">
                  <c:v>803.85546875</c:v>
                </c:pt>
                <c:pt idx="634">
                  <c:v>802.06640625</c:v>
                </c:pt>
                <c:pt idx="635">
                  <c:v>800.27734375</c:v>
                </c:pt>
                <c:pt idx="636">
                  <c:v>798.486328125</c:v>
                </c:pt>
                <c:pt idx="637">
                  <c:v>796.697265625</c:v>
                </c:pt>
                <c:pt idx="638">
                  <c:v>794.90625</c:v>
                </c:pt>
                <c:pt idx="639">
                  <c:v>793.115234375</c:v>
                </c:pt>
                <c:pt idx="640">
                  <c:v>791.32421875</c:v>
                </c:pt>
                <c:pt idx="641">
                  <c:v>789.53125</c:v>
                </c:pt>
                <c:pt idx="642">
                  <c:v>787.740234375</c:v>
                </c:pt>
                <c:pt idx="643">
                  <c:v>785.947265625</c:v>
                </c:pt>
                <c:pt idx="644">
                  <c:v>784.154296875</c:v>
                </c:pt>
                <c:pt idx="645">
                  <c:v>782.361328125</c:v>
                </c:pt>
                <c:pt idx="646">
                  <c:v>780.56640625</c:v>
                </c:pt>
                <c:pt idx="647">
                  <c:v>778.7734375</c:v>
                </c:pt>
                <c:pt idx="648">
                  <c:v>776.978515625</c:v>
                </c:pt>
                <c:pt idx="649">
                  <c:v>775.18359375</c:v>
                </c:pt>
                <c:pt idx="650">
                  <c:v>773.38671875</c:v>
                </c:pt>
                <c:pt idx="651">
                  <c:v>771.591796875</c:v>
                </c:pt>
                <c:pt idx="652">
                  <c:v>769.794921875</c:v>
                </c:pt>
                <c:pt idx="653">
                  <c:v>767.998046875</c:v>
                </c:pt>
                <c:pt idx="654">
                  <c:v>766.201171875</c:v>
                </c:pt>
                <c:pt idx="655">
                  <c:v>764.404296875</c:v>
                </c:pt>
                <c:pt idx="656">
                  <c:v>762.60546875</c:v>
                </c:pt>
                <c:pt idx="657">
                  <c:v>760.806640625</c:v>
                </c:pt>
                <c:pt idx="658">
                  <c:v>759.0078125</c:v>
                </c:pt>
                <c:pt idx="659">
                  <c:v>757.208984375</c:v>
                </c:pt>
                <c:pt idx="660">
                  <c:v>755.41015625</c:v>
                </c:pt>
                <c:pt idx="661">
                  <c:v>753.609375</c:v>
                </c:pt>
                <c:pt idx="662">
                  <c:v>751.80859375</c:v>
                </c:pt>
                <c:pt idx="663">
                  <c:v>750.0078125</c:v>
                </c:pt>
                <c:pt idx="664">
                  <c:v>748.20703125</c:v>
                </c:pt>
                <c:pt idx="665">
                  <c:v>746.40625</c:v>
                </c:pt>
                <c:pt idx="666">
                  <c:v>744.603515625</c:v>
                </c:pt>
                <c:pt idx="667">
                  <c:v>742.80078125</c:v>
                </c:pt>
                <c:pt idx="668">
                  <c:v>740.998046875</c:v>
                </c:pt>
                <c:pt idx="669">
                  <c:v>739.193359375</c:v>
                </c:pt>
                <c:pt idx="670">
                  <c:v>737.390625</c:v>
                </c:pt>
                <c:pt idx="671">
                  <c:v>735.5859375</c:v>
                </c:pt>
                <c:pt idx="672">
                  <c:v>733.78125</c:v>
                </c:pt>
                <c:pt idx="673">
                  <c:v>731.9765625</c:v>
                </c:pt>
                <c:pt idx="674">
                  <c:v>730.171875</c:v>
                </c:pt>
                <c:pt idx="675">
                  <c:v>728.365234375</c:v>
                </c:pt>
                <c:pt idx="676">
                  <c:v>726.55859375</c:v>
                </c:pt>
                <c:pt idx="677">
                  <c:v>724.751953125</c:v>
                </c:pt>
                <c:pt idx="678">
                  <c:v>722.9453125</c:v>
                </c:pt>
                <c:pt idx="679">
                  <c:v>721.138671875</c:v>
                </c:pt>
                <c:pt idx="680">
                  <c:v>719.330078125</c:v>
                </c:pt>
                <c:pt idx="681">
                  <c:v>717.521484375</c:v>
                </c:pt>
                <c:pt idx="682">
                  <c:v>715.712890625</c:v>
                </c:pt>
                <c:pt idx="683">
                  <c:v>713.904296875</c:v>
                </c:pt>
                <c:pt idx="684">
                  <c:v>712.09375</c:v>
                </c:pt>
                <c:pt idx="685">
                  <c:v>710.283203125</c:v>
                </c:pt>
                <c:pt idx="686">
                  <c:v>708.47265625</c:v>
                </c:pt>
                <c:pt idx="687">
                  <c:v>706.662109375</c:v>
                </c:pt>
                <c:pt idx="688">
                  <c:v>704.8515625</c:v>
                </c:pt>
                <c:pt idx="689">
                  <c:v>703.0390625</c:v>
                </c:pt>
                <c:pt idx="690">
                  <c:v>701.2265625</c:v>
                </c:pt>
                <c:pt idx="691">
                  <c:v>699.4140625</c:v>
                </c:pt>
                <c:pt idx="692">
                  <c:v>697.6015625</c:v>
                </c:pt>
                <c:pt idx="693">
                  <c:v>695.7890625</c:v>
                </c:pt>
                <c:pt idx="694">
                  <c:v>693.974609375</c:v>
                </c:pt>
                <c:pt idx="695">
                  <c:v>692.16015625</c:v>
                </c:pt>
                <c:pt idx="696">
                  <c:v>690.345703125</c:v>
                </c:pt>
                <c:pt idx="697">
                  <c:v>688.529296875</c:v>
                </c:pt>
                <c:pt idx="698">
                  <c:v>686.71484375</c:v>
                </c:pt>
                <c:pt idx="699">
                  <c:v>684.8984375</c:v>
                </c:pt>
                <c:pt idx="700">
                  <c:v>683.08203125</c:v>
                </c:pt>
                <c:pt idx="701">
                  <c:v>681.265625</c:v>
                </c:pt>
                <c:pt idx="702">
                  <c:v>679.44921875</c:v>
                </c:pt>
                <c:pt idx="703">
                  <c:v>677.630859375</c:v>
                </c:pt>
                <c:pt idx="704">
                  <c:v>675.8125</c:v>
                </c:pt>
                <c:pt idx="705">
                  <c:v>673.994140625</c:v>
                </c:pt>
                <c:pt idx="706">
                  <c:v>672.17578125</c:v>
                </c:pt>
                <c:pt idx="707">
                  <c:v>670.35546875</c:v>
                </c:pt>
                <c:pt idx="708">
                  <c:v>668.537109375</c:v>
                </c:pt>
                <c:pt idx="709">
                  <c:v>666.716796875</c:v>
                </c:pt>
                <c:pt idx="710">
                  <c:v>664.896484375</c:v>
                </c:pt>
                <c:pt idx="711">
                  <c:v>663.07421875</c:v>
                </c:pt>
                <c:pt idx="712">
                  <c:v>661.25390625</c:v>
                </c:pt>
                <c:pt idx="713">
                  <c:v>659.431640625</c:v>
                </c:pt>
                <c:pt idx="714">
                  <c:v>657.609375</c:v>
                </c:pt>
                <c:pt idx="715">
                  <c:v>655.787109375</c:v>
                </c:pt>
                <c:pt idx="716">
                  <c:v>653.962890625</c:v>
                </c:pt>
                <c:pt idx="717">
                  <c:v>652.140625</c:v>
                </c:pt>
                <c:pt idx="718">
                  <c:v>650.31640625</c:v>
                </c:pt>
                <c:pt idx="719">
                  <c:v>648.4921875</c:v>
                </c:pt>
                <c:pt idx="720">
                  <c:v>646.666015625</c:v>
                </c:pt>
                <c:pt idx="721">
                  <c:v>644.841796875</c:v>
                </c:pt>
                <c:pt idx="722">
                  <c:v>643.015625</c:v>
                </c:pt>
                <c:pt idx="723">
                  <c:v>641.189453125</c:v>
                </c:pt>
                <c:pt idx="724">
                  <c:v>639.36328125</c:v>
                </c:pt>
                <c:pt idx="725">
                  <c:v>637.53515625</c:v>
                </c:pt>
                <c:pt idx="726">
                  <c:v>635.708984375</c:v>
                </c:pt>
                <c:pt idx="727">
                  <c:v>633.880859375</c:v>
                </c:pt>
                <c:pt idx="728">
                  <c:v>632.052734375</c:v>
                </c:pt>
                <c:pt idx="729">
                  <c:v>630.224609375</c:v>
                </c:pt>
                <c:pt idx="730">
                  <c:v>628.39453125</c:v>
                </c:pt>
                <c:pt idx="731">
                  <c:v>626.564453125</c:v>
                </c:pt>
                <c:pt idx="732">
                  <c:v>624.734375</c:v>
                </c:pt>
                <c:pt idx="733">
                  <c:v>622.904296875</c:v>
                </c:pt>
                <c:pt idx="734">
                  <c:v>621.07421875</c:v>
                </c:pt>
                <c:pt idx="735">
                  <c:v>619.2421875</c:v>
                </c:pt>
                <c:pt idx="736">
                  <c:v>617.412109375</c:v>
                </c:pt>
                <c:pt idx="737">
                  <c:v>615.578125</c:v>
                </c:pt>
                <c:pt idx="738">
                  <c:v>613.74609375</c:v>
                </c:pt>
                <c:pt idx="739">
                  <c:v>611.9140625</c:v>
                </c:pt>
                <c:pt idx="740">
                  <c:v>610.080078125</c:v>
                </c:pt>
                <c:pt idx="741">
                  <c:v>608.24609375</c:v>
                </c:pt>
                <c:pt idx="742">
                  <c:v>606.412109375</c:v>
                </c:pt>
                <c:pt idx="743">
                  <c:v>604.578125</c:v>
                </c:pt>
                <c:pt idx="744">
                  <c:v>602.7421875</c:v>
                </c:pt>
                <c:pt idx="745">
                  <c:v>600.90625</c:v>
                </c:pt>
                <c:pt idx="746">
                  <c:v>599.0703125</c:v>
                </c:pt>
                <c:pt idx="747">
                  <c:v>597.234375</c:v>
                </c:pt>
                <c:pt idx="748">
                  <c:v>595.3984375</c:v>
                </c:pt>
                <c:pt idx="749">
                  <c:v>593.560546875</c:v>
                </c:pt>
                <c:pt idx="750">
                  <c:v>591.72265625</c:v>
                </c:pt>
                <c:pt idx="751">
                  <c:v>589.884765625</c:v>
                </c:pt>
                <c:pt idx="752">
                  <c:v>588.046875</c:v>
                </c:pt>
                <c:pt idx="753">
                  <c:v>586.20703125</c:v>
                </c:pt>
                <c:pt idx="754">
                  <c:v>584.3671875</c:v>
                </c:pt>
                <c:pt idx="755">
                  <c:v>582.52734375</c:v>
                </c:pt>
                <c:pt idx="756">
                  <c:v>580.6875</c:v>
                </c:pt>
                <c:pt idx="757">
                  <c:v>578.84765625</c:v>
                </c:pt>
                <c:pt idx="758">
                  <c:v>577.005859375</c:v>
                </c:pt>
                <c:pt idx="759">
                  <c:v>575.1640625</c:v>
                </c:pt>
                <c:pt idx="760">
                  <c:v>573.322265625</c:v>
                </c:pt>
                <c:pt idx="761">
                  <c:v>571.48046875</c:v>
                </c:pt>
                <c:pt idx="762">
                  <c:v>569.63671875</c:v>
                </c:pt>
                <c:pt idx="763">
                  <c:v>567.79296875</c:v>
                </c:pt>
                <c:pt idx="764">
                  <c:v>565.94921875</c:v>
                </c:pt>
                <c:pt idx="765">
                  <c:v>564.10546875</c:v>
                </c:pt>
                <c:pt idx="766">
                  <c:v>562.26171875</c:v>
                </c:pt>
                <c:pt idx="767">
                  <c:v>560.416015625</c:v>
                </c:pt>
                <c:pt idx="768">
                  <c:v>558.5703125</c:v>
                </c:pt>
                <c:pt idx="769">
                  <c:v>556.724609375</c:v>
                </c:pt>
                <c:pt idx="770">
                  <c:v>554.87890625</c:v>
                </c:pt>
                <c:pt idx="771">
                  <c:v>553.03125</c:v>
                </c:pt>
                <c:pt idx="772">
                  <c:v>551.18359375</c:v>
                </c:pt>
                <c:pt idx="773">
                  <c:v>549.337890625</c:v>
                </c:pt>
                <c:pt idx="774">
                  <c:v>547.48828125</c:v>
                </c:pt>
                <c:pt idx="775">
                  <c:v>545.640625</c:v>
                </c:pt>
                <c:pt idx="776">
                  <c:v>543.791015625</c:v>
                </c:pt>
                <c:pt idx="777">
                  <c:v>541.94140625</c:v>
                </c:pt>
                <c:pt idx="778">
                  <c:v>540.091796875</c:v>
                </c:pt>
                <c:pt idx="779">
                  <c:v>538.2421875</c:v>
                </c:pt>
                <c:pt idx="780">
                  <c:v>536.390625</c:v>
                </c:pt>
                <c:pt idx="781">
                  <c:v>534.541015625</c:v>
                </c:pt>
                <c:pt idx="782">
                  <c:v>532.689453125</c:v>
                </c:pt>
                <c:pt idx="783">
                  <c:v>530.8359375</c:v>
                </c:pt>
                <c:pt idx="784">
                  <c:v>528.984375</c:v>
                </c:pt>
                <c:pt idx="785">
                  <c:v>527.130859375</c:v>
                </c:pt>
                <c:pt idx="786">
                  <c:v>525.27734375</c:v>
                </c:pt>
                <c:pt idx="787">
                  <c:v>523.423828125</c:v>
                </c:pt>
                <c:pt idx="788">
                  <c:v>521.5703125</c:v>
                </c:pt>
                <c:pt idx="789">
                  <c:v>519.71484375</c:v>
                </c:pt>
                <c:pt idx="790">
                  <c:v>517.859375</c:v>
                </c:pt>
                <c:pt idx="791">
                  <c:v>516.00390625</c:v>
                </c:pt>
                <c:pt idx="792">
                  <c:v>514.1484375</c:v>
                </c:pt>
                <c:pt idx="793">
                  <c:v>512.29296875</c:v>
                </c:pt>
                <c:pt idx="794">
                  <c:v>510.435546875</c:v>
                </c:pt>
                <c:pt idx="795">
                  <c:v>508.578125</c:v>
                </c:pt>
                <c:pt idx="796">
                  <c:v>506.720703125</c:v>
                </c:pt>
                <c:pt idx="797">
                  <c:v>504.861328125</c:v>
                </c:pt>
                <c:pt idx="798">
                  <c:v>503.00390625</c:v>
                </c:pt>
                <c:pt idx="799">
                  <c:v>501.14453125</c:v>
                </c:pt>
                <c:pt idx="800">
                  <c:v>499.28515625</c:v>
                </c:pt>
                <c:pt idx="801">
                  <c:v>497.42578125</c:v>
                </c:pt>
                <c:pt idx="802">
                  <c:v>495.564453125</c:v>
                </c:pt>
                <c:pt idx="803">
                  <c:v>493.703125</c:v>
                </c:pt>
                <c:pt idx="804">
                  <c:v>491.84375</c:v>
                </c:pt>
                <c:pt idx="805">
                  <c:v>489.98046875</c:v>
                </c:pt>
                <c:pt idx="806">
                  <c:v>488.119140625</c:v>
                </c:pt>
                <c:pt idx="807">
                  <c:v>486.255859375</c:v>
                </c:pt>
                <c:pt idx="808">
                  <c:v>484.392578125</c:v>
                </c:pt>
                <c:pt idx="809">
                  <c:v>482.529296875</c:v>
                </c:pt>
                <c:pt idx="810">
                  <c:v>480.666015625</c:v>
                </c:pt>
                <c:pt idx="811">
                  <c:v>478.80078125</c:v>
                </c:pt>
                <c:pt idx="812">
                  <c:v>476.9375</c:v>
                </c:pt>
                <c:pt idx="813">
                  <c:v>475.072265625</c:v>
                </c:pt>
                <c:pt idx="814">
                  <c:v>473.205078125</c:v>
                </c:pt>
                <c:pt idx="815">
                  <c:v>471.33984375</c:v>
                </c:pt>
                <c:pt idx="816">
                  <c:v>469.47265625</c:v>
                </c:pt>
                <c:pt idx="817">
                  <c:v>467.60546875</c:v>
                </c:pt>
                <c:pt idx="818">
                  <c:v>465.73828125</c:v>
                </c:pt>
                <c:pt idx="819">
                  <c:v>463.87109375</c:v>
                </c:pt>
                <c:pt idx="820">
                  <c:v>462.001953125</c:v>
                </c:pt>
                <c:pt idx="821">
                  <c:v>460.1328125</c:v>
                </c:pt>
                <c:pt idx="822">
                  <c:v>458.263671875</c:v>
                </c:pt>
                <c:pt idx="823">
                  <c:v>456.39453125</c:v>
                </c:pt>
                <c:pt idx="824">
                  <c:v>454.525390625</c:v>
                </c:pt>
                <c:pt idx="825">
                  <c:v>452.654296875</c:v>
                </c:pt>
                <c:pt idx="826">
                  <c:v>450.783203125</c:v>
                </c:pt>
                <c:pt idx="827">
                  <c:v>448.912109375</c:v>
                </c:pt>
                <c:pt idx="828">
                  <c:v>447.0390625</c:v>
                </c:pt>
                <c:pt idx="829">
                  <c:v>445.16796875</c:v>
                </c:pt>
                <c:pt idx="830">
                  <c:v>443.294921875</c:v>
                </c:pt>
                <c:pt idx="831">
                  <c:v>441.421875</c:v>
                </c:pt>
                <c:pt idx="832">
                  <c:v>439.546875</c:v>
                </c:pt>
                <c:pt idx="833">
                  <c:v>437.673828125</c:v>
                </c:pt>
                <c:pt idx="834">
                  <c:v>435.798828125</c:v>
                </c:pt>
                <c:pt idx="835">
                  <c:v>433.923828125</c:v>
                </c:pt>
                <c:pt idx="836">
                  <c:v>432.048828125</c:v>
                </c:pt>
                <c:pt idx="837">
                  <c:v>430.171875</c:v>
                </c:pt>
                <c:pt idx="838">
                  <c:v>428.294921875</c:v>
                </c:pt>
                <c:pt idx="839">
                  <c:v>426.419921875</c:v>
                </c:pt>
                <c:pt idx="840">
                  <c:v>424.541015625</c:v>
                </c:pt>
                <c:pt idx="841">
                  <c:v>422.6640625</c:v>
                </c:pt>
                <c:pt idx="842">
                  <c:v>420.78515625</c:v>
                </c:pt>
                <c:pt idx="843">
                  <c:v>418.90625</c:v>
                </c:pt>
                <c:pt idx="844">
                  <c:v>417.02734375</c:v>
                </c:pt>
                <c:pt idx="845">
                  <c:v>415.1484375</c:v>
                </c:pt>
                <c:pt idx="846">
                  <c:v>413.267578125</c:v>
                </c:pt>
                <c:pt idx="847">
                  <c:v>411.388671875</c:v>
                </c:pt>
                <c:pt idx="848">
                  <c:v>409.5078125</c:v>
                </c:pt>
                <c:pt idx="849">
                  <c:v>407.625</c:v>
                </c:pt>
                <c:pt idx="850">
                  <c:v>405.744140625</c:v>
                </c:pt>
                <c:pt idx="851">
                  <c:v>403.861328125</c:v>
                </c:pt>
                <c:pt idx="852">
                  <c:v>401.978515625</c:v>
                </c:pt>
                <c:pt idx="853">
                  <c:v>400.095703125</c:v>
                </c:pt>
                <c:pt idx="854">
                  <c:v>398.212890625</c:v>
                </c:pt>
                <c:pt idx="855">
                  <c:v>396.328125</c:v>
                </c:pt>
                <c:pt idx="856">
                  <c:v>394.443359375</c:v>
                </c:pt>
                <c:pt idx="857">
                  <c:v>392.55859375</c:v>
                </c:pt>
                <c:pt idx="858">
                  <c:v>390.673828125</c:v>
                </c:pt>
                <c:pt idx="859">
                  <c:v>388.787109375</c:v>
                </c:pt>
                <c:pt idx="860">
                  <c:v>386.900390625</c:v>
                </c:pt>
                <c:pt idx="861">
                  <c:v>385.013671875</c:v>
                </c:pt>
                <c:pt idx="862">
                  <c:v>383.126953125</c:v>
                </c:pt>
                <c:pt idx="863">
                  <c:v>381.23828125</c:v>
                </c:pt>
                <c:pt idx="864">
                  <c:v>379.3515625</c:v>
                </c:pt>
                <c:pt idx="865">
                  <c:v>377.462890625</c:v>
                </c:pt>
                <c:pt idx="866">
                  <c:v>375.572265625</c:v>
                </c:pt>
                <c:pt idx="867">
                  <c:v>373.68359375</c:v>
                </c:pt>
                <c:pt idx="868">
                  <c:v>371.79296875</c:v>
                </c:pt>
                <c:pt idx="869">
                  <c:v>369.90234375</c:v>
                </c:pt>
                <c:pt idx="870">
                  <c:v>368.01171875</c:v>
                </c:pt>
                <c:pt idx="871">
                  <c:v>366.12109375</c:v>
                </c:pt>
                <c:pt idx="872">
                  <c:v>364.228515625</c:v>
                </c:pt>
                <c:pt idx="873">
                  <c:v>362.3359375</c:v>
                </c:pt>
                <c:pt idx="874">
                  <c:v>360.443359375</c:v>
                </c:pt>
                <c:pt idx="875">
                  <c:v>358.55078125</c:v>
                </c:pt>
                <c:pt idx="876">
                  <c:v>356.65625</c:v>
                </c:pt>
                <c:pt idx="877">
                  <c:v>354.763671875</c:v>
                </c:pt>
                <c:pt idx="878">
                  <c:v>352.8671875</c:v>
                </c:pt>
                <c:pt idx="879">
                  <c:v>350.97265625</c:v>
                </c:pt>
                <c:pt idx="880">
                  <c:v>349.078125</c:v>
                </c:pt>
                <c:pt idx="881">
                  <c:v>347.181640625</c:v>
                </c:pt>
                <c:pt idx="882">
                  <c:v>345.28515625</c:v>
                </c:pt>
                <c:pt idx="883">
                  <c:v>343.388671875</c:v>
                </c:pt>
                <c:pt idx="884">
                  <c:v>341.490234375</c:v>
                </c:pt>
                <c:pt idx="885">
                  <c:v>339.59375</c:v>
                </c:pt>
                <c:pt idx="886">
                  <c:v>337.6953125</c:v>
                </c:pt>
                <c:pt idx="887">
                  <c:v>335.796875</c:v>
                </c:pt>
                <c:pt idx="888">
                  <c:v>333.896484375</c:v>
                </c:pt>
                <c:pt idx="889">
                  <c:v>331.998046875</c:v>
                </c:pt>
                <c:pt idx="890">
                  <c:v>330.09765625</c:v>
                </c:pt>
                <c:pt idx="891">
                  <c:v>328.197265625</c:v>
                </c:pt>
                <c:pt idx="892">
                  <c:v>326.294921875</c:v>
                </c:pt>
                <c:pt idx="893">
                  <c:v>324.39453125</c:v>
                </c:pt>
                <c:pt idx="894">
                  <c:v>322.4921875</c:v>
                </c:pt>
                <c:pt idx="895">
                  <c:v>320.58984375</c:v>
                </c:pt>
                <c:pt idx="896">
                  <c:v>318.6875</c:v>
                </c:pt>
                <c:pt idx="897">
                  <c:v>316.783203125</c:v>
                </c:pt>
                <c:pt idx="898">
                  <c:v>314.87890625</c:v>
                </c:pt>
                <c:pt idx="899">
                  <c:v>312.974609375</c:v>
                </c:pt>
                <c:pt idx="900">
                  <c:v>311.0703125</c:v>
                </c:pt>
                <c:pt idx="901">
                  <c:v>309.166015625</c:v>
                </c:pt>
                <c:pt idx="902">
                  <c:v>307.259765625</c:v>
                </c:pt>
                <c:pt idx="903">
                  <c:v>305.353515625</c:v>
                </c:pt>
                <c:pt idx="904">
                  <c:v>303.447265625</c:v>
                </c:pt>
                <c:pt idx="905">
                  <c:v>301.5390625</c:v>
                </c:pt>
                <c:pt idx="906">
                  <c:v>299.6328125</c:v>
                </c:pt>
                <c:pt idx="907">
                  <c:v>297.724609375</c:v>
                </c:pt>
                <c:pt idx="908">
                  <c:v>295.81640625</c:v>
                </c:pt>
                <c:pt idx="909">
                  <c:v>293.90625</c:v>
                </c:pt>
                <c:pt idx="910">
                  <c:v>291.998046875</c:v>
                </c:pt>
                <c:pt idx="911">
                  <c:v>290.087890625</c:v>
                </c:pt>
                <c:pt idx="912">
                  <c:v>288.177734375</c:v>
                </c:pt>
                <c:pt idx="913">
                  <c:v>286.265625</c:v>
                </c:pt>
                <c:pt idx="914">
                  <c:v>284.35546875</c:v>
                </c:pt>
                <c:pt idx="915">
                  <c:v>282.443359375</c:v>
                </c:pt>
                <c:pt idx="916">
                  <c:v>280.53125</c:v>
                </c:pt>
                <c:pt idx="917">
                  <c:v>278.619140625</c:v>
                </c:pt>
                <c:pt idx="918">
                  <c:v>276.705078125</c:v>
                </c:pt>
                <c:pt idx="919">
                  <c:v>274.791015625</c:v>
                </c:pt>
                <c:pt idx="920">
                  <c:v>272.876953125</c:v>
                </c:pt>
                <c:pt idx="921">
                  <c:v>270.962890625</c:v>
                </c:pt>
                <c:pt idx="922">
                  <c:v>269.048828125</c:v>
                </c:pt>
                <c:pt idx="923">
                  <c:v>267.1328125</c:v>
                </c:pt>
                <c:pt idx="924">
                  <c:v>265.216796875</c:v>
                </c:pt>
                <c:pt idx="925">
                  <c:v>263.30078125</c:v>
                </c:pt>
                <c:pt idx="926">
                  <c:v>261.3828125</c:v>
                </c:pt>
                <c:pt idx="927">
                  <c:v>259.46484375</c:v>
                </c:pt>
                <c:pt idx="928">
                  <c:v>257.548828125</c:v>
                </c:pt>
                <c:pt idx="929">
                  <c:v>255.62890625</c:v>
                </c:pt>
                <c:pt idx="930">
                  <c:v>253.7109375</c:v>
                </c:pt>
                <c:pt idx="931">
                  <c:v>251.791015625</c:v>
                </c:pt>
                <c:pt idx="932">
                  <c:v>249.87109375</c:v>
                </c:pt>
                <c:pt idx="933">
                  <c:v>247.951171875</c:v>
                </c:pt>
                <c:pt idx="934">
                  <c:v>246.03125</c:v>
                </c:pt>
                <c:pt idx="935">
                  <c:v>244.109375</c:v>
                </c:pt>
                <c:pt idx="936">
                  <c:v>242.1875</c:v>
                </c:pt>
                <c:pt idx="937">
                  <c:v>240.265625</c:v>
                </c:pt>
                <c:pt idx="938">
                  <c:v>238.34375</c:v>
                </c:pt>
                <c:pt idx="939">
                  <c:v>236.419921875</c:v>
                </c:pt>
                <c:pt idx="940">
                  <c:v>234.49609375</c:v>
                </c:pt>
                <c:pt idx="941">
                  <c:v>232.572265625</c:v>
                </c:pt>
                <c:pt idx="942">
                  <c:v>230.6484375</c:v>
                </c:pt>
                <c:pt idx="943">
                  <c:v>228.72265625</c:v>
                </c:pt>
                <c:pt idx="944">
                  <c:v>226.796875</c:v>
                </c:pt>
                <c:pt idx="945">
                  <c:v>224.87109375</c:v>
                </c:pt>
                <c:pt idx="946">
                  <c:v>222.9453125</c:v>
                </c:pt>
                <c:pt idx="947">
                  <c:v>221.017578125</c:v>
                </c:pt>
                <c:pt idx="948">
                  <c:v>219.091796875</c:v>
                </c:pt>
                <c:pt idx="949">
                  <c:v>217.1640625</c:v>
                </c:pt>
                <c:pt idx="950">
                  <c:v>215.234375</c:v>
                </c:pt>
                <c:pt idx="951">
                  <c:v>213.306640625</c:v>
                </c:pt>
                <c:pt idx="952">
                  <c:v>211.376953125</c:v>
                </c:pt>
                <c:pt idx="953">
                  <c:v>209.447265625</c:v>
                </c:pt>
                <c:pt idx="954">
                  <c:v>207.517578125</c:v>
                </c:pt>
                <c:pt idx="955">
                  <c:v>205.5859375</c:v>
                </c:pt>
                <c:pt idx="956">
                  <c:v>203.654296875</c:v>
                </c:pt>
                <c:pt idx="957">
                  <c:v>201.72265625</c:v>
                </c:pt>
                <c:pt idx="958">
                  <c:v>199.791015625</c:v>
                </c:pt>
                <c:pt idx="959">
                  <c:v>197.857421875</c:v>
                </c:pt>
                <c:pt idx="960">
                  <c:v>195.92578125</c:v>
                </c:pt>
                <c:pt idx="961">
                  <c:v>193.9921875</c:v>
                </c:pt>
                <c:pt idx="962">
                  <c:v>192.056640625</c:v>
                </c:pt>
                <c:pt idx="963">
                  <c:v>190.123046875</c:v>
                </c:pt>
                <c:pt idx="964">
                  <c:v>188.1875</c:v>
                </c:pt>
                <c:pt idx="965">
                  <c:v>186.251953125</c:v>
                </c:pt>
                <c:pt idx="966">
                  <c:v>184.31640625</c:v>
                </c:pt>
                <c:pt idx="967">
                  <c:v>182.380859375</c:v>
                </c:pt>
                <c:pt idx="968">
                  <c:v>180.443359375</c:v>
                </c:pt>
                <c:pt idx="969">
                  <c:v>178.505859375</c:v>
                </c:pt>
                <c:pt idx="970">
                  <c:v>176.568359375</c:v>
                </c:pt>
                <c:pt idx="971">
                  <c:v>174.62890625</c:v>
                </c:pt>
                <c:pt idx="972">
                  <c:v>172.689453125</c:v>
                </c:pt>
                <c:pt idx="973">
                  <c:v>170.75</c:v>
                </c:pt>
                <c:pt idx="974">
                  <c:v>168.810546875</c:v>
                </c:pt>
                <c:pt idx="975">
                  <c:v>166.87109375</c:v>
                </c:pt>
                <c:pt idx="976">
                  <c:v>164.9296875</c:v>
                </c:pt>
                <c:pt idx="977">
                  <c:v>162.98828125</c:v>
                </c:pt>
                <c:pt idx="978">
                  <c:v>161.046875</c:v>
                </c:pt>
                <c:pt idx="979">
                  <c:v>159.103515625</c:v>
                </c:pt>
                <c:pt idx="980">
                  <c:v>157.162109375</c:v>
                </c:pt>
                <c:pt idx="981">
                  <c:v>155.21875</c:v>
                </c:pt>
                <c:pt idx="982">
                  <c:v>153.2734375</c:v>
                </c:pt>
                <c:pt idx="983">
                  <c:v>151.330078125</c:v>
                </c:pt>
                <c:pt idx="984">
                  <c:v>149.384765625</c:v>
                </c:pt>
                <c:pt idx="985">
                  <c:v>147.439453125</c:v>
                </c:pt>
                <c:pt idx="986">
                  <c:v>145.494140625</c:v>
                </c:pt>
                <c:pt idx="987">
                  <c:v>143.548828125</c:v>
                </c:pt>
                <c:pt idx="988">
                  <c:v>141.6015625</c:v>
                </c:pt>
                <c:pt idx="989">
                  <c:v>139.654296875</c:v>
                </c:pt>
                <c:pt idx="990">
                  <c:v>137.70703125</c:v>
                </c:pt>
                <c:pt idx="991">
                  <c:v>135.7578125</c:v>
                </c:pt>
                <c:pt idx="992">
                  <c:v>133.80859375</c:v>
                </c:pt>
                <c:pt idx="993">
                  <c:v>131.861328125</c:v>
                </c:pt>
                <c:pt idx="994">
                  <c:v>129.91015625</c:v>
                </c:pt>
                <c:pt idx="995">
                  <c:v>127.9609375</c:v>
                </c:pt>
                <c:pt idx="996">
                  <c:v>126.009765625</c:v>
                </c:pt>
                <c:pt idx="997">
                  <c:v>124.05859375</c:v>
                </c:pt>
                <c:pt idx="998">
                  <c:v>122.107421875</c:v>
                </c:pt>
                <c:pt idx="999">
                  <c:v>120.154296875</c:v>
                </c:pt>
                <c:pt idx="1000">
                  <c:v>118.203125</c:v>
                </c:pt>
                <c:pt idx="1001">
                  <c:v>116.25</c:v>
                </c:pt>
                <c:pt idx="1002">
                  <c:v>114.294921875</c:v>
                </c:pt>
                <c:pt idx="1003">
                  <c:v>112.341796875</c:v>
                </c:pt>
                <c:pt idx="1004">
                  <c:v>110.38671875</c:v>
                </c:pt>
                <c:pt idx="1005">
                  <c:v>108.431640625</c:v>
                </c:pt>
                <c:pt idx="1006">
                  <c:v>106.4765625</c:v>
                </c:pt>
                <c:pt idx="1007">
                  <c:v>104.51953125</c:v>
                </c:pt>
                <c:pt idx="1008">
                  <c:v>102.564453125</c:v>
                </c:pt>
                <c:pt idx="1009">
                  <c:v>100.607421875</c:v>
                </c:pt>
              </c:numCache>
            </c:numRef>
          </c:xVal>
          <c:yVal>
            <c:numRef>
              <c:f>'Figure 14'!$J$7:$J$1016</c:f>
              <c:numCache>
                <c:formatCode>General</c:formatCode>
                <c:ptCount val="1010"/>
                <c:pt idx="0">
                  <c:v>200286.17129516602</c:v>
                </c:pt>
                <c:pt idx="1">
                  <c:v>200197.6019744873</c:v>
                </c:pt>
                <c:pt idx="2">
                  <c:v>200252.88273620605</c:v>
                </c:pt>
                <c:pt idx="3">
                  <c:v>200085.11673736572</c:v>
                </c:pt>
                <c:pt idx="4">
                  <c:v>200061.97202301025</c:v>
                </c:pt>
                <c:pt idx="5">
                  <c:v>200168.91058349609</c:v>
                </c:pt>
                <c:pt idx="6">
                  <c:v>200027.27242088318</c:v>
                </c:pt>
                <c:pt idx="7">
                  <c:v>200062.25569915771</c:v>
                </c:pt>
                <c:pt idx="8">
                  <c:v>199920.96007537842</c:v>
                </c:pt>
                <c:pt idx="9">
                  <c:v>200251.17539978027</c:v>
                </c:pt>
                <c:pt idx="10">
                  <c:v>199911.42626953125</c:v>
                </c:pt>
                <c:pt idx="11">
                  <c:v>199684.13107299805</c:v>
                </c:pt>
                <c:pt idx="12">
                  <c:v>199960.14451980591</c:v>
                </c:pt>
                <c:pt idx="13">
                  <c:v>199923.83477020264</c:v>
                </c:pt>
                <c:pt idx="14">
                  <c:v>199749.96035766602</c:v>
                </c:pt>
                <c:pt idx="15">
                  <c:v>199965.3869972229</c:v>
                </c:pt>
                <c:pt idx="16">
                  <c:v>200059.22680664063</c:v>
                </c:pt>
                <c:pt idx="17">
                  <c:v>200085.96209716797</c:v>
                </c:pt>
                <c:pt idx="18">
                  <c:v>200108.04192352295</c:v>
                </c:pt>
                <c:pt idx="19">
                  <c:v>200010.28621292114</c:v>
                </c:pt>
                <c:pt idx="20">
                  <c:v>199821.56158447266</c:v>
                </c:pt>
                <c:pt idx="21">
                  <c:v>199941.70906448364</c:v>
                </c:pt>
                <c:pt idx="22">
                  <c:v>200199.47941589355</c:v>
                </c:pt>
                <c:pt idx="23">
                  <c:v>200131.21786499023</c:v>
                </c:pt>
                <c:pt idx="24">
                  <c:v>200232.55198669434</c:v>
                </c:pt>
                <c:pt idx="25">
                  <c:v>199688.49597167969</c:v>
                </c:pt>
                <c:pt idx="26">
                  <c:v>200004.26884651184</c:v>
                </c:pt>
                <c:pt idx="27">
                  <c:v>200115.65675354004</c:v>
                </c:pt>
                <c:pt idx="28">
                  <c:v>200054.69543838501</c:v>
                </c:pt>
                <c:pt idx="29">
                  <c:v>199893.36311340332</c:v>
                </c:pt>
                <c:pt idx="30">
                  <c:v>200019.56693649292</c:v>
                </c:pt>
                <c:pt idx="31">
                  <c:v>200113.9666595459</c:v>
                </c:pt>
                <c:pt idx="32">
                  <c:v>200088.83325195313</c:v>
                </c:pt>
                <c:pt idx="33">
                  <c:v>200170.76179504395</c:v>
                </c:pt>
                <c:pt idx="34">
                  <c:v>199929.06221008301</c:v>
                </c:pt>
                <c:pt idx="35">
                  <c:v>199996.96826314926</c:v>
                </c:pt>
                <c:pt idx="36">
                  <c:v>200160.6547088623</c:v>
                </c:pt>
                <c:pt idx="37">
                  <c:v>200020.01890182495</c:v>
                </c:pt>
                <c:pt idx="38">
                  <c:v>200035.76277542114</c:v>
                </c:pt>
                <c:pt idx="39">
                  <c:v>200070.79057312012</c:v>
                </c:pt>
                <c:pt idx="40">
                  <c:v>200067.73680114746</c:v>
                </c:pt>
                <c:pt idx="41">
                  <c:v>200117.37379455566</c:v>
                </c:pt>
                <c:pt idx="42">
                  <c:v>200415.53311157227</c:v>
                </c:pt>
                <c:pt idx="43">
                  <c:v>200268.02032470703</c:v>
                </c:pt>
                <c:pt idx="44">
                  <c:v>200028.43550109863</c:v>
                </c:pt>
                <c:pt idx="45">
                  <c:v>200032.52471542358</c:v>
                </c:pt>
                <c:pt idx="46">
                  <c:v>200114.72814941406</c:v>
                </c:pt>
                <c:pt idx="47">
                  <c:v>200270.20385742188</c:v>
                </c:pt>
                <c:pt idx="48">
                  <c:v>199961.4440536499</c:v>
                </c:pt>
                <c:pt idx="49">
                  <c:v>200085.38032531738</c:v>
                </c:pt>
                <c:pt idx="50">
                  <c:v>199799.32704162598</c:v>
                </c:pt>
                <c:pt idx="51">
                  <c:v>200174.62338256836</c:v>
                </c:pt>
                <c:pt idx="52">
                  <c:v>200055.77038574219</c:v>
                </c:pt>
                <c:pt idx="53">
                  <c:v>199808.45834350586</c:v>
                </c:pt>
                <c:pt idx="54">
                  <c:v>199961.58597564697</c:v>
                </c:pt>
                <c:pt idx="55">
                  <c:v>200127.48303985596</c:v>
                </c:pt>
                <c:pt idx="56">
                  <c:v>199828.31913757324</c:v>
                </c:pt>
                <c:pt idx="57">
                  <c:v>200102.37364959717</c:v>
                </c:pt>
                <c:pt idx="58">
                  <c:v>200022.58550643921</c:v>
                </c:pt>
                <c:pt idx="59">
                  <c:v>200038.11960983276</c:v>
                </c:pt>
                <c:pt idx="60">
                  <c:v>200279.01586914063</c:v>
                </c:pt>
                <c:pt idx="61">
                  <c:v>200198.03601074219</c:v>
                </c:pt>
                <c:pt idx="62">
                  <c:v>200581.71875</c:v>
                </c:pt>
                <c:pt idx="63">
                  <c:v>200524.71411132813</c:v>
                </c:pt>
                <c:pt idx="64">
                  <c:v>201063.69702148438</c:v>
                </c:pt>
                <c:pt idx="65">
                  <c:v>201556.63439941406</c:v>
                </c:pt>
                <c:pt idx="66">
                  <c:v>202447.07739257813</c:v>
                </c:pt>
                <c:pt idx="67">
                  <c:v>203482.95678710938</c:v>
                </c:pt>
                <c:pt idx="68">
                  <c:v>204980.8818359375</c:v>
                </c:pt>
                <c:pt idx="69">
                  <c:v>206490.91845703125</c:v>
                </c:pt>
                <c:pt idx="70">
                  <c:v>207069.767578125</c:v>
                </c:pt>
                <c:pt idx="71">
                  <c:v>206328.71923828125</c:v>
                </c:pt>
                <c:pt idx="72">
                  <c:v>204376.18701171875</c:v>
                </c:pt>
                <c:pt idx="73">
                  <c:v>202603.30981445313</c:v>
                </c:pt>
                <c:pt idx="74">
                  <c:v>201547.65502929688</c:v>
                </c:pt>
                <c:pt idx="75">
                  <c:v>200696.51385498047</c:v>
                </c:pt>
                <c:pt idx="76">
                  <c:v>200378.53005981445</c:v>
                </c:pt>
                <c:pt idx="77">
                  <c:v>200068.66405487061</c:v>
                </c:pt>
                <c:pt idx="78">
                  <c:v>200067.12638092041</c:v>
                </c:pt>
                <c:pt idx="79">
                  <c:v>199929.80335235596</c:v>
                </c:pt>
                <c:pt idx="80">
                  <c:v>200064.27269744873</c:v>
                </c:pt>
                <c:pt idx="81">
                  <c:v>199954.01963424683</c:v>
                </c:pt>
                <c:pt idx="82">
                  <c:v>200074.38066864014</c:v>
                </c:pt>
                <c:pt idx="83">
                  <c:v>200118.99415588379</c:v>
                </c:pt>
                <c:pt idx="84">
                  <c:v>200059.4984588623</c:v>
                </c:pt>
                <c:pt idx="85">
                  <c:v>200165.75268554688</c:v>
                </c:pt>
                <c:pt idx="86">
                  <c:v>199994.42220115662</c:v>
                </c:pt>
                <c:pt idx="87">
                  <c:v>199952.51742553711</c:v>
                </c:pt>
                <c:pt idx="88">
                  <c:v>199885.48271942139</c:v>
                </c:pt>
                <c:pt idx="89">
                  <c:v>199653.00582885742</c:v>
                </c:pt>
                <c:pt idx="90">
                  <c:v>200107.8503036499</c:v>
                </c:pt>
                <c:pt idx="91">
                  <c:v>199995.2835931778</c:v>
                </c:pt>
                <c:pt idx="92">
                  <c:v>200041.95205307007</c:v>
                </c:pt>
                <c:pt idx="93">
                  <c:v>199861.83627319336</c:v>
                </c:pt>
                <c:pt idx="94">
                  <c:v>199930.62567138672</c:v>
                </c:pt>
                <c:pt idx="95">
                  <c:v>200030.93745803833</c:v>
                </c:pt>
                <c:pt idx="96">
                  <c:v>200052.56869888306</c:v>
                </c:pt>
                <c:pt idx="97">
                  <c:v>200263.05447387695</c:v>
                </c:pt>
                <c:pt idx="98">
                  <c:v>200018.7719039917</c:v>
                </c:pt>
                <c:pt idx="99">
                  <c:v>200065.6706161499</c:v>
                </c:pt>
                <c:pt idx="100">
                  <c:v>200239.97331237793</c:v>
                </c:pt>
                <c:pt idx="101">
                  <c:v>199988.11185359955</c:v>
                </c:pt>
                <c:pt idx="102">
                  <c:v>200236.30722045898</c:v>
                </c:pt>
                <c:pt idx="103">
                  <c:v>200094.65576934814</c:v>
                </c:pt>
                <c:pt idx="104">
                  <c:v>200056.78024291992</c:v>
                </c:pt>
                <c:pt idx="105">
                  <c:v>200119.51765441895</c:v>
                </c:pt>
                <c:pt idx="106">
                  <c:v>200109.99894714355</c:v>
                </c:pt>
                <c:pt idx="107">
                  <c:v>200255.97459411621</c:v>
                </c:pt>
                <c:pt idx="108">
                  <c:v>200062.77515029907</c:v>
                </c:pt>
                <c:pt idx="109">
                  <c:v>199992.13990592957</c:v>
                </c:pt>
                <c:pt idx="110">
                  <c:v>199819.51776123047</c:v>
                </c:pt>
                <c:pt idx="111">
                  <c:v>199775.67393493652</c:v>
                </c:pt>
                <c:pt idx="112">
                  <c:v>199987.56368255615</c:v>
                </c:pt>
                <c:pt idx="113">
                  <c:v>200124.09592437744</c:v>
                </c:pt>
                <c:pt idx="114">
                  <c:v>199986.17177200317</c:v>
                </c:pt>
                <c:pt idx="115">
                  <c:v>199964.35306549072</c:v>
                </c:pt>
                <c:pt idx="116">
                  <c:v>200439.39349365234</c:v>
                </c:pt>
                <c:pt idx="117">
                  <c:v>200085.29302215576</c:v>
                </c:pt>
                <c:pt idx="118">
                  <c:v>200160.63206481934</c:v>
                </c:pt>
                <c:pt idx="119">
                  <c:v>200008.81977939606</c:v>
                </c:pt>
                <c:pt idx="120">
                  <c:v>199971.42405319214</c:v>
                </c:pt>
                <c:pt idx="121">
                  <c:v>200281.61672973633</c:v>
                </c:pt>
                <c:pt idx="122">
                  <c:v>200192.53076171875</c:v>
                </c:pt>
                <c:pt idx="123">
                  <c:v>200353.8952331543</c:v>
                </c:pt>
                <c:pt idx="124">
                  <c:v>199904.95344543457</c:v>
                </c:pt>
                <c:pt idx="125">
                  <c:v>200110.11672210693</c:v>
                </c:pt>
                <c:pt idx="126">
                  <c:v>200088.40776062012</c:v>
                </c:pt>
                <c:pt idx="127">
                  <c:v>199900.9786605835</c:v>
                </c:pt>
                <c:pt idx="128">
                  <c:v>200007.54310178757</c:v>
                </c:pt>
                <c:pt idx="129">
                  <c:v>200282.87191772461</c:v>
                </c:pt>
                <c:pt idx="130">
                  <c:v>200122.08562469482</c:v>
                </c:pt>
                <c:pt idx="131">
                  <c:v>200362.89651489258</c:v>
                </c:pt>
                <c:pt idx="132">
                  <c:v>200367.73184204102</c:v>
                </c:pt>
                <c:pt idx="133">
                  <c:v>200094.60321807861</c:v>
                </c:pt>
                <c:pt idx="134">
                  <c:v>199998.02146685123</c:v>
                </c:pt>
                <c:pt idx="135">
                  <c:v>200084.12094116211</c:v>
                </c:pt>
                <c:pt idx="136">
                  <c:v>199975.08874702454</c:v>
                </c:pt>
                <c:pt idx="137">
                  <c:v>200142.28782653809</c:v>
                </c:pt>
                <c:pt idx="138">
                  <c:v>199930.34125518799</c:v>
                </c:pt>
                <c:pt idx="139">
                  <c:v>200066.27341461182</c:v>
                </c:pt>
                <c:pt idx="140">
                  <c:v>200069.61601257324</c:v>
                </c:pt>
                <c:pt idx="141">
                  <c:v>200224.18096923828</c:v>
                </c:pt>
                <c:pt idx="142">
                  <c:v>200119.92709350586</c:v>
                </c:pt>
                <c:pt idx="143">
                  <c:v>200073.39747619629</c:v>
                </c:pt>
                <c:pt idx="144">
                  <c:v>200061.13243103027</c:v>
                </c:pt>
                <c:pt idx="145">
                  <c:v>200349.52694702148</c:v>
                </c:pt>
                <c:pt idx="146">
                  <c:v>200183.03968811035</c:v>
                </c:pt>
                <c:pt idx="147">
                  <c:v>200170.76435852051</c:v>
                </c:pt>
                <c:pt idx="148">
                  <c:v>199861.15798950195</c:v>
                </c:pt>
                <c:pt idx="149">
                  <c:v>199894.10360717773</c:v>
                </c:pt>
                <c:pt idx="150">
                  <c:v>200070.15948486328</c:v>
                </c:pt>
                <c:pt idx="151">
                  <c:v>199917.90419006348</c:v>
                </c:pt>
                <c:pt idx="152">
                  <c:v>200037.89624786377</c:v>
                </c:pt>
                <c:pt idx="153">
                  <c:v>200008.54789829254</c:v>
                </c:pt>
                <c:pt idx="154">
                  <c:v>199991.66997909546</c:v>
                </c:pt>
                <c:pt idx="155">
                  <c:v>200228.12962341309</c:v>
                </c:pt>
                <c:pt idx="156">
                  <c:v>199973.43116188049</c:v>
                </c:pt>
                <c:pt idx="157">
                  <c:v>200138.33645629883</c:v>
                </c:pt>
                <c:pt idx="158">
                  <c:v>199931.91217803955</c:v>
                </c:pt>
                <c:pt idx="159">
                  <c:v>199891.74649810791</c:v>
                </c:pt>
                <c:pt idx="160">
                  <c:v>200123.31434631348</c:v>
                </c:pt>
                <c:pt idx="161">
                  <c:v>200084.69226074219</c:v>
                </c:pt>
                <c:pt idx="162">
                  <c:v>199903.27115631104</c:v>
                </c:pt>
                <c:pt idx="163">
                  <c:v>199861.60223388672</c:v>
                </c:pt>
                <c:pt idx="164">
                  <c:v>199871.14288330078</c:v>
                </c:pt>
                <c:pt idx="165">
                  <c:v>199893.11033630371</c:v>
                </c:pt>
                <c:pt idx="166">
                  <c:v>200147.64566040039</c:v>
                </c:pt>
                <c:pt idx="167">
                  <c:v>200073.41724395752</c:v>
                </c:pt>
                <c:pt idx="168">
                  <c:v>199686.11309814453</c:v>
                </c:pt>
                <c:pt idx="169">
                  <c:v>200135.78842163086</c:v>
                </c:pt>
                <c:pt idx="170">
                  <c:v>199991.91038513184</c:v>
                </c:pt>
                <c:pt idx="171">
                  <c:v>199888.34491729736</c:v>
                </c:pt>
                <c:pt idx="172">
                  <c:v>200102.30930328369</c:v>
                </c:pt>
                <c:pt idx="173">
                  <c:v>200353.36651611328</c:v>
                </c:pt>
                <c:pt idx="174">
                  <c:v>199938.66564178467</c:v>
                </c:pt>
                <c:pt idx="175">
                  <c:v>199750.11155700684</c:v>
                </c:pt>
                <c:pt idx="176">
                  <c:v>199789.10136413574</c:v>
                </c:pt>
                <c:pt idx="177">
                  <c:v>199787.87973022461</c:v>
                </c:pt>
                <c:pt idx="178">
                  <c:v>200058.85954284668</c:v>
                </c:pt>
                <c:pt idx="179">
                  <c:v>199878.21315765381</c:v>
                </c:pt>
                <c:pt idx="180">
                  <c:v>200088.79483032227</c:v>
                </c:pt>
                <c:pt idx="181">
                  <c:v>199878.86303710938</c:v>
                </c:pt>
                <c:pt idx="182">
                  <c:v>199914.74266052246</c:v>
                </c:pt>
                <c:pt idx="183">
                  <c:v>200004.7135887146</c:v>
                </c:pt>
                <c:pt idx="184">
                  <c:v>199813.49545288086</c:v>
                </c:pt>
                <c:pt idx="185">
                  <c:v>200014.66103458405</c:v>
                </c:pt>
                <c:pt idx="186">
                  <c:v>199990.32246017456</c:v>
                </c:pt>
                <c:pt idx="187">
                  <c:v>200021.57810211182</c:v>
                </c:pt>
                <c:pt idx="188">
                  <c:v>199997.2938451767</c:v>
                </c:pt>
                <c:pt idx="189">
                  <c:v>200199.8338470459</c:v>
                </c:pt>
                <c:pt idx="190">
                  <c:v>200140.06588745117</c:v>
                </c:pt>
                <c:pt idx="191">
                  <c:v>200179.04740905762</c:v>
                </c:pt>
                <c:pt idx="192">
                  <c:v>200122.42176055908</c:v>
                </c:pt>
                <c:pt idx="193">
                  <c:v>200221.54513549805</c:v>
                </c:pt>
                <c:pt idx="194">
                  <c:v>200200.44171142578</c:v>
                </c:pt>
                <c:pt idx="195">
                  <c:v>200012.90720462799</c:v>
                </c:pt>
                <c:pt idx="196">
                  <c:v>200252.26852416992</c:v>
                </c:pt>
                <c:pt idx="197">
                  <c:v>200329.80572509766</c:v>
                </c:pt>
                <c:pt idx="198">
                  <c:v>200154.76570129395</c:v>
                </c:pt>
                <c:pt idx="199">
                  <c:v>199956.74884414673</c:v>
                </c:pt>
                <c:pt idx="200">
                  <c:v>200266.80270385742</c:v>
                </c:pt>
                <c:pt idx="201">
                  <c:v>200332.06292724609</c:v>
                </c:pt>
                <c:pt idx="202">
                  <c:v>200412.70404052734</c:v>
                </c:pt>
                <c:pt idx="203">
                  <c:v>200376.41821289063</c:v>
                </c:pt>
                <c:pt idx="204">
                  <c:v>200158.68278503418</c:v>
                </c:pt>
                <c:pt idx="205">
                  <c:v>200133.27973937988</c:v>
                </c:pt>
                <c:pt idx="206">
                  <c:v>200383.12408447266</c:v>
                </c:pt>
                <c:pt idx="207">
                  <c:v>200316.25744628906</c:v>
                </c:pt>
                <c:pt idx="208">
                  <c:v>200300.15908813477</c:v>
                </c:pt>
                <c:pt idx="209">
                  <c:v>200299.45669555664</c:v>
                </c:pt>
                <c:pt idx="210">
                  <c:v>200278.81701660156</c:v>
                </c:pt>
                <c:pt idx="211">
                  <c:v>200448.66497802734</c:v>
                </c:pt>
                <c:pt idx="212">
                  <c:v>200612.30334472656</c:v>
                </c:pt>
                <c:pt idx="213">
                  <c:v>200545.67108154297</c:v>
                </c:pt>
                <c:pt idx="214">
                  <c:v>200417.7099609375</c:v>
                </c:pt>
                <c:pt idx="215">
                  <c:v>200731.73516845703</c:v>
                </c:pt>
                <c:pt idx="216">
                  <c:v>200473.48611450195</c:v>
                </c:pt>
                <c:pt idx="217">
                  <c:v>200555.84155273438</c:v>
                </c:pt>
                <c:pt idx="218">
                  <c:v>200618.28350830078</c:v>
                </c:pt>
                <c:pt idx="219">
                  <c:v>200820.24005126953</c:v>
                </c:pt>
                <c:pt idx="220">
                  <c:v>200632.83874511719</c:v>
                </c:pt>
                <c:pt idx="221">
                  <c:v>200804.12908935547</c:v>
                </c:pt>
                <c:pt idx="222">
                  <c:v>200696.57733154297</c:v>
                </c:pt>
                <c:pt idx="223">
                  <c:v>200477.29275512695</c:v>
                </c:pt>
                <c:pt idx="224">
                  <c:v>200556.73620605469</c:v>
                </c:pt>
                <c:pt idx="225">
                  <c:v>200337.68023681641</c:v>
                </c:pt>
                <c:pt idx="226">
                  <c:v>200121.79689025879</c:v>
                </c:pt>
                <c:pt idx="227">
                  <c:v>200291.70086669922</c:v>
                </c:pt>
                <c:pt idx="228">
                  <c:v>200086.73740386963</c:v>
                </c:pt>
                <c:pt idx="229">
                  <c:v>200053.20608901978</c:v>
                </c:pt>
                <c:pt idx="230">
                  <c:v>200091.638671875</c:v>
                </c:pt>
                <c:pt idx="231">
                  <c:v>200010.85419368744</c:v>
                </c:pt>
                <c:pt idx="232">
                  <c:v>199891.9077911377</c:v>
                </c:pt>
                <c:pt idx="233">
                  <c:v>200037.46702575684</c:v>
                </c:pt>
                <c:pt idx="234">
                  <c:v>200202.89688110352</c:v>
                </c:pt>
                <c:pt idx="235">
                  <c:v>200100.94873809814</c:v>
                </c:pt>
                <c:pt idx="236">
                  <c:v>200393.15628051758</c:v>
                </c:pt>
                <c:pt idx="237">
                  <c:v>200222.58642578125</c:v>
                </c:pt>
                <c:pt idx="238">
                  <c:v>200220.07556152344</c:v>
                </c:pt>
                <c:pt idx="239">
                  <c:v>200327.53768920898</c:v>
                </c:pt>
                <c:pt idx="240">
                  <c:v>200219.82737731934</c:v>
                </c:pt>
                <c:pt idx="241">
                  <c:v>200251.05445861816</c:v>
                </c:pt>
                <c:pt idx="242">
                  <c:v>200308.24667358398</c:v>
                </c:pt>
                <c:pt idx="243">
                  <c:v>200307.50991821289</c:v>
                </c:pt>
                <c:pt idx="244">
                  <c:v>200248.91067504883</c:v>
                </c:pt>
                <c:pt idx="245">
                  <c:v>200280.29956054688</c:v>
                </c:pt>
                <c:pt idx="246">
                  <c:v>200291.93615722656</c:v>
                </c:pt>
                <c:pt idx="247">
                  <c:v>200405.71176147461</c:v>
                </c:pt>
                <c:pt idx="248">
                  <c:v>200126.47425079346</c:v>
                </c:pt>
                <c:pt idx="249">
                  <c:v>200126.10695648193</c:v>
                </c:pt>
                <c:pt idx="250">
                  <c:v>200045.11203765869</c:v>
                </c:pt>
                <c:pt idx="251">
                  <c:v>200122.50930023193</c:v>
                </c:pt>
                <c:pt idx="252">
                  <c:v>200300.40655517578</c:v>
                </c:pt>
                <c:pt idx="253">
                  <c:v>200262.1926574707</c:v>
                </c:pt>
                <c:pt idx="254">
                  <c:v>200119.09663391113</c:v>
                </c:pt>
                <c:pt idx="255">
                  <c:v>200265.09481811523</c:v>
                </c:pt>
                <c:pt idx="256">
                  <c:v>200292.49072265625</c:v>
                </c:pt>
                <c:pt idx="257">
                  <c:v>200567.75689697266</c:v>
                </c:pt>
                <c:pt idx="258">
                  <c:v>200725.9091796875</c:v>
                </c:pt>
                <c:pt idx="259">
                  <c:v>201213.83447265625</c:v>
                </c:pt>
                <c:pt idx="260">
                  <c:v>201502.58020019531</c:v>
                </c:pt>
                <c:pt idx="261">
                  <c:v>202213.5361328125</c:v>
                </c:pt>
                <c:pt idx="262">
                  <c:v>203537.84033203125</c:v>
                </c:pt>
                <c:pt idx="263">
                  <c:v>205762.04736328125</c:v>
                </c:pt>
                <c:pt idx="264">
                  <c:v>206895.345703125</c:v>
                </c:pt>
                <c:pt idx="265">
                  <c:v>206026.275390625</c:v>
                </c:pt>
                <c:pt idx="266">
                  <c:v>204271.48779296875</c:v>
                </c:pt>
                <c:pt idx="267">
                  <c:v>202927.1376953125</c:v>
                </c:pt>
                <c:pt idx="268">
                  <c:v>201839.7626953125</c:v>
                </c:pt>
                <c:pt idx="269">
                  <c:v>201229.07958984375</c:v>
                </c:pt>
                <c:pt idx="270">
                  <c:v>200918.90856933594</c:v>
                </c:pt>
                <c:pt idx="271">
                  <c:v>200607.41168212891</c:v>
                </c:pt>
                <c:pt idx="272">
                  <c:v>200490.10772705078</c:v>
                </c:pt>
                <c:pt idx="273">
                  <c:v>200477.45449829102</c:v>
                </c:pt>
                <c:pt idx="274">
                  <c:v>200417.9030456543</c:v>
                </c:pt>
                <c:pt idx="275">
                  <c:v>200437.18569946289</c:v>
                </c:pt>
                <c:pt idx="276">
                  <c:v>200438.34335327148</c:v>
                </c:pt>
                <c:pt idx="277">
                  <c:v>200207.97505187988</c:v>
                </c:pt>
                <c:pt idx="278">
                  <c:v>200204.77844238281</c:v>
                </c:pt>
                <c:pt idx="279">
                  <c:v>200269.72991943359</c:v>
                </c:pt>
                <c:pt idx="280">
                  <c:v>199920.20431518555</c:v>
                </c:pt>
                <c:pt idx="281">
                  <c:v>200189.48069763184</c:v>
                </c:pt>
                <c:pt idx="282">
                  <c:v>200015.66613292694</c:v>
                </c:pt>
                <c:pt idx="283">
                  <c:v>200112.56739807129</c:v>
                </c:pt>
                <c:pt idx="284">
                  <c:v>200245.78163146973</c:v>
                </c:pt>
                <c:pt idx="285">
                  <c:v>200032.9435043335</c:v>
                </c:pt>
                <c:pt idx="286">
                  <c:v>200226.65625</c:v>
                </c:pt>
                <c:pt idx="287">
                  <c:v>199974.77515792847</c:v>
                </c:pt>
                <c:pt idx="288">
                  <c:v>200148.89155578613</c:v>
                </c:pt>
                <c:pt idx="289">
                  <c:v>199944.04835510254</c:v>
                </c:pt>
                <c:pt idx="290">
                  <c:v>200062.3759727478</c:v>
                </c:pt>
                <c:pt idx="291">
                  <c:v>200167.12211608887</c:v>
                </c:pt>
                <c:pt idx="292">
                  <c:v>199976.17347717285</c:v>
                </c:pt>
                <c:pt idx="293">
                  <c:v>200108.14817047119</c:v>
                </c:pt>
                <c:pt idx="294">
                  <c:v>200025.98601341248</c:v>
                </c:pt>
                <c:pt idx="295">
                  <c:v>200197.2253112793</c:v>
                </c:pt>
                <c:pt idx="296">
                  <c:v>199857.3968963623</c:v>
                </c:pt>
                <c:pt idx="297">
                  <c:v>199716.71514892578</c:v>
                </c:pt>
                <c:pt idx="298">
                  <c:v>199987.53971099854</c:v>
                </c:pt>
                <c:pt idx="299">
                  <c:v>200119.66568756104</c:v>
                </c:pt>
                <c:pt idx="300">
                  <c:v>200081.61547088623</c:v>
                </c:pt>
                <c:pt idx="301">
                  <c:v>200280.04611206055</c:v>
                </c:pt>
                <c:pt idx="302">
                  <c:v>200102.05868530273</c:v>
                </c:pt>
                <c:pt idx="303">
                  <c:v>200283.96411132813</c:v>
                </c:pt>
                <c:pt idx="304">
                  <c:v>200152.79920959473</c:v>
                </c:pt>
                <c:pt idx="305">
                  <c:v>200098.49689483643</c:v>
                </c:pt>
                <c:pt idx="306">
                  <c:v>200130.00495910645</c:v>
                </c:pt>
                <c:pt idx="307">
                  <c:v>200126.95371246338</c:v>
                </c:pt>
                <c:pt idx="308">
                  <c:v>199886.41985321045</c:v>
                </c:pt>
                <c:pt idx="309">
                  <c:v>200191.66821289063</c:v>
                </c:pt>
                <c:pt idx="310">
                  <c:v>199963.3371887207</c:v>
                </c:pt>
                <c:pt idx="311">
                  <c:v>199948.50904464722</c:v>
                </c:pt>
                <c:pt idx="312">
                  <c:v>199857.1187286377</c:v>
                </c:pt>
                <c:pt idx="313">
                  <c:v>199971.5679473877</c:v>
                </c:pt>
                <c:pt idx="314">
                  <c:v>199875.79164123535</c:v>
                </c:pt>
                <c:pt idx="315">
                  <c:v>200272.52490234375</c:v>
                </c:pt>
                <c:pt idx="316">
                  <c:v>199962.20721435547</c:v>
                </c:pt>
                <c:pt idx="317">
                  <c:v>200184.763671875</c:v>
                </c:pt>
                <c:pt idx="318">
                  <c:v>200071.2092590332</c:v>
                </c:pt>
                <c:pt idx="319">
                  <c:v>200029.73859977722</c:v>
                </c:pt>
                <c:pt idx="320">
                  <c:v>200025.84084320068</c:v>
                </c:pt>
                <c:pt idx="321">
                  <c:v>199986.00209999084</c:v>
                </c:pt>
                <c:pt idx="322">
                  <c:v>200058.63378143311</c:v>
                </c:pt>
                <c:pt idx="323">
                  <c:v>200462.45587158203</c:v>
                </c:pt>
                <c:pt idx="324">
                  <c:v>200184.43058776855</c:v>
                </c:pt>
                <c:pt idx="325">
                  <c:v>200337.9924621582</c:v>
                </c:pt>
                <c:pt idx="326">
                  <c:v>200497.4831237793</c:v>
                </c:pt>
                <c:pt idx="327">
                  <c:v>200082.01656341553</c:v>
                </c:pt>
                <c:pt idx="328">
                  <c:v>200172.72709655762</c:v>
                </c:pt>
                <c:pt idx="329">
                  <c:v>199880.32867431641</c:v>
                </c:pt>
                <c:pt idx="330">
                  <c:v>199974.09818840027</c:v>
                </c:pt>
                <c:pt idx="331">
                  <c:v>200049.93501281738</c:v>
                </c:pt>
                <c:pt idx="332">
                  <c:v>199831.13150024414</c:v>
                </c:pt>
                <c:pt idx="333">
                  <c:v>199895.06188964844</c:v>
                </c:pt>
                <c:pt idx="334">
                  <c:v>200138.38555908203</c:v>
                </c:pt>
                <c:pt idx="335">
                  <c:v>199776.30680847168</c:v>
                </c:pt>
                <c:pt idx="336">
                  <c:v>199855.26042175293</c:v>
                </c:pt>
                <c:pt idx="337">
                  <c:v>200026.82963752747</c:v>
                </c:pt>
                <c:pt idx="338">
                  <c:v>199987.74607944489</c:v>
                </c:pt>
                <c:pt idx="339">
                  <c:v>200048.75505447388</c:v>
                </c:pt>
                <c:pt idx="340">
                  <c:v>199890.29132080078</c:v>
                </c:pt>
                <c:pt idx="341">
                  <c:v>200018.53971481323</c:v>
                </c:pt>
                <c:pt idx="342">
                  <c:v>200095.98365783691</c:v>
                </c:pt>
                <c:pt idx="343">
                  <c:v>200043.64207077026</c:v>
                </c:pt>
                <c:pt idx="344">
                  <c:v>199930.18398284912</c:v>
                </c:pt>
                <c:pt idx="345">
                  <c:v>200044.99935913086</c:v>
                </c:pt>
                <c:pt idx="346">
                  <c:v>199948.03049087524</c:v>
                </c:pt>
                <c:pt idx="347">
                  <c:v>199964.44091415405</c:v>
                </c:pt>
                <c:pt idx="348">
                  <c:v>200164.17500305176</c:v>
                </c:pt>
                <c:pt idx="349">
                  <c:v>200077.75343322754</c:v>
                </c:pt>
                <c:pt idx="350">
                  <c:v>200326.56604003906</c:v>
                </c:pt>
                <c:pt idx="351">
                  <c:v>200125.526222229</c:v>
                </c:pt>
                <c:pt idx="352">
                  <c:v>200136.00198364258</c:v>
                </c:pt>
                <c:pt idx="353">
                  <c:v>200079.52219390869</c:v>
                </c:pt>
                <c:pt idx="354">
                  <c:v>200160.01162719727</c:v>
                </c:pt>
                <c:pt idx="355">
                  <c:v>199883.34645843506</c:v>
                </c:pt>
                <c:pt idx="356">
                  <c:v>199987.69597244263</c:v>
                </c:pt>
                <c:pt idx="357">
                  <c:v>200050.33439254761</c:v>
                </c:pt>
                <c:pt idx="358">
                  <c:v>200080.2691116333</c:v>
                </c:pt>
                <c:pt idx="359">
                  <c:v>200187.50695800781</c:v>
                </c:pt>
                <c:pt idx="360">
                  <c:v>199934.99830627441</c:v>
                </c:pt>
                <c:pt idx="361">
                  <c:v>200060.06854629517</c:v>
                </c:pt>
                <c:pt idx="362">
                  <c:v>199934.02760314941</c:v>
                </c:pt>
                <c:pt idx="363">
                  <c:v>200059.08350372314</c:v>
                </c:pt>
                <c:pt idx="364">
                  <c:v>200247.91497802734</c:v>
                </c:pt>
                <c:pt idx="365">
                  <c:v>200101.17409515381</c:v>
                </c:pt>
                <c:pt idx="366">
                  <c:v>200091.03732299805</c:v>
                </c:pt>
                <c:pt idx="367">
                  <c:v>199984.43959617615</c:v>
                </c:pt>
                <c:pt idx="368">
                  <c:v>199941.72208404541</c:v>
                </c:pt>
                <c:pt idx="369">
                  <c:v>199913.85848999023</c:v>
                </c:pt>
                <c:pt idx="370">
                  <c:v>199851.89688110352</c:v>
                </c:pt>
                <c:pt idx="371">
                  <c:v>199911.54745483398</c:v>
                </c:pt>
                <c:pt idx="372">
                  <c:v>200106.10250091553</c:v>
                </c:pt>
                <c:pt idx="373">
                  <c:v>200041.16854858398</c:v>
                </c:pt>
                <c:pt idx="374">
                  <c:v>199982.21765708923</c:v>
                </c:pt>
                <c:pt idx="375">
                  <c:v>199834.3974609375</c:v>
                </c:pt>
                <c:pt idx="376">
                  <c:v>199981.3869228363</c:v>
                </c:pt>
                <c:pt idx="377">
                  <c:v>200000.98611372709</c:v>
                </c:pt>
                <c:pt idx="378">
                  <c:v>200061.99314498901</c:v>
                </c:pt>
                <c:pt idx="379">
                  <c:v>200268.05181884766</c:v>
                </c:pt>
                <c:pt idx="380">
                  <c:v>200203.20246887207</c:v>
                </c:pt>
                <c:pt idx="381">
                  <c:v>199904.61236572266</c:v>
                </c:pt>
                <c:pt idx="382">
                  <c:v>199915.29256439209</c:v>
                </c:pt>
                <c:pt idx="383">
                  <c:v>199933.38093566895</c:v>
                </c:pt>
                <c:pt idx="384">
                  <c:v>199949.97260284424</c:v>
                </c:pt>
                <c:pt idx="385">
                  <c:v>199929.59230804443</c:v>
                </c:pt>
                <c:pt idx="386">
                  <c:v>200011.18080234528</c:v>
                </c:pt>
                <c:pt idx="387">
                  <c:v>200046.91714859009</c:v>
                </c:pt>
                <c:pt idx="388">
                  <c:v>200076.74577331543</c:v>
                </c:pt>
                <c:pt idx="389">
                  <c:v>200003.13724184036</c:v>
                </c:pt>
                <c:pt idx="390">
                  <c:v>199798.1626739502</c:v>
                </c:pt>
                <c:pt idx="391">
                  <c:v>199912.12837982178</c:v>
                </c:pt>
                <c:pt idx="392">
                  <c:v>199966.99077606201</c:v>
                </c:pt>
                <c:pt idx="393">
                  <c:v>199810.83679199219</c:v>
                </c:pt>
                <c:pt idx="394">
                  <c:v>199902.57634735107</c:v>
                </c:pt>
                <c:pt idx="395">
                  <c:v>199978.00425720215</c:v>
                </c:pt>
                <c:pt idx="396">
                  <c:v>199904.47650909424</c:v>
                </c:pt>
                <c:pt idx="397">
                  <c:v>199931.2424621582</c:v>
                </c:pt>
                <c:pt idx="398">
                  <c:v>199924.04674530029</c:v>
                </c:pt>
                <c:pt idx="399">
                  <c:v>199888.86627197266</c:v>
                </c:pt>
                <c:pt idx="400">
                  <c:v>199889.03894042969</c:v>
                </c:pt>
                <c:pt idx="401">
                  <c:v>200111.60723114014</c:v>
                </c:pt>
                <c:pt idx="402">
                  <c:v>200104.32651519775</c:v>
                </c:pt>
                <c:pt idx="403">
                  <c:v>200030.77442932129</c:v>
                </c:pt>
                <c:pt idx="404">
                  <c:v>200082.37944030762</c:v>
                </c:pt>
                <c:pt idx="405">
                  <c:v>200157.48356628418</c:v>
                </c:pt>
                <c:pt idx="406">
                  <c:v>200072.15866088867</c:v>
                </c:pt>
                <c:pt idx="407">
                  <c:v>200214.85153198242</c:v>
                </c:pt>
                <c:pt idx="408">
                  <c:v>200082.44458770752</c:v>
                </c:pt>
                <c:pt idx="409">
                  <c:v>200183.88175964355</c:v>
                </c:pt>
                <c:pt idx="410">
                  <c:v>200085.30126953125</c:v>
                </c:pt>
                <c:pt idx="411">
                  <c:v>200024.98005485535</c:v>
                </c:pt>
                <c:pt idx="412">
                  <c:v>200151.26635742188</c:v>
                </c:pt>
                <c:pt idx="413">
                  <c:v>200027.76417541504</c:v>
                </c:pt>
                <c:pt idx="414">
                  <c:v>200118.69410705566</c:v>
                </c:pt>
                <c:pt idx="415">
                  <c:v>200106.79766845703</c:v>
                </c:pt>
                <c:pt idx="416">
                  <c:v>200075.79635620117</c:v>
                </c:pt>
                <c:pt idx="417">
                  <c:v>200204.76214599609</c:v>
                </c:pt>
                <c:pt idx="418">
                  <c:v>199884.62244415283</c:v>
                </c:pt>
                <c:pt idx="419">
                  <c:v>200117.70568084717</c:v>
                </c:pt>
                <c:pt idx="420">
                  <c:v>200029.44256210327</c:v>
                </c:pt>
                <c:pt idx="421">
                  <c:v>200121.53154754639</c:v>
                </c:pt>
                <c:pt idx="422">
                  <c:v>200244.36402893066</c:v>
                </c:pt>
                <c:pt idx="423">
                  <c:v>200019.7599697113</c:v>
                </c:pt>
                <c:pt idx="424">
                  <c:v>200102.93508148193</c:v>
                </c:pt>
                <c:pt idx="425">
                  <c:v>200260.79418945313</c:v>
                </c:pt>
                <c:pt idx="426">
                  <c:v>200355.56524658203</c:v>
                </c:pt>
                <c:pt idx="427">
                  <c:v>200371.185546875</c:v>
                </c:pt>
                <c:pt idx="428">
                  <c:v>200385.30334472656</c:v>
                </c:pt>
                <c:pt idx="429">
                  <c:v>200378.89309692383</c:v>
                </c:pt>
                <c:pt idx="430">
                  <c:v>200281.74578857422</c:v>
                </c:pt>
                <c:pt idx="431">
                  <c:v>200537.23016357422</c:v>
                </c:pt>
                <c:pt idx="432">
                  <c:v>200453.19384765625</c:v>
                </c:pt>
                <c:pt idx="433">
                  <c:v>200553.43939208984</c:v>
                </c:pt>
                <c:pt idx="434">
                  <c:v>200375.82406616211</c:v>
                </c:pt>
                <c:pt idx="435">
                  <c:v>200575.38500976563</c:v>
                </c:pt>
                <c:pt idx="436">
                  <c:v>200285.24499511719</c:v>
                </c:pt>
                <c:pt idx="437">
                  <c:v>200322.50952148438</c:v>
                </c:pt>
                <c:pt idx="438">
                  <c:v>200517.49688720703</c:v>
                </c:pt>
                <c:pt idx="439">
                  <c:v>200462.64221191406</c:v>
                </c:pt>
                <c:pt idx="440">
                  <c:v>200333.28408813477</c:v>
                </c:pt>
                <c:pt idx="441">
                  <c:v>200620.04284667969</c:v>
                </c:pt>
                <c:pt idx="442">
                  <c:v>200514.02227783203</c:v>
                </c:pt>
                <c:pt idx="443">
                  <c:v>200499.94711303711</c:v>
                </c:pt>
                <c:pt idx="444">
                  <c:v>200332.69174194336</c:v>
                </c:pt>
                <c:pt idx="445">
                  <c:v>200369.64987182617</c:v>
                </c:pt>
                <c:pt idx="446">
                  <c:v>200448.87701416016</c:v>
                </c:pt>
                <c:pt idx="447">
                  <c:v>200398.28204345703</c:v>
                </c:pt>
                <c:pt idx="448">
                  <c:v>200330.1872253418</c:v>
                </c:pt>
                <c:pt idx="449">
                  <c:v>200367.01458740234</c:v>
                </c:pt>
                <c:pt idx="450">
                  <c:v>200400.90594482422</c:v>
                </c:pt>
                <c:pt idx="451">
                  <c:v>200345.89532470703</c:v>
                </c:pt>
                <c:pt idx="452">
                  <c:v>200449.61572265625</c:v>
                </c:pt>
                <c:pt idx="453">
                  <c:v>200569.27423095703</c:v>
                </c:pt>
                <c:pt idx="454">
                  <c:v>200441.38864135742</c:v>
                </c:pt>
                <c:pt idx="455">
                  <c:v>200590.0634765625</c:v>
                </c:pt>
                <c:pt idx="456">
                  <c:v>200513.09393310547</c:v>
                </c:pt>
                <c:pt idx="457">
                  <c:v>200722.72027587891</c:v>
                </c:pt>
                <c:pt idx="458">
                  <c:v>200887.13897705078</c:v>
                </c:pt>
                <c:pt idx="459">
                  <c:v>200718.51116943359</c:v>
                </c:pt>
                <c:pt idx="460">
                  <c:v>200903.14807128906</c:v>
                </c:pt>
                <c:pt idx="461">
                  <c:v>201182.16650390625</c:v>
                </c:pt>
                <c:pt idx="462">
                  <c:v>201405.81408691406</c:v>
                </c:pt>
                <c:pt idx="463">
                  <c:v>202214.77465820313</c:v>
                </c:pt>
                <c:pt idx="464">
                  <c:v>202555.67529296875</c:v>
                </c:pt>
                <c:pt idx="465">
                  <c:v>204177.1357421875</c:v>
                </c:pt>
                <c:pt idx="466">
                  <c:v>206278.33935546875</c:v>
                </c:pt>
                <c:pt idx="467">
                  <c:v>210580.38671875</c:v>
                </c:pt>
                <c:pt idx="468">
                  <c:v>220036.201171875</c:v>
                </c:pt>
                <c:pt idx="469">
                  <c:v>243232.21484375</c:v>
                </c:pt>
                <c:pt idx="470">
                  <c:v>317725.4375</c:v>
                </c:pt>
                <c:pt idx="471">
                  <c:v>446210.5</c:v>
                </c:pt>
                <c:pt idx="472">
                  <c:v>529554</c:v>
                </c:pt>
                <c:pt idx="473">
                  <c:v>406802.203125</c:v>
                </c:pt>
                <c:pt idx="474">
                  <c:v>299727.0390625</c:v>
                </c:pt>
                <c:pt idx="475">
                  <c:v>257226.91796875</c:v>
                </c:pt>
                <c:pt idx="476">
                  <c:v>236874.28515625</c:v>
                </c:pt>
                <c:pt idx="477">
                  <c:v>224000.37890625</c:v>
                </c:pt>
                <c:pt idx="478">
                  <c:v>214883.556640625</c:v>
                </c:pt>
                <c:pt idx="479">
                  <c:v>209431.5732421875</c:v>
                </c:pt>
                <c:pt idx="480">
                  <c:v>206296.03369140625</c:v>
                </c:pt>
                <c:pt idx="481">
                  <c:v>204459.73388671875</c:v>
                </c:pt>
                <c:pt idx="482">
                  <c:v>203908.7568359375</c:v>
                </c:pt>
                <c:pt idx="483">
                  <c:v>203882.97631835938</c:v>
                </c:pt>
                <c:pt idx="484">
                  <c:v>203238.34765625</c:v>
                </c:pt>
                <c:pt idx="485">
                  <c:v>202306.31665039063</c:v>
                </c:pt>
                <c:pt idx="486">
                  <c:v>201487.43579101563</c:v>
                </c:pt>
                <c:pt idx="487">
                  <c:v>201158.72570800781</c:v>
                </c:pt>
                <c:pt idx="488">
                  <c:v>201049.71997070313</c:v>
                </c:pt>
                <c:pt idx="489">
                  <c:v>201072.1669921875</c:v>
                </c:pt>
                <c:pt idx="490">
                  <c:v>200740.84613037109</c:v>
                </c:pt>
                <c:pt idx="491">
                  <c:v>200634.83294677734</c:v>
                </c:pt>
                <c:pt idx="492">
                  <c:v>200655.88073730469</c:v>
                </c:pt>
                <c:pt idx="493">
                  <c:v>200857.26989746094</c:v>
                </c:pt>
                <c:pt idx="494">
                  <c:v>200697.91430664063</c:v>
                </c:pt>
                <c:pt idx="495">
                  <c:v>200625.12811279297</c:v>
                </c:pt>
                <c:pt idx="496">
                  <c:v>200715.32464599609</c:v>
                </c:pt>
                <c:pt idx="497">
                  <c:v>200714.63977050781</c:v>
                </c:pt>
                <c:pt idx="498">
                  <c:v>200503.4997253418</c:v>
                </c:pt>
                <c:pt idx="499">
                  <c:v>200608.02423095703</c:v>
                </c:pt>
                <c:pt idx="500">
                  <c:v>200535.27813720703</c:v>
                </c:pt>
                <c:pt idx="501">
                  <c:v>200560.52099609375</c:v>
                </c:pt>
                <c:pt idx="502">
                  <c:v>200672.13873291016</c:v>
                </c:pt>
                <c:pt idx="503">
                  <c:v>200580.69055175781</c:v>
                </c:pt>
                <c:pt idx="504">
                  <c:v>200690.78631591797</c:v>
                </c:pt>
                <c:pt idx="505">
                  <c:v>200641.10528564453</c:v>
                </c:pt>
                <c:pt idx="506">
                  <c:v>200493.57562255859</c:v>
                </c:pt>
                <c:pt idx="507">
                  <c:v>200629.49279785156</c:v>
                </c:pt>
                <c:pt idx="508">
                  <c:v>200522.29766845703</c:v>
                </c:pt>
                <c:pt idx="509">
                  <c:v>200770.29455566406</c:v>
                </c:pt>
                <c:pt idx="510">
                  <c:v>200723.46832275391</c:v>
                </c:pt>
                <c:pt idx="511">
                  <c:v>200568.88970947266</c:v>
                </c:pt>
                <c:pt idx="512">
                  <c:v>200723.28686523438</c:v>
                </c:pt>
                <c:pt idx="513">
                  <c:v>200636.27355957031</c:v>
                </c:pt>
                <c:pt idx="514">
                  <c:v>200579.44995117188</c:v>
                </c:pt>
                <c:pt idx="515">
                  <c:v>200491.05682373047</c:v>
                </c:pt>
                <c:pt idx="516">
                  <c:v>200750.11297607422</c:v>
                </c:pt>
                <c:pt idx="517">
                  <c:v>200602.8857421875</c:v>
                </c:pt>
                <c:pt idx="518">
                  <c:v>200442.8053894043</c:v>
                </c:pt>
                <c:pt idx="519">
                  <c:v>200480.7571105957</c:v>
                </c:pt>
                <c:pt idx="520">
                  <c:v>200458.4736328125</c:v>
                </c:pt>
                <c:pt idx="521">
                  <c:v>200264.10247802734</c:v>
                </c:pt>
                <c:pt idx="522">
                  <c:v>200280.57327270508</c:v>
                </c:pt>
                <c:pt idx="523">
                  <c:v>200304.19934082031</c:v>
                </c:pt>
                <c:pt idx="524">
                  <c:v>200048.41444015503</c:v>
                </c:pt>
                <c:pt idx="525">
                  <c:v>200308.453125</c:v>
                </c:pt>
                <c:pt idx="526">
                  <c:v>200088.58380889893</c:v>
                </c:pt>
                <c:pt idx="527">
                  <c:v>200115.10711669922</c:v>
                </c:pt>
                <c:pt idx="528">
                  <c:v>200011.33898639679</c:v>
                </c:pt>
                <c:pt idx="529">
                  <c:v>200002.08167243004</c:v>
                </c:pt>
                <c:pt idx="530">
                  <c:v>199891.25325775146</c:v>
                </c:pt>
                <c:pt idx="531">
                  <c:v>200030.81495857239</c:v>
                </c:pt>
                <c:pt idx="532">
                  <c:v>200050.18933486938</c:v>
                </c:pt>
                <c:pt idx="533">
                  <c:v>200049.53644180298</c:v>
                </c:pt>
                <c:pt idx="534">
                  <c:v>200027.46278190613</c:v>
                </c:pt>
                <c:pt idx="535">
                  <c:v>199863.87005615234</c:v>
                </c:pt>
                <c:pt idx="536">
                  <c:v>199894.72763061523</c:v>
                </c:pt>
                <c:pt idx="537">
                  <c:v>199975.57836723328</c:v>
                </c:pt>
                <c:pt idx="538">
                  <c:v>200053.53895187378</c:v>
                </c:pt>
                <c:pt idx="539">
                  <c:v>199890.12351226807</c:v>
                </c:pt>
                <c:pt idx="540">
                  <c:v>200170.83985900879</c:v>
                </c:pt>
                <c:pt idx="541">
                  <c:v>199906.13269805908</c:v>
                </c:pt>
                <c:pt idx="542">
                  <c:v>200021.18417930603</c:v>
                </c:pt>
                <c:pt idx="543">
                  <c:v>199939.29304122925</c:v>
                </c:pt>
                <c:pt idx="544">
                  <c:v>200148.46510314941</c:v>
                </c:pt>
                <c:pt idx="545">
                  <c:v>200079.4292755127</c:v>
                </c:pt>
                <c:pt idx="546">
                  <c:v>200105.98482513428</c:v>
                </c:pt>
                <c:pt idx="547">
                  <c:v>200327.82696533203</c:v>
                </c:pt>
                <c:pt idx="548">
                  <c:v>200072.14458465576</c:v>
                </c:pt>
                <c:pt idx="549">
                  <c:v>200131.4771270752</c:v>
                </c:pt>
                <c:pt idx="550">
                  <c:v>200186.54132080078</c:v>
                </c:pt>
                <c:pt idx="551">
                  <c:v>200173.22668457031</c:v>
                </c:pt>
                <c:pt idx="552">
                  <c:v>200046.01797103882</c:v>
                </c:pt>
                <c:pt idx="553">
                  <c:v>200108.20851135254</c:v>
                </c:pt>
                <c:pt idx="554">
                  <c:v>200183.18928527832</c:v>
                </c:pt>
                <c:pt idx="555">
                  <c:v>199916.67209625244</c:v>
                </c:pt>
                <c:pt idx="556">
                  <c:v>200050.03274536133</c:v>
                </c:pt>
                <c:pt idx="557">
                  <c:v>200133.5406036377</c:v>
                </c:pt>
                <c:pt idx="558">
                  <c:v>200096.20435333252</c:v>
                </c:pt>
                <c:pt idx="559">
                  <c:v>200149.85578918457</c:v>
                </c:pt>
                <c:pt idx="560">
                  <c:v>200052.86148452759</c:v>
                </c:pt>
                <c:pt idx="561">
                  <c:v>200018.42187309265</c:v>
                </c:pt>
                <c:pt idx="562">
                  <c:v>200049.38399124146</c:v>
                </c:pt>
                <c:pt idx="563">
                  <c:v>200042.02059555054</c:v>
                </c:pt>
                <c:pt idx="564">
                  <c:v>200085.76839447021</c:v>
                </c:pt>
                <c:pt idx="565">
                  <c:v>199947.81524658203</c:v>
                </c:pt>
                <c:pt idx="566">
                  <c:v>200018.55875968933</c:v>
                </c:pt>
                <c:pt idx="567">
                  <c:v>199999.90944904089</c:v>
                </c:pt>
                <c:pt idx="568">
                  <c:v>199981.30603981018</c:v>
                </c:pt>
                <c:pt idx="569">
                  <c:v>200179.71542358398</c:v>
                </c:pt>
                <c:pt idx="570">
                  <c:v>200084.53247833252</c:v>
                </c:pt>
                <c:pt idx="571">
                  <c:v>200278.62796020508</c:v>
                </c:pt>
                <c:pt idx="572">
                  <c:v>200057.34384155273</c:v>
                </c:pt>
                <c:pt idx="573">
                  <c:v>200038.82094955444</c:v>
                </c:pt>
                <c:pt idx="574">
                  <c:v>200072.74304962158</c:v>
                </c:pt>
                <c:pt idx="575">
                  <c:v>200278.08062744141</c:v>
                </c:pt>
                <c:pt idx="576">
                  <c:v>200127.88890838623</c:v>
                </c:pt>
                <c:pt idx="577">
                  <c:v>200103.78914642334</c:v>
                </c:pt>
                <c:pt idx="578">
                  <c:v>200102.36446380615</c:v>
                </c:pt>
                <c:pt idx="579">
                  <c:v>200187.30604553223</c:v>
                </c:pt>
                <c:pt idx="580">
                  <c:v>200092.51412963867</c:v>
                </c:pt>
                <c:pt idx="581">
                  <c:v>200126.52816009521</c:v>
                </c:pt>
                <c:pt idx="582">
                  <c:v>200152.05755615234</c:v>
                </c:pt>
                <c:pt idx="583">
                  <c:v>200101.26519012451</c:v>
                </c:pt>
                <c:pt idx="584">
                  <c:v>200001.01404368877</c:v>
                </c:pt>
                <c:pt idx="585">
                  <c:v>199955.9656791687</c:v>
                </c:pt>
                <c:pt idx="586">
                  <c:v>200039.53061294556</c:v>
                </c:pt>
                <c:pt idx="587">
                  <c:v>199939.43544006348</c:v>
                </c:pt>
                <c:pt idx="588">
                  <c:v>199816.80616760254</c:v>
                </c:pt>
                <c:pt idx="589">
                  <c:v>199828.40913391113</c:v>
                </c:pt>
                <c:pt idx="590">
                  <c:v>199869.66848754883</c:v>
                </c:pt>
                <c:pt idx="591">
                  <c:v>200008.30586051941</c:v>
                </c:pt>
                <c:pt idx="592">
                  <c:v>199844.94430541992</c:v>
                </c:pt>
                <c:pt idx="593">
                  <c:v>199867.88261413574</c:v>
                </c:pt>
                <c:pt idx="594">
                  <c:v>199920.4691619873</c:v>
                </c:pt>
                <c:pt idx="595">
                  <c:v>199892.65160369873</c:v>
                </c:pt>
                <c:pt idx="596">
                  <c:v>199761.97927856445</c:v>
                </c:pt>
                <c:pt idx="597">
                  <c:v>199948.51950836182</c:v>
                </c:pt>
                <c:pt idx="598">
                  <c:v>199743.24624633789</c:v>
                </c:pt>
                <c:pt idx="599">
                  <c:v>199831.12579345703</c:v>
                </c:pt>
                <c:pt idx="600">
                  <c:v>199914.73166656494</c:v>
                </c:pt>
                <c:pt idx="601">
                  <c:v>199851.92263793945</c:v>
                </c:pt>
                <c:pt idx="602">
                  <c:v>199911.6092300415</c:v>
                </c:pt>
                <c:pt idx="603">
                  <c:v>199929.06164550781</c:v>
                </c:pt>
                <c:pt idx="604">
                  <c:v>199829.75422668457</c:v>
                </c:pt>
                <c:pt idx="605">
                  <c:v>199883.85004425049</c:v>
                </c:pt>
                <c:pt idx="606">
                  <c:v>200044.83037948608</c:v>
                </c:pt>
                <c:pt idx="607">
                  <c:v>199959.67259979248</c:v>
                </c:pt>
                <c:pt idx="608">
                  <c:v>199798.67622375488</c:v>
                </c:pt>
                <c:pt idx="609">
                  <c:v>199913.22895050049</c:v>
                </c:pt>
                <c:pt idx="610">
                  <c:v>199884.43684387207</c:v>
                </c:pt>
                <c:pt idx="611">
                  <c:v>199928.72556304932</c:v>
                </c:pt>
                <c:pt idx="612">
                  <c:v>199975.84285354614</c:v>
                </c:pt>
                <c:pt idx="613">
                  <c:v>199862.8443145752</c:v>
                </c:pt>
                <c:pt idx="614">
                  <c:v>199970.35160446167</c:v>
                </c:pt>
                <c:pt idx="615">
                  <c:v>200138.17803955078</c:v>
                </c:pt>
                <c:pt idx="616">
                  <c:v>199995.81555938721</c:v>
                </c:pt>
                <c:pt idx="617">
                  <c:v>199961.55977249146</c:v>
                </c:pt>
                <c:pt idx="618">
                  <c:v>200104.08907318115</c:v>
                </c:pt>
                <c:pt idx="619">
                  <c:v>199884.76846313477</c:v>
                </c:pt>
                <c:pt idx="620">
                  <c:v>199871.65330505371</c:v>
                </c:pt>
                <c:pt idx="621">
                  <c:v>200077.217918396</c:v>
                </c:pt>
                <c:pt idx="622">
                  <c:v>199965.99322509766</c:v>
                </c:pt>
                <c:pt idx="623">
                  <c:v>200022.97986030579</c:v>
                </c:pt>
                <c:pt idx="624">
                  <c:v>200060.34159088135</c:v>
                </c:pt>
                <c:pt idx="625">
                  <c:v>200104.69819641113</c:v>
                </c:pt>
                <c:pt idx="626">
                  <c:v>200045.43996429443</c:v>
                </c:pt>
                <c:pt idx="627">
                  <c:v>200155.5890045166</c:v>
                </c:pt>
                <c:pt idx="628">
                  <c:v>200046.01113510132</c:v>
                </c:pt>
                <c:pt idx="629">
                  <c:v>200160.34957885742</c:v>
                </c:pt>
                <c:pt idx="630">
                  <c:v>200187.92036437988</c:v>
                </c:pt>
                <c:pt idx="631">
                  <c:v>200135.77391052246</c:v>
                </c:pt>
                <c:pt idx="632">
                  <c:v>200210.91467285156</c:v>
                </c:pt>
                <c:pt idx="633">
                  <c:v>200114.07277679443</c:v>
                </c:pt>
                <c:pt idx="634">
                  <c:v>200147.27513122559</c:v>
                </c:pt>
                <c:pt idx="635">
                  <c:v>200335.55648803711</c:v>
                </c:pt>
                <c:pt idx="636">
                  <c:v>200396.66741943359</c:v>
                </c:pt>
                <c:pt idx="637">
                  <c:v>200333.43957519531</c:v>
                </c:pt>
                <c:pt idx="638">
                  <c:v>200236.76211547852</c:v>
                </c:pt>
                <c:pt idx="639">
                  <c:v>200306.24600219727</c:v>
                </c:pt>
                <c:pt idx="640">
                  <c:v>200231.9591217041</c:v>
                </c:pt>
                <c:pt idx="641">
                  <c:v>200132.61975097656</c:v>
                </c:pt>
                <c:pt idx="642">
                  <c:v>200376.46099853516</c:v>
                </c:pt>
                <c:pt idx="643">
                  <c:v>200148.83671569824</c:v>
                </c:pt>
                <c:pt idx="644">
                  <c:v>200232.24853515625</c:v>
                </c:pt>
                <c:pt idx="645">
                  <c:v>200241.74382019043</c:v>
                </c:pt>
                <c:pt idx="646">
                  <c:v>200231.75074768066</c:v>
                </c:pt>
                <c:pt idx="647">
                  <c:v>200019.70555114746</c:v>
                </c:pt>
                <c:pt idx="648">
                  <c:v>200273.05093383789</c:v>
                </c:pt>
                <c:pt idx="649">
                  <c:v>200231.02874755859</c:v>
                </c:pt>
                <c:pt idx="650">
                  <c:v>200247.53092956543</c:v>
                </c:pt>
                <c:pt idx="651">
                  <c:v>200117.83462524414</c:v>
                </c:pt>
                <c:pt idx="652">
                  <c:v>200112.08654785156</c:v>
                </c:pt>
                <c:pt idx="653">
                  <c:v>200042.33518981934</c:v>
                </c:pt>
                <c:pt idx="654">
                  <c:v>200104.76757049561</c:v>
                </c:pt>
                <c:pt idx="655">
                  <c:v>200119.88321685791</c:v>
                </c:pt>
                <c:pt idx="656">
                  <c:v>200059.92950820923</c:v>
                </c:pt>
                <c:pt idx="657">
                  <c:v>200109.82116699219</c:v>
                </c:pt>
                <c:pt idx="658">
                  <c:v>199938.70517730713</c:v>
                </c:pt>
                <c:pt idx="659">
                  <c:v>200165.05958557129</c:v>
                </c:pt>
                <c:pt idx="660">
                  <c:v>200124.58409118652</c:v>
                </c:pt>
                <c:pt idx="661">
                  <c:v>200091.09046936035</c:v>
                </c:pt>
                <c:pt idx="662">
                  <c:v>200165.91244506836</c:v>
                </c:pt>
                <c:pt idx="663">
                  <c:v>199994.9811964035</c:v>
                </c:pt>
                <c:pt idx="664">
                  <c:v>200023.97787666321</c:v>
                </c:pt>
                <c:pt idx="665">
                  <c:v>200079.31900787354</c:v>
                </c:pt>
                <c:pt idx="666">
                  <c:v>200260.89047241211</c:v>
                </c:pt>
                <c:pt idx="667">
                  <c:v>200103.95971679688</c:v>
                </c:pt>
                <c:pt idx="668">
                  <c:v>200157.85729980469</c:v>
                </c:pt>
                <c:pt idx="669">
                  <c:v>200220.06379699707</c:v>
                </c:pt>
                <c:pt idx="670">
                  <c:v>200178.25924682617</c:v>
                </c:pt>
                <c:pt idx="671">
                  <c:v>200273.66888427734</c:v>
                </c:pt>
                <c:pt idx="672">
                  <c:v>200409.19793701172</c:v>
                </c:pt>
                <c:pt idx="673">
                  <c:v>200507.25903320313</c:v>
                </c:pt>
                <c:pt idx="674">
                  <c:v>200547.10656738281</c:v>
                </c:pt>
                <c:pt idx="675">
                  <c:v>200575.87243652344</c:v>
                </c:pt>
                <c:pt idx="676">
                  <c:v>200842.67095947266</c:v>
                </c:pt>
                <c:pt idx="677">
                  <c:v>201200.65881347656</c:v>
                </c:pt>
                <c:pt idx="678">
                  <c:v>201406.29357910156</c:v>
                </c:pt>
                <c:pt idx="679">
                  <c:v>202355.92358398438</c:v>
                </c:pt>
                <c:pt idx="680">
                  <c:v>203917.69213867188</c:v>
                </c:pt>
                <c:pt idx="681">
                  <c:v>207640.8818359375</c:v>
                </c:pt>
                <c:pt idx="682">
                  <c:v>215106.5361328125</c:v>
                </c:pt>
                <c:pt idx="683">
                  <c:v>223700.421875</c:v>
                </c:pt>
                <c:pt idx="684">
                  <c:v>225458.8515625</c:v>
                </c:pt>
                <c:pt idx="685">
                  <c:v>216527.53515625</c:v>
                </c:pt>
                <c:pt idx="686">
                  <c:v>208611.1220703125</c:v>
                </c:pt>
                <c:pt idx="687">
                  <c:v>204951.7841796875</c:v>
                </c:pt>
                <c:pt idx="688">
                  <c:v>202951.763671875</c:v>
                </c:pt>
                <c:pt idx="689">
                  <c:v>202028.9931640625</c:v>
                </c:pt>
                <c:pt idx="690">
                  <c:v>201509.46716308594</c:v>
                </c:pt>
                <c:pt idx="691">
                  <c:v>201209.46545410156</c:v>
                </c:pt>
                <c:pt idx="692">
                  <c:v>200908.20568847656</c:v>
                </c:pt>
                <c:pt idx="693">
                  <c:v>200573.97827148438</c:v>
                </c:pt>
                <c:pt idx="694">
                  <c:v>200551.40600585938</c:v>
                </c:pt>
                <c:pt idx="695">
                  <c:v>200469.57055664063</c:v>
                </c:pt>
                <c:pt idx="696">
                  <c:v>200357.44421386719</c:v>
                </c:pt>
                <c:pt idx="697">
                  <c:v>200308.72961425781</c:v>
                </c:pt>
                <c:pt idx="698">
                  <c:v>200184.25784301758</c:v>
                </c:pt>
                <c:pt idx="699">
                  <c:v>200052.96276855469</c:v>
                </c:pt>
                <c:pt idx="700">
                  <c:v>200114.39994049072</c:v>
                </c:pt>
                <c:pt idx="701">
                  <c:v>200193.6745300293</c:v>
                </c:pt>
                <c:pt idx="702">
                  <c:v>200127.0626373291</c:v>
                </c:pt>
                <c:pt idx="703">
                  <c:v>200072.86048126221</c:v>
                </c:pt>
                <c:pt idx="704">
                  <c:v>199980.15795516968</c:v>
                </c:pt>
                <c:pt idx="705">
                  <c:v>199956.2145690918</c:v>
                </c:pt>
                <c:pt idx="706">
                  <c:v>200069.70487976074</c:v>
                </c:pt>
                <c:pt idx="707">
                  <c:v>199938.54513168335</c:v>
                </c:pt>
                <c:pt idx="708">
                  <c:v>200089.03295898438</c:v>
                </c:pt>
                <c:pt idx="709">
                  <c:v>200016.94150543213</c:v>
                </c:pt>
                <c:pt idx="710">
                  <c:v>200050.5952835083</c:v>
                </c:pt>
                <c:pt idx="711">
                  <c:v>199981.26590538025</c:v>
                </c:pt>
                <c:pt idx="712">
                  <c:v>199935.25522613525</c:v>
                </c:pt>
                <c:pt idx="713">
                  <c:v>199948.26874923706</c:v>
                </c:pt>
                <c:pt idx="714">
                  <c:v>199870.70539855957</c:v>
                </c:pt>
                <c:pt idx="715">
                  <c:v>200000.26226720214</c:v>
                </c:pt>
                <c:pt idx="716">
                  <c:v>200036.51063537598</c:v>
                </c:pt>
                <c:pt idx="717">
                  <c:v>200098.74104309082</c:v>
                </c:pt>
                <c:pt idx="718">
                  <c:v>199847.06494140625</c:v>
                </c:pt>
                <c:pt idx="719">
                  <c:v>200131.27110290527</c:v>
                </c:pt>
                <c:pt idx="720">
                  <c:v>199901.59477233887</c:v>
                </c:pt>
                <c:pt idx="721">
                  <c:v>199958.23794174194</c:v>
                </c:pt>
                <c:pt idx="722">
                  <c:v>199884.7619934082</c:v>
                </c:pt>
                <c:pt idx="723">
                  <c:v>200034.44710540771</c:v>
                </c:pt>
                <c:pt idx="724">
                  <c:v>199925.34787750244</c:v>
                </c:pt>
                <c:pt idx="725">
                  <c:v>199894.29315185547</c:v>
                </c:pt>
                <c:pt idx="726">
                  <c:v>199932.97655487061</c:v>
                </c:pt>
                <c:pt idx="727">
                  <c:v>200018.13979530334</c:v>
                </c:pt>
                <c:pt idx="728">
                  <c:v>199955.55351638794</c:v>
                </c:pt>
                <c:pt idx="729">
                  <c:v>199933.98232269287</c:v>
                </c:pt>
                <c:pt idx="730">
                  <c:v>199975.29004478455</c:v>
                </c:pt>
                <c:pt idx="731">
                  <c:v>199870.33633422852</c:v>
                </c:pt>
                <c:pt idx="732">
                  <c:v>200067.32626342773</c:v>
                </c:pt>
                <c:pt idx="733">
                  <c:v>199991.02932357788</c:v>
                </c:pt>
                <c:pt idx="734">
                  <c:v>199841.00117492676</c:v>
                </c:pt>
                <c:pt idx="735">
                  <c:v>200025.51274108887</c:v>
                </c:pt>
                <c:pt idx="736">
                  <c:v>199988.7780046463</c:v>
                </c:pt>
                <c:pt idx="737">
                  <c:v>200057.14768600464</c:v>
                </c:pt>
                <c:pt idx="738">
                  <c:v>200036.76035690308</c:v>
                </c:pt>
                <c:pt idx="739">
                  <c:v>200044.99725723267</c:v>
                </c:pt>
                <c:pt idx="740">
                  <c:v>199882.77366638184</c:v>
                </c:pt>
                <c:pt idx="741">
                  <c:v>199914.18503570557</c:v>
                </c:pt>
                <c:pt idx="742">
                  <c:v>199961.91009521484</c:v>
                </c:pt>
                <c:pt idx="743">
                  <c:v>200038.19987869263</c:v>
                </c:pt>
                <c:pt idx="744">
                  <c:v>199960.50564956665</c:v>
                </c:pt>
                <c:pt idx="745">
                  <c:v>200148.41229248047</c:v>
                </c:pt>
                <c:pt idx="746">
                  <c:v>199975.35538482666</c:v>
                </c:pt>
                <c:pt idx="747">
                  <c:v>200048.76077651978</c:v>
                </c:pt>
                <c:pt idx="748">
                  <c:v>199961.49961471558</c:v>
                </c:pt>
                <c:pt idx="749">
                  <c:v>199942.31010437012</c:v>
                </c:pt>
                <c:pt idx="750">
                  <c:v>199875.48728179932</c:v>
                </c:pt>
                <c:pt idx="751">
                  <c:v>200069.80757141113</c:v>
                </c:pt>
                <c:pt idx="752">
                  <c:v>200083.15873718262</c:v>
                </c:pt>
                <c:pt idx="753">
                  <c:v>200048.91651916504</c:v>
                </c:pt>
                <c:pt idx="754">
                  <c:v>199960.2970199585</c:v>
                </c:pt>
                <c:pt idx="755">
                  <c:v>199916.53369140625</c:v>
                </c:pt>
                <c:pt idx="756">
                  <c:v>200115.93518829346</c:v>
                </c:pt>
                <c:pt idx="757">
                  <c:v>200066.66855621338</c:v>
                </c:pt>
                <c:pt idx="758">
                  <c:v>200105.68064880371</c:v>
                </c:pt>
                <c:pt idx="759">
                  <c:v>199995.31662750244</c:v>
                </c:pt>
                <c:pt idx="760">
                  <c:v>199978.62635612488</c:v>
                </c:pt>
                <c:pt idx="761">
                  <c:v>200016.19288063049</c:v>
                </c:pt>
                <c:pt idx="762">
                  <c:v>200027.9609336853</c:v>
                </c:pt>
                <c:pt idx="763">
                  <c:v>199929.83831787109</c:v>
                </c:pt>
                <c:pt idx="764">
                  <c:v>200001.22838664055</c:v>
                </c:pt>
                <c:pt idx="765">
                  <c:v>199892.25908660889</c:v>
                </c:pt>
                <c:pt idx="766">
                  <c:v>200001.51832044125</c:v>
                </c:pt>
                <c:pt idx="767">
                  <c:v>200108.01016998291</c:v>
                </c:pt>
                <c:pt idx="768">
                  <c:v>200004.45119380951</c:v>
                </c:pt>
                <c:pt idx="769">
                  <c:v>199806.10894775391</c:v>
                </c:pt>
                <c:pt idx="770">
                  <c:v>199946.34083557129</c:v>
                </c:pt>
                <c:pt idx="771">
                  <c:v>199951.12829208374</c:v>
                </c:pt>
                <c:pt idx="772">
                  <c:v>200012.72899055481</c:v>
                </c:pt>
                <c:pt idx="773">
                  <c:v>199909.17808532715</c:v>
                </c:pt>
                <c:pt idx="774">
                  <c:v>200026.18823432922</c:v>
                </c:pt>
                <c:pt idx="775">
                  <c:v>199948.34448242188</c:v>
                </c:pt>
                <c:pt idx="776">
                  <c:v>200081.45998382568</c:v>
                </c:pt>
                <c:pt idx="777">
                  <c:v>199913.03375244141</c:v>
                </c:pt>
                <c:pt idx="778">
                  <c:v>200012.25119972229</c:v>
                </c:pt>
                <c:pt idx="779">
                  <c:v>200034.37878799438</c:v>
                </c:pt>
                <c:pt idx="780">
                  <c:v>199968.68165969849</c:v>
                </c:pt>
                <c:pt idx="781">
                  <c:v>200120.40242767334</c:v>
                </c:pt>
                <c:pt idx="782">
                  <c:v>200004.70134735107</c:v>
                </c:pt>
                <c:pt idx="783">
                  <c:v>200007.83589792252</c:v>
                </c:pt>
                <c:pt idx="784">
                  <c:v>200075.69828033447</c:v>
                </c:pt>
                <c:pt idx="785">
                  <c:v>199989.70528316498</c:v>
                </c:pt>
                <c:pt idx="786">
                  <c:v>200000.84632730484</c:v>
                </c:pt>
                <c:pt idx="787">
                  <c:v>200067.24415588379</c:v>
                </c:pt>
                <c:pt idx="788">
                  <c:v>200066.16503143311</c:v>
                </c:pt>
                <c:pt idx="789">
                  <c:v>200044.85598754883</c:v>
                </c:pt>
                <c:pt idx="790">
                  <c:v>200117.86117553711</c:v>
                </c:pt>
                <c:pt idx="791">
                  <c:v>200107.26515197754</c:v>
                </c:pt>
                <c:pt idx="792">
                  <c:v>199967.32920837402</c:v>
                </c:pt>
                <c:pt idx="793">
                  <c:v>200160.05972290039</c:v>
                </c:pt>
                <c:pt idx="794">
                  <c:v>200095.52659606934</c:v>
                </c:pt>
                <c:pt idx="795">
                  <c:v>200065.98890686035</c:v>
                </c:pt>
                <c:pt idx="796">
                  <c:v>200010.8611536026</c:v>
                </c:pt>
                <c:pt idx="797">
                  <c:v>200067.41320800781</c:v>
                </c:pt>
                <c:pt idx="798">
                  <c:v>199986.68356704712</c:v>
                </c:pt>
                <c:pt idx="799">
                  <c:v>199974.55816841125</c:v>
                </c:pt>
                <c:pt idx="800">
                  <c:v>200111.63696289063</c:v>
                </c:pt>
                <c:pt idx="801">
                  <c:v>199960.96708679199</c:v>
                </c:pt>
                <c:pt idx="802">
                  <c:v>200001.17152762413</c:v>
                </c:pt>
                <c:pt idx="803">
                  <c:v>199943.24089813232</c:v>
                </c:pt>
                <c:pt idx="804">
                  <c:v>199955.12495422363</c:v>
                </c:pt>
                <c:pt idx="805">
                  <c:v>200024.74257469177</c:v>
                </c:pt>
                <c:pt idx="806">
                  <c:v>200015.05592823029</c:v>
                </c:pt>
                <c:pt idx="807">
                  <c:v>200096.62076568604</c:v>
                </c:pt>
                <c:pt idx="808">
                  <c:v>200050.62208175659</c:v>
                </c:pt>
                <c:pt idx="809">
                  <c:v>200048.87136459351</c:v>
                </c:pt>
                <c:pt idx="810">
                  <c:v>200061.82945251465</c:v>
                </c:pt>
                <c:pt idx="811">
                  <c:v>199983.56771850586</c:v>
                </c:pt>
                <c:pt idx="812">
                  <c:v>199999.12067127228</c:v>
                </c:pt>
                <c:pt idx="813">
                  <c:v>199991.84879779816</c:v>
                </c:pt>
                <c:pt idx="814">
                  <c:v>199993.92743349075</c:v>
                </c:pt>
                <c:pt idx="815">
                  <c:v>200085.6921005249</c:v>
                </c:pt>
                <c:pt idx="816">
                  <c:v>200060.85335540771</c:v>
                </c:pt>
                <c:pt idx="817">
                  <c:v>199946.25648117065</c:v>
                </c:pt>
                <c:pt idx="818">
                  <c:v>200019.07680892944</c:v>
                </c:pt>
                <c:pt idx="819">
                  <c:v>200115.89489746094</c:v>
                </c:pt>
                <c:pt idx="820">
                  <c:v>200007.89927053452</c:v>
                </c:pt>
                <c:pt idx="821">
                  <c:v>200016.27902984619</c:v>
                </c:pt>
                <c:pt idx="822">
                  <c:v>200122.22298431396</c:v>
                </c:pt>
                <c:pt idx="823">
                  <c:v>200076.95796966553</c:v>
                </c:pt>
                <c:pt idx="824">
                  <c:v>199970.1541519165</c:v>
                </c:pt>
                <c:pt idx="825">
                  <c:v>200005.01798009872</c:v>
                </c:pt>
                <c:pt idx="826">
                  <c:v>200055.82752990723</c:v>
                </c:pt>
                <c:pt idx="827">
                  <c:v>199939.56041717529</c:v>
                </c:pt>
                <c:pt idx="828">
                  <c:v>199919.45003509521</c:v>
                </c:pt>
                <c:pt idx="829">
                  <c:v>199668.26391601563</c:v>
                </c:pt>
                <c:pt idx="830">
                  <c:v>199963.10536193848</c:v>
                </c:pt>
                <c:pt idx="831">
                  <c:v>200001.48792099953</c:v>
                </c:pt>
                <c:pt idx="832">
                  <c:v>199866.33387756348</c:v>
                </c:pt>
                <c:pt idx="833">
                  <c:v>199845.8595123291</c:v>
                </c:pt>
                <c:pt idx="834">
                  <c:v>199970.68768310547</c:v>
                </c:pt>
                <c:pt idx="835">
                  <c:v>200082.03425598145</c:v>
                </c:pt>
                <c:pt idx="836">
                  <c:v>199990.62247467041</c:v>
                </c:pt>
                <c:pt idx="837">
                  <c:v>199875.18829345703</c:v>
                </c:pt>
                <c:pt idx="838">
                  <c:v>200058.15475845337</c:v>
                </c:pt>
                <c:pt idx="839">
                  <c:v>199857.2958984375</c:v>
                </c:pt>
                <c:pt idx="840">
                  <c:v>199912.14971160889</c:v>
                </c:pt>
                <c:pt idx="841">
                  <c:v>199865.67108154297</c:v>
                </c:pt>
                <c:pt idx="842">
                  <c:v>199946.90359115601</c:v>
                </c:pt>
                <c:pt idx="843">
                  <c:v>200169.04400634766</c:v>
                </c:pt>
                <c:pt idx="844">
                  <c:v>200066.34154510498</c:v>
                </c:pt>
                <c:pt idx="845">
                  <c:v>199818.59222412109</c:v>
                </c:pt>
                <c:pt idx="846">
                  <c:v>199878.03534698486</c:v>
                </c:pt>
                <c:pt idx="847">
                  <c:v>199970.54884338379</c:v>
                </c:pt>
                <c:pt idx="848">
                  <c:v>199840.94009399414</c:v>
                </c:pt>
                <c:pt idx="849">
                  <c:v>200027.53967666626</c:v>
                </c:pt>
                <c:pt idx="850">
                  <c:v>199938.90297698975</c:v>
                </c:pt>
                <c:pt idx="851">
                  <c:v>199969.72506904602</c:v>
                </c:pt>
                <c:pt idx="852">
                  <c:v>200001.72107493877</c:v>
                </c:pt>
                <c:pt idx="853">
                  <c:v>200141.08999633789</c:v>
                </c:pt>
                <c:pt idx="854">
                  <c:v>200029.40286827087</c:v>
                </c:pt>
                <c:pt idx="855">
                  <c:v>199990.61407184601</c:v>
                </c:pt>
                <c:pt idx="856">
                  <c:v>200029.96067047119</c:v>
                </c:pt>
                <c:pt idx="857">
                  <c:v>200165.95011901855</c:v>
                </c:pt>
                <c:pt idx="858">
                  <c:v>200041.83103942871</c:v>
                </c:pt>
                <c:pt idx="859">
                  <c:v>199974.62343025208</c:v>
                </c:pt>
                <c:pt idx="860">
                  <c:v>199994.75335741043</c:v>
                </c:pt>
                <c:pt idx="861">
                  <c:v>200122.02796936035</c:v>
                </c:pt>
                <c:pt idx="862">
                  <c:v>200091.43213653564</c:v>
                </c:pt>
                <c:pt idx="863">
                  <c:v>200118.95863342285</c:v>
                </c:pt>
                <c:pt idx="864">
                  <c:v>200140.98345947266</c:v>
                </c:pt>
                <c:pt idx="865">
                  <c:v>200165.47294616699</c:v>
                </c:pt>
                <c:pt idx="866">
                  <c:v>200238.74136352539</c:v>
                </c:pt>
                <c:pt idx="867">
                  <c:v>200321.03207397461</c:v>
                </c:pt>
                <c:pt idx="868">
                  <c:v>200293.31213378906</c:v>
                </c:pt>
                <c:pt idx="869">
                  <c:v>200229.70057678223</c:v>
                </c:pt>
                <c:pt idx="870">
                  <c:v>200139.47618103027</c:v>
                </c:pt>
                <c:pt idx="871">
                  <c:v>200289.65496826172</c:v>
                </c:pt>
                <c:pt idx="872">
                  <c:v>200321.95153808594</c:v>
                </c:pt>
                <c:pt idx="873">
                  <c:v>200319.66934204102</c:v>
                </c:pt>
                <c:pt idx="874">
                  <c:v>200285.4709777832</c:v>
                </c:pt>
                <c:pt idx="875">
                  <c:v>200325.01815795898</c:v>
                </c:pt>
                <c:pt idx="876">
                  <c:v>200224.39170837402</c:v>
                </c:pt>
                <c:pt idx="877">
                  <c:v>200238.40495300293</c:v>
                </c:pt>
                <c:pt idx="878">
                  <c:v>200372.27926635742</c:v>
                </c:pt>
                <c:pt idx="879">
                  <c:v>200521.67443847656</c:v>
                </c:pt>
                <c:pt idx="880">
                  <c:v>200468.96624755859</c:v>
                </c:pt>
                <c:pt idx="881">
                  <c:v>200476.70718383789</c:v>
                </c:pt>
                <c:pt idx="882">
                  <c:v>200604.16125488281</c:v>
                </c:pt>
                <c:pt idx="883">
                  <c:v>200628.50616455078</c:v>
                </c:pt>
                <c:pt idx="884">
                  <c:v>200582.76165771484</c:v>
                </c:pt>
                <c:pt idx="885">
                  <c:v>200684.31579589844</c:v>
                </c:pt>
                <c:pt idx="886">
                  <c:v>200694.69927978516</c:v>
                </c:pt>
                <c:pt idx="887">
                  <c:v>200862.81732177734</c:v>
                </c:pt>
                <c:pt idx="888">
                  <c:v>200754.16461181641</c:v>
                </c:pt>
                <c:pt idx="889">
                  <c:v>200905.86627197266</c:v>
                </c:pt>
                <c:pt idx="890">
                  <c:v>201023.02526855469</c:v>
                </c:pt>
                <c:pt idx="891">
                  <c:v>201056.98608398438</c:v>
                </c:pt>
                <c:pt idx="892">
                  <c:v>201243.21142578125</c:v>
                </c:pt>
                <c:pt idx="893">
                  <c:v>201476.39660644531</c:v>
                </c:pt>
                <c:pt idx="894">
                  <c:v>201439.73852539063</c:v>
                </c:pt>
                <c:pt idx="895">
                  <c:v>201643.30139160156</c:v>
                </c:pt>
                <c:pt idx="896">
                  <c:v>201933.19384765625</c:v>
                </c:pt>
                <c:pt idx="897">
                  <c:v>202163.56298828125</c:v>
                </c:pt>
                <c:pt idx="898">
                  <c:v>202405.3525390625</c:v>
                </c:pt>
                <c:pt idx="899">
                  <c:v>202837.10131835938</c:v>
                </c:pt>
                <c:pt idx="900">
                  <c:v>203138.4150390625</c:v>
                </c:pt>
                <c:pt idx="901">
                  <c:v>203604.63208007813</c:v>
                </c:pt>
                <c:pt idx="902">
                  <c:v>204246.12841796875</c:v>
                </c:pt>
                <c:pt idx="903">
                  <c:v>204822.7587890625</c:v>
                </c:pt>
                <c:pt idx="904">
                  <c:v>205710.8935546875</c:v>
                </c:pt>
                <c:pt idx="905">
                  <c:v>206851.31494140625</c:v>
                </c:pt>
                <c:pt idx="906">
                  <c:v>208099.67041015625</c:v>
                </c:pt>
                <c:pt idx="907">
                  <c:v>209737.58984375</c:v>
                </c:pt>
                <c:pt idx="908">
                  <c:v>212142.0556640625</c:v>
                </c:pt>
                <c:pt idx="909">
                  <c:v>215406.796875</c:v>
                </c:pt>
                <c:pt idx="910">
                  <c:v>220259.154296875</c:v>
                </c:pt>
                <c:pt idx="911">
                  <c:v>227557.966796875</c:v>
                </c:pt>
                <c:pt idx="912">
                  <c:v>237624.6796875</c:v>
                </c:pt>
                <c:pt idx="913">
                  <c:v>251815.3203125</c:v>
                </c:pt>
                <c:pt idx="914">
                  <c:v>265925.484375</c:v>
                </c:pt>
                <c:pt idx="915">
                  <c:v>274627.6484375</c:v>
                </c:pt>
                <c:pt idx="916">
                  <c:v>272908.0703125</c:v>
                </c:pt>
                <c:pt idx="917">
                  <c:v>263438.1875</c:v>
                </c:pt>
                <c:pt idx="918">
                  <c:v>250860.046875</c:v>
                </c:pt>
                <c:pt idx="919">
                  <c:v>240065.8671875</c:v>
                </c:pt>
                <c:pt idx="920">
                  <c:v>231474.90625</c:v>
                </c:pt>
                <c:pt idx="921">
                  <c:v>224974.56640625</c:v>
                </c:pt>
                <c:pt idx="922">
                  <c:v>220225.20703125</c:v>
                </c:pt>
                <c:pt idx="923">
                  <c:v>216600.376953125</c:v>
                </c:pt>
                <c:pt idx="924">
                  <c:v>213745.6611328125</c:v>
                </c:pt>
                <c:pt idx="925">
                  <c:v>211751.81640625</c:v>
                </c:pt>
                <c:pt idx="926">
                  <c:v>209852.6640625</c:v>
                </c:pt>
                <c:pt idx="927">
                  <c:v>208452.34375</c:v>
                </c:pt>
                <c:pt idx="928">
                  <c:v>207146.4091796875</c:v>
                </c:pt>
                <c:pt idx="929">
                  <c:v>206338.7880859375</c:v>
                </c:pt>
                <c:pt idx="930">
                  <c:v>205401.1435546875</c:v>
                </c:pt>
                <c:pt idx="931">
                  <c:v>204373.95849609375</c:v>
                </c:pt>
                <c:pt idx="932">
                  <c:v>204013.92333984375</c:v>
                </c:pt>
                <c:pt idx="933">
                  <c:v>203506.857421875</c:v>
                </c:pt>
                <c:pt idx="934">
                  <c:v>203068.95239257813</c:v>
                </c:pt>
                <c:pt idx="935">
                  <c:v>202601.27221679688</c:v>
                </c:pt>
                <c:pt idx="936">
                  <c:v>202237.86206054688</c:v>
                </c:pt>
                <c:pt idx="937">
                  <c:v>202033.28991699219</c:v>
                </c:pt>
                <c:pt idx="938">
                  <c:v>201843.12426757813</c:v>
                </c:pt>
                <c:pt idx="939">
                  <c:v>201445.07067871094</c:v>
                </c:pt>
                <c:pt idx="940">
                  <c:v>201090.14916992188</c:v>
                </c:pt>
                <c:pt idx="941">
                  <c:v>201075.90380859375</c:v>
                </c:pt>
                <c:pt idx="942">
                  <c:v>200852.615234375</c:v>
                </c:pt>
                <c:pt idx="943">
                  <c:v>200858.12561035156</c:v>
                </c:pt>
                <c:pt idx="944">
                  <c:v>200552.16741943359</c:v>
                </c:pt>
                <c:pt idx="945">
                  <c:v>200587.92803955078</c:v>
                </c:pt>
                <c:pt idx="946">
                  <c:v>200411.04550170898</c:v>
                </c:pt>
                <c:pt idx="947">
                  <c:v>200421.31420898438</c:v>
                </c:pt>
                <c:pt idx="948">
                  <c:v>200092.00695800781</c:v>
                </c:pt>
                <c:pt idx="949">
                  <c:v>200211.85090637207</c:v>
                </c:pt>
                <c:pt idx="950">
                  <c:v>200373.4582824707</c:v>
                </c:pt>
                <c:pt idx="951">
                  <c:v>200259.2839050293</c:v>
                </c:pt>
                <c:pt idx="952">
                  <c:v>199921.40135192871</c:v>
                </c:pt>
                <c:pt idx="953">
                  <c:v>200124.36296081543</c:v>
                </c:pt>
                <c:pt idx="954">
                  <c:v>199978.0204372406</c:v>
                </c:pt>
                <c:pt idx="955">
                  <c:v>199979.90336418152</c:v>
                </c:pt>
                <c:pt idx="956">
                  <c:v>200066.51303863525</c:v>
                </c:pt>
                <c:pt idx="957">
                  <c:v>200019.11255836487</c:v>
                </c:pt>
                <c:pt idx="958">
                  <c:v>199826.205078125</c:v>
                </c:pt>
                <c:pt idx="959">
                  <c:v>199885.07806396484</c:v>
                </c:pt>
                <c:pt idx="960">
                  <c:v>200008.06964492798</c:v>
                </c:pt>
                <c:pt idx="961">
                  <c:v>199913.3355255127</c:v>
                </c:pt>
                <c:pt idx="962">
                  <c:v>199934.59033966064</c:v>
                </c:pt>
                <c:pt idx="963">
                  <c:v>199999.42516648769</c:v>
                </c:pt>
                <c:pt idx="964">
                  <c:v>200031.65675163269</c:v>
                </c:pt>
                <c:pt idx="965">
                  <c:v>200218.65393066406</c:v>
                </c:pt>
                <c:pt idx="966">
                  <c:v>200099.36582183838</c:v>
                </c:pt>
                <c:pt idx="967">
                  <c:v>200089.78966522217</c:v>
                </c:pt>
                <c:pt idx="968">
                  <c:v>200306.08520507813</c:v>
                </c:pt>
                <c:pt idx="969">
                  <c:v>200384.26782226563</c:v>
                </c:pt>
                <c:pt idx="970">
                  <c:v>200727.00323486328</c:v>
                </c:pt>
                <c:pt idx="971">
                  <c:v>200885.37219238281</c:v>
                </c:pt>
                <c:pt idx="972">
                  <c:v>201309.57055664063</c:v>
                </c:pt>
                <c:pt idx="973">
                  <c:v>201950.50048828125</c:v>
                </c:pt>
                <c:pt idx="974">
                  <c:v>202552.91235351563</c:v>
                </c:pt>
                <c:pt idx="975">
                  <c:v>203869.35815429688</c:v>
                </c:pt>
                <c:pt idx="976">
                  <c:v>205564.513671875</c:v>
                </c:pt>
                <c:pt idx="977">
                  <c:v>208498.3955078125</c:v>
                </c:pt>
                <c:pt idx="978">
                  <c:v>213579.1044921875</c:v>
                </c:pt>
                <c:pt idx="979">
                  <c:v>220460.20703125</c:v>
                </c:pt>
                <c:pt idx="980">
                  <c:v>226052.076171875</c:v>
                </c:pt>
                <c:pt idx="981">
                  <c:v>226837.341796875</c:v>
                </c:pt>
                <c:pt idx="982">
                  <c:v>221973.451171875</c:v>
                </c:pt>
                <c:pt idx="983">
                  <c:v>215736.220703125</c:v>
                </c:pt>
                <c:pt idx="984">
                  <c:v>210831.5908203125</c:v>
                </c:pt>
                <c:pt idx="985">
                  <c:v>207754.7275390625</c:v>
                </c:pt>
                <c:pt idx="986">
                  <c:v>205700.0556640625</c:v>
                </c:pt>
                <c:pt idx="987">
                  <c:v>204445.99365234375</c:v>
                </c:pt>
                <c:pt idx="988">
                  <c:v>203645.3935546875</c:v>
                </c:pt>
                <c:pt idx="989">
                  <c:v>202971.89038085938</c:v>
                </c:pt>
                <c:pt idx="990">
                  <c:v>202475.58959960938</c:v>
                </c:pt>
                <c:pt idx="991">
                  <c:v>202056.4775390625</c:v>
                </c:pt>
                <c:pt idx="992">
                  <c:v>201998.11364746094</c:v>
                </c:pt>
                <c:pt idx="993">
                  <c:v>201782.13012695313</c:v>
                </c:pt>
                <c:pt idx="994">
                  <c:v>201628.3076171875</c:v>
                </c:pt>
                <c:pt idx="995">
                  <c:v>201490.38122558594</c:v>
                </c:pt>
                <c:pt idx="996">
                  <c:v>201571.17126464844</c:v>
                </c:pt>
                <c:pt idx="997">
                  <c:v>201569.49865722656</c:v>
                </c:pt>
                <c:pt idx="998">
                  <c:v>201511.22412109375</c:v>
                </c:pt>
                <c:pt idx="999">
                  <c:v>201182.80749511719</c:v>
                </c:pt>
                <c:pt idx="1000">
                  <c:v>201360.32287597656</c:v>
                </c:pt>
                <c:pt idx="1001">
                  <c:v>201303.94702148438</c:v>
                </c:pt>
                <c:pt idx="1002">
                  <c:v>201250.81872558594</c:v>
                </c:pt>
                <c:pt idx="1003">
                  <c:v>201048.65686035156</c:v>
                </c:pt>
                <c:pt idx="1004">
                  <c:v>201382.32312011719</c:v>
                </c:pt>
                <c:pt idx="1005">
                  <c:v>201525.19372558594</c:v>
                </c:pt>
                <c:pt idx="1006">
                  <c:v>201370.25244140625</c:v>
                </c:pt>
                <c:pt idx="1007">
                  <c:v>200994.79077148438</c:v>
                </c:pt>
                <c:pt idx="1008">
                  <c:v>200476.8551940918</c:v>
                </c:pt>
                <c:pt idx="1009">
                  <c:v>200002.3354871273</c:v>
                </c:pt>
              </c:numCache>
            </c:numRef>
          </c:yVal>
          <c:smooth val="1"/>
          <c:extLst>
            <c:ext xmlns:c16="http://schemas.microsoft.com/office/drawing/2014/chart" uri="{C3380CC4-5D6E-409C-BE32-E72D297353CC}">
              <c16:uniqueId val="{00000002-3931-41B6-A8E7-CE7D32FEC90C}"/>
            </c:ext>
          </c:extLst>
        </c:ser>
        <c:ser>
          <c:idx val="6"/>
          <c:order val="3"/>
          <c:tx>
            <c:v>Calcite reference spectra</c:v>
          </c:tx>
          <c:spPr>
            <a:ln w="19050" cap="rnd">
              <a:solidFill>
                <a:schemeClr val="accent1">
                  <a:lumMod val="60000"/>
                </a:schemeClr>
              </a:solidFill>
              <a:round/>
            </a:ln>
            <a:effectLst/>
          </c:spPr>
          <c:marker>
            <c:symbol val="none"/>
          </c:marker>
          <c:xVal>
            <c:numRef>
              <c:f>'Figure 14'!$O$7:$O$2004</c:f>
              <c:numCache>
                <c:formatCode>General</c:formatCode>
                <c:ptCount val="1998"/>
                <c:pt idx="0">
                  <c:v>119.90300000000001</c:v>
                </c:pt>
                <c:pt idx="1">
                  <c:v>121.134</c:v>
                </c:pt>
                <c:pt idx="2">
                  <c:v>122.36499999999999</c:v>
                </c:pt>
                <c:pt idx="3">
                  <c:v>123.596</c:v>
                </c:pt>
                <c:pt idx="4">
                  <c:v>124.827</c:v>
                </c:pt>
                <c:pt idx="5">
                  <c:v>126.05800000000001</c:v>
                </c:pt>
                <c:pt idx="6">
                  <c:v>127.288</c:v>
                </c:pt>
                <c:pt idx="7">
                  <c:v>128.51900000000001</c:v>
                </c:pt>
                <c:pt idx="8">
                  <c:v>129.749</c:v>
                </c:pt>
                <c:pt idx="9">
                  <c:v>130.97899999999998</c:v>
                </c:pt>
                <c:pt idx="10">
                  <c:v>132.209</c:v>
                </c:pt>
                <c:pt idx="11">
                  <c:v>133.43899999999999</c:v>
                </c:pt>
                <c:pt idx="12">
                  <c:v>134.66800000000001</c:v>
                </c:pt>
                <c:pt idx="13">
                  <c:v>135.898</c:v>
                </c:pt>
                <c:pt idx="14">
                  <c:v>137.12700000000001</c:v>
                </c:pt>
                <c:pt idx="15">
                  <c:v>138.35599999999999</c:v>
                </c:pt>
                <c:pt idx="16">
                  <c:v>139.58500000000001</c:v>
                </c:pt>
                <c:pt idx="17">
                  <c:v>140.81399999999999</c:v>
                </c:pt>
                <c:pt idx="18">
                  <c:v>142.04300000000001</c:v>
                </c:pt>
                <c:pt idx="19">
                  <c:v>143.27099999999999</c:v>
                </c:pt>
                <c:pt idx="20">
                  <c:v>144.5</c:v>
                </c:pt>
                <c:pt idx="21">
                  <c:v>145.72800000000001</c:v>
                </c:pt>
                <c:pt idx="22">
                  <c:v>146.95599999999999</c:v>
                </c:pt>
                <c:pt idx="23">
                  <c:v>148.184</c:v>
                </c:pt>
                <c:pt idx="24">
                  <c:v>149.41200000000001</c:v>
                </c:pt>
                <c:pt idx="25">
                  <c:v>150.63900000000001</c:v>
                </c:pt>
                <c:pt idx="26">
                  <c:v>151.86699999999999</c:v>
                </c:pt>
                <c:pt idx="27">
                  <c:v>153.09399999999999</c:v>
                </c:pt>
                <c:pt idx="28">
                  <c:v>154.321</c:v>
                </c:pt>
                <c:pt idx="29">
                  <c:v>155.54900000000001</c:v>
                </c:pt>
                <c:pt idx="30">
                  <c:v>156.77500000000001</c:v>
                </c:pt>
                <c:pt idx="31">
                  <c:v>158.00200000000001</c:v>
                </c:pt>
                <c:pt idx="32">
                  <c:v>159.22900000000001</c:v>
                </c:pt>
                <c:pt idx="33">
                  <c:v>160.45500000000001</c:v>
                </c:pt>
                <c:pt idx="34">
                  <c:v>161.68100000000001</c:v>
                </c:pt>
                <c:pt idx="35">
                  <c:v>162.90799999999999</c:v>
                </c:pt>
                <c:pt idx="36">
                  <c:v>164.13399999999999</c:v>
                </c:pt>
                <c:pt idx="37">
                  <c:v>165.35900000000001</c:v>
                </c:pt>
                <c:pt idx="38">
                  <c:v>166.58500000000001</c:v>
                </c:pt>
                <c:pt idx="39">
                  <c:v>167.81100000000001</c:v>
                </c:pt>
                <c:pt idx="40">
                  <c:v>169.036</c:v>
                </c:pt>
                <c:pt idx="41">
                  <c:v>170.261</c:v>
                </c:pt>
                <c:pt idx="42">
                  <c:v>171.48599999999999</c:v>
                </c:pt>
                <c:pt idx="43">
                  <c:v>172.71100000000001</c:v>
                </c:pt>
                <c:pt idx="44">
                  <c:v>173.93600000000001</c:v>
                </c:pt>
                <c:pt idx="45">
                  <c:v>175.161</c:v>
                </c:pt>
                <c:pt idx="46">
                  <c:v>176.38499999999999</c:v>
                </c:pt>
                <c:pt idx="47">
                  <c:v>177.61</c:v>
                </c:pt>
                <c:pt idx="48">
                  <c:v>178.834</c:v>
                </c:pt>
                <c:pt idx="49">
                  <c:v>180.05799999999999</c:v>
                </c:pt>
                <c:pt idx="50">
                  <c:v>181.28200000000001</c:v>
                </c:pt>
                <c:pt idx="51">
                  <c:v>182.505</c:v>
                </c:pt>
                <c:pt idx="52">
                  <c:v>183.72900000000001</c:v>
                </c:pt>
                <c:pt idx="53">
                  <c:v>184.952</c:v>
                </c:pt>
                <c:pt idx="54">
                  <c:v>186.17599999999999</c:v>
                </c:pt>
                <c:pt idx="55">
                  <c:v>187.399</c:v>
                </c:pt>
                <c:pt idx="56">
                  <c:v>188.62200000000001</c:v>
                </c:pt>
                <c:pt idx="57">
                  <c:v>189.845</c:v>
                </c:pt>
                <c:pt idx="58">
                  <c:v>191.06700000000001</c:v>
                </c:pt>
                <c:pt idx="59">
                  <c:v>192.29</c:v>
                </c:pt>
                <c:pt idx="60">
                  <c:v>193.512</c:v>
                </c:pt>
                <c:pt idx="61">
                  <c:v>194.73400000000001</c:v>
                </c:pt>
                <c:pt idx="62">
                  <c:v>195.95599999999999</c:v>
                </c:pt>
                <c:pt idx="63">
                  <c:v>197.178</c:v>
                </c:pt>
                <c:pt idx="64">
                  <c:v>198.4</c:v>
                </c:pt>
                <c:pt idx="65">
                  <c:v>199.62200000000001</c:v>
                </c:pt>
                <c:pt idx="66">
                  <c:v>200.84299999999999</c:v>
                </c:pt>
                <c:pt idx="67">
                  <c:v>202.06399999999999</c:v>
                </c:pt>
                <c:pt idx="68">
                  <c:v>203.286</c:v>
                </c:pt>
                <c:pt idx="69">
                  <c:v>204.50700000000001</c:v>
                </c:pt>
                <c:pt idx="70">
                  <c:v>205.727</c:v>
                </c:pt>
                <c:pt idx="71">
                  <c:v>206.94800000000001</c:v>
                </c:pt>
                <c:pt idx="72">
                  <c:v>208.16900000000001</c:v>
                </c:pt>
                <c:pt idx="73">
                  <c:v>209.38900000000001</c:v>
                </c:pt>
                <c:pt idx="74">
                  <c:v>210.60900000000001</c:v>
                </c:pt>
                <c:pt idx="75">
                  <c:v>211.82900000000001</c:v>
                </c:pt>
                <c:pt idx="76">
                  <c:v>213.04900000000001</c:v>
                </c:pt>
                <c:pt idx="77">
                  <c:v>214.26900000000001</c:v>
                </c:pt>
                <c:pt idx="78">
                  <c:v>215.489</c:v>
                </c:pt>
                <c:pt idx="79">
                  <c:v>216.708</c:v>
                </c:pt>
                <c:pt idx="80">
                  <c:v>217.928</c:v>
                </c:pt>
                <c:pt idx="81">
                  <c:v>219.14699999999999</c:v>
                </c:pt>
                <c:pt idx="82">
                  <c:v>220.36600000000001</c:v>
                </c:pt>
                <c:pt idx="83">
                  <c:v>221.58500000000001</c:v>
                </c:pt>
                <c:pt idx="84">
                  <c:v>222.803</c:v>
                </c:pt>
                <c:pt idx="85">
                  <c:v>224.02199999999999</c:v>
                </c:pt>
                <c:pt idx="86">
                  <c:v>225.24</c:v>
                </c:pt>
                <c:pt idx="87">
                  <c:v>226.459</c:v>
                </c:pt>
                <c:pt idx="88">
                  <c:v>227.67699999999999</c:v>
                </c:pt>
                <c:pt idx="89">
                  <c:v>228.89500000000001</c:v>
                </c:pt>
                <c:pt idx="90">
                  <c:v>230.11199999999999</c:v>
                </c:pt>
                <c:pt idx="91">
                  <c:v>231.33</c:v>
                </c:pt>
                <c:pt idx="92">
                  <c:v>232.548</c:v>
                </c:pt>
                <c:pt idx="93">
                  <c:v>233.76499999999999</c:v>
                </c:pt>
                <c:pt idx="94">
                  <c:v>234.982</c:v>
                </c:pt>
                <c:pt idx="95">
                  <c:v>236.19900000000001</c:v>
                </c:pt>
                <c:pt idx="96">
                  <c:v>237.416</c:v>
                </c:pt>
                <c:pt idx="97">
                  <c:v>238.63300000000001</c:v>
                </c:pt>
                <c:pt idx="98">
                  <c:v>239.84899999999999</c:v>
                </c:pt>
                <c:pt idx="99">
                  <c:v>241.066</c:v>
                </c:pt>
                <c:pt idx="100">
                  <c:v>242.28200000000001</c:v>
                </c:pt>
                <c:pt idx="101">
                  <c:v>243.49799999999999</c:v>
                </c:pt>
                <c:pt idx="102">
                  <c:v>244.714</c:v>
                </c:pt>
                <c:pt idx="103">
                  <c:v>245.93</c:v>
                </c:pt>
                <c:pt idx="104">
                  <c:v>247.14599999999999</c:v>
                </c:pt>
                <c:pt idx="105">
                  <c:v>248.36099999999999</c:v>
                </c:pt>
                <c:pt idx="106">
                  <c:v>249.577</c:v>
                </c:pt>
                <c:pt idx="107">
                  <c:v>250.792</c:v>
                </c:pt>
                <c:pt idx="108">
                  <c:v>252.00700000000001</c:v>
                </c:pt>
                <c:pt idx="109">
                  <c:v>253.22200000000001</c:v>
                </c:pt>
                <c:pt idx="110">
                  <c:v>254.43700000000001</c:v>
                </c:pt>
                <c:pt idx="111">
                  <c:v>255.65100000000001</c:v>
                </c:pt>
                <c:pt idx="112">
                  <c:v>256.86599999999999</c:v>
                </c:pt>
                <c:pt idx="113">
                  <c:v>258.08000000000004</c:v>
                </c:pt>
                <c:pt idx="114">
                  <c:v>259.29399999999998</c:v>
                </c:pt>
                <c:pt idx="115">
                  <c:v>260.50799999999998</c:v>
                </c:pt>
                <c:pt idx="116">
                  <c:v>261.72199999999998</c:v>
                </c:pt>
                <c:pt idx="117">
                  <c:v>262.93599999999998</c:v>
                </c:pt>
                <c:pt idx="118">
                  <c:v>264.149</c:v>
                </c:pt>
                <c:pt idx="119">
                  <c:v>265.363</c:v>
                </c:pt>
                <c:pt idx="120">
                  <c:v>266.57600000000002</c:v>
                </c:pt>
                <c:pt idx="121">
                  <c:v>267.78899999999999</c:v>
                </c:pt>
                <c:pt idx="122">
                  <c:v>269.00200000000001</c:v>
                </c:pt>
                <c:pt idx="123">
                  <c:v>270.21499999999997</c:v>
                </c:pt>
                <c:pt idx="124">
                  <c:v>271.42700000000002</c:v>
                </c:pt>
                <c:pt idx="125">
                  <c:v>272.64</c:v>
                </c:pt>
                <c:pt idx="126">
                  <c:v>273.85199999999998</c:v>
                </c:pt>
                <c:pt idx="127">
                  <c:v>275.06400000000002</c:v>
                </c:pt>
                <c:pt idx="128">
                  <c:v>276.27600000000001</c:v>
                </c:pt>
                <c:pt idx="129">
                  <c:v>277.488</c:v>
                </c:pt>
                <c:pt idx="130">
                  <c:v>278.7</c:v>
                </c:pt>
                <c:pt idx="131">
                  <c:v>279.91199999999998</c:v>
                </c:pt>
                <c:pt idx="132">
                  <c:v>281.12299999999999</c:v>
                </c:pt>
                <c:pt idx="133">
                  <c:v>282.334</c:v>
                </c:pt>
                <c:pt idx="134">
                  <c:v>283.54500000000002</c:v>
                </c:pt>
                <c:pt idx="135">
                  <c:v>284.75599999999997</c:v>
                </c:pt>
                <c:pt idx="136">
                  <c:v>285.96699999999998</c:v>
                </c:pt>
                <c:pt idx="137">
                  <c:v>287.178</c:v>
                </c:pt>
                <c:pt idx="138">
                  <c:v>288.38799999999998</c:v>
                </c:pt>
                <c:pt idx="139">
                  <c:v>289.59800000000001</c:v>
                </c:pt>
                <c:pt idx="140">
                  <c:v>290.80900000000003</c:v>
                </c:pt>
                <c:pt idx="141">
                  <c:v>292.01900000000001</c:v>
                </c:pt>
                <c:pt idx="142">
                  <c:v>293.22899999999998</c:v>
                </c:pt>
                <c:pt idx="143">
                  <c:v>294.43799999999999</c:v>
                </c:pt>
                <c:pt idx="144">
                  <c:v>295.64800000000002</c:v>
                </c:pt>
                <c:pt idx="145">
                  <c:v>296.85700000000003</c:v>
                </c:pt>
                <c:pt idx="146">
                  <c:v>298.06700000000001</c:v>
                </c:pt>
                <c:pt idx="147">
                  <c:v>299.27600000000001</c:v>
                </c:pt>
                <c:pt idx="148">
                  <c:v>300.48500000000001</c:v>
                </c:pt>
                <c:pt idx="149">
                  <c:v>301.69299999999998</c:v>
                </c:pt>
                <c:pt idx="150">
                  <c:v>302.90199999999999</c:v>
                </c:pt>
                <c:pt idx="151">
                  <c:v>304.11099999999999</c:v>
                </c:pt>
                <c:pt idx="152">
                  <c:v>305.31900000000002</c:v>
                </c:pt>
                <c:pt idx="153">
                  <c:v>306.52699999999999</c:v>
                </c:pt>
                <c:pt idx="154">
                  <c:v>307.73500000000001</c:v>
                </c:pt>
                <c:pt idx="155">
                  <c:v>308.94299999999998</c:v>
                </c:pt>
                <c:pt idx="156">
                  <c:v>310.15100000000001</c:v>
                </c:pt>
                <c:pt idx="157">
                  <c:v>311.358</c:v>
                </c:pt>
                <c:pt idx="158">
                  <c:v>312.56599999999997</c:v>
                </c:pt>
                <c:pt idx="159">
                  <c:v>313.77300000000002</c:v>
                </c:pt>
                <c:pt idx="160">
                  <c:v>314.98</c:v>
                </c:pt>
                <c:pt idx="161">
                  <c:v>316.18700000000001</c:v>
                </c:pt>
                <c:pt idx="162">
                  <c:v>317.39400000000001</c:v>
                </c:pt>
                <c:pt idx="163">
                  <c:v>318.601</c:v>
                </c:pt>
                <c:pt idx="164">
                  <c:v>319.80700000000002</c:v>
                </c:pt>
                <c:pt idx="165">
                  <c:v>321.01299999999998</c:v>
                </c:pt>
                <c:pt idx="166">
                  <c:v>322.22000000000003</c:v>
                </c:pt>
                <c:pt idx="167">
                  <c:v>323.42599999999999</c:v>
                </c:pt>
                <c:pt idx="168">
                  <c:v>324.63099999999997</c:v>
                </c:pt>
                <c:pt idx="169">
                  <c:v>325.83699999999999</c:v>
                </c:pt>
                <c:pt idx="170">
                  <c:v>327.04300000000001</c:v>
                </c:pt>
                <c:pt idx="171">
                  <c:v>328.24799999999999</c:v>
                </c:pt>
                <c:pt idx="172">
                  <c:v>329.45400000000001</c:v>
                </c:pt>
                <c:pt idx="173">
                  <c:v>330.65899999999999</c:v>
                </c:pt>
                <c:pt idx="174">
                  <c:v>331.86399999999998</c:v>
                </c:pt>
                <c:pt idx="175">
                  <c:v>333.06799999999998</c:v>
                </c:pt>
                <c:pt idx="176">
                  <c:v>334.27300000000002</c:v>
                </c:pt>
                <c:pt idx="177">
                  <c:v>335.47800000000001</c:v>
                </c:pt>
                <c:pt idx="178">
                  <c:v>336.68200000000002</c:v>
                </c:pt>
                <c:pt idx="179">
                  <c:v>337.88600000000002</c:v>
                </c:pt>
                <c:pt idx="180">
                  <c:v>339.09</c:v>
                </c:pt>
                <c:pt idx="181">
                  <c:v>340.29399999999998</c:v>
                </c:pt>
                <c:pt idx="182">
                  <c:v>341.49799999999999</c:v>
                </c:pt>
                <c:pt idx="183">
                  <c:v>342.70100000000002</c:v>
                </c:pt>
                <c:pt idx="184">
                  <c:v>343.90499999999997</c:v>
                </c:pt>
                <c:pt idx="185">
                  <c:v>345.108</c:v>
                </c:pt>
                <c:pt idx="186">
                  <c:v>346.31099999999998</c:v>
                </c:pt>
                <c:pt idx="187">
                  <c:v>347.51400000000001</c:v>
                </c:pt>
                <c:pt idx="188">
                  <c:v>348.71699999999998</c:v>
                </c:pt>
                <c:pt idx="189">
                  <c:v>349.92</c:v>
                </c:pt>
                <c:pt idx="190">
                  <c:v>351.12200000000001</c:v>
                </c:pt>
                <c:pt idx="191">
                  <c:v>352.32400000000001</c:v>
                </c:pt>
                <c:pt idx="192">
                  <c:v>353.52699999999999</c:v>
                </c:pt>
                <c:pt idx="193">
                  <c:v>354.72899999999998</c:v>
                </c:pt>
                <c:pt idx="194">
                  <c:v>355.93099999999998</c:v>
                </c:pt>
                <c:pt idx="195">
                  <c:v>357.13200000000001</c:v>
                </c:pt>
                <c:pt idx="196">
                  <c:v>358.334</c:v>
                </c:pt>
                <c:pt idx="197">
                  <c:v>359.53500000000003</c:v>
                </c:pt>
                <c:pt idx="198">
                  <c:v>360.73700000000002</c:v>
                </c:pt>
                <c:pt idx="199">
                  <c:v>361.93799999999999</c:v>
                </c:pt>
                <c:pt idx="200">
                  <c:v>363.13900000000001</c:v>
                </c:pt>
                <c:pt idx="201">
                  <c:v>364.34</c:v>
                </c:pt>
                <c:pt idx="202">
                  <c:v>365.54</c:v>
                </c:pt>
                <c:pt idx="203">
                  <c:v>366.74099999999999</c:v>
                </c:pt>
                <c:pt idx="204">
                  <c:v>367.94099999999997</c:v>
                </c:pt>
                <c:pt idx="205">
                  <c:v>369.14100000000002</c:v>
                </c:pt>
                <c:pt idx="206">
                  <c:v>370.34100000000001</c:v>
                </c:pt>
                <c:pt idx="207">
                  <c:v>371.541</c:v>
                </c:pt>
                <c:pt idx="208">
                  <c:v>372.74099999999999</c:v>
                </c:pt>
                <c:pt idx="209">
                  <c:v>373.94</c:v>
                </c:pt>
                <c:pt idx="210">
                  <c:v>375.14</c:v>
                </c:pt>
                <c:pt idx="211">
                  <c:v>376.339</c:v>
                </c:pt>
                <c:pt idx="212">
                  <c:v>377.53800000000001</c:v>
                </c:pt>
                <c:pt idx="213">
                  <c:v>378.73700000000002</c:v>
                </c:pt>
                <c:pt idx="214">
                  <c:v>379.93599999999998</c:v>
                </c:pt>
                <c:pt idx="215">
                  <c:v>381.13499999999999</c:v>
                </c:pt>
                <c:pt idx="216">
                  <c:v>382.33300000000003</c:v>
                </c:pt>
                <c:pt idx="217">
                  <c:v>383.53100000000001</c:v>
                </c:pt>
                <c:pt idx="218">
                  <c:v>384.73</c:v>
                </c:pt>
                <c:pt idx="219">
                  <c:v>385.928</c:v>
                </c:pt>
                <c:pt idx="220">
                  <c:v>387.12599999999998</c:v>
                </c:pt>
                <c:pt idx="221">
                  <c:v>388.32299999999998</c:v>
                </c:pt>
                <c:pt idx="222">
                  <c:v>389.52100000000002</c:v>
                </c:pt>
                <c:pt idx="223">
                  <c:v>390.71800000000002</c:v>
                </c:pt>
                <c:pt idx="224">
                  <c:v>391.916</c:v>
                </c:pt>
                <c:pt idx="225">
                  <c:v>393.113</c:v>
                </c:pt>
                <c:pt idx="226">
                  <c:v>394.31</c:v>
                </c:pt>
                <c:pt idx="227">
                  <c:v>395.50599999999997</c:v>
                </c:pt>
                <c:pt idx="228">
                  <c:v>396.70299999999997</c:v>
                </c:pt>
                <c:pt idx="229">
                  <c:v>397.9</c:v>
                </c:pt>
                <c:pt idx="230">
                  <c:v>399.096</c:v>
                </c:pt>
                <c:pt idx="231">
                  <c:v>400.29199999999997</c:v>
                </c:pt>
                <c:pt idx="232">
                  <c:v>401.488</c:v>
                </c:pt>
                <c:pt idx="233">
                  <c:v>402.68400000000003</c:v>
                </c:pt>
                <c:pt idx="234">
                  <c:v>403.88</c:v>
                </c:pt>
                <c:pt idx="235">
                  <c:v>405.07499999999999</c:v>
                </c:pt>
                <c:pt idx="236">
                  <c:v>406.27100000000002</c:v>
                </c:pt>
                <c:pt idx="237">
                  <c:v>407.46600000000001</c:v>
                </c:pt>
                <c:pt idx="238">
                  <c:v>408.661</c:v>
                </c:pt>
                <c:pt idx="239">
                  <c:v>409.85599999999999</c:v>
                </c:pt>
                <c:pt idx="240">
                  <c:v>411.05099999999999</c:v>
                </c:pt>
                <c:pt idx="241">
                  <c:v>412.245</c:v>
                </c:pt>
                <c:pt idx="242">
                  <c:v>413.44</c:v>
                </c:pt>
                <c:pt idx="243">
                  <c:v>414.63400000000001</c:v>
                </c:pt>
                <c:pt idx="244">
                  <c:v>415.82799999999997</c:v>
                </c:pt>
                <c:pt idx="245">
                  <c:v>417.02199999999999</c:v>
                </c:pt>
                <c:pt idx="246">
                  <c:v>418.21600000000001</c:v>
                </c:pt>
                <c:pt idx="247">
                  <c:v>419.41</c:v>
                </c:pt>
                <c:pt idx="248">
                  <c:v>420.60300000000001</c:v>
                </c:pt>
                <c:pt idx="249">
                  <c:v>421.79700000000003</c:v>
                </c:pt>
                <c:pt idx="250">
                  <c:v>422.99</c:v>
                </c:pt>
                <c:pt idx="251">
                  <c:v>424.18299999999999</c:v>
                </c:pt>
                <c:pt idx="252">
                  <c:v>425.37599999999998</c:v>
                </c:pt>
                <c:pt idx="253">
                  <c:v>426.56900000000002</c:v>
                </c:pt>
                <c:pt idx="254">
                  <c:v>427.76100000000002</c:v>
                </c:pt>
                <c:pt idx="255">
                  <c:v>428.95400000000001</c:v>
                </c:pt>
                <c:pt idx="256">
                  <c:v>430.14600000000002</c:v>
                </c:pt>
                <c:pt idx="257">
                  <c:v>431.33800000000002</c:v>
                </c:pt>
                <c:pt idx="258">
                  <c:v>432.53</c:v>
                </c:pt>
                <c:pt idx="259">
                  <c:v>433.72199999999998</c:v>
                </c:pt>
                <c:pt idx="260">
                  <c:v>434.91399999999999</c:v>
                </c:pt>
                <c:pt idx="261">
                  <c:v>436.10500000000002</c:v>
                </c:pt>
                <c:pt idx="262">
                  <c:v>437.29700000000003</c:v>
                </c:pt>
                <c:pt idx="263">
                  <c:v>438.488</c:v>
                </c:pt>
                <c:pt idx="264">
                  <c:v>439.67899999999997</c:v>
                </c:pt>
                <c:pt idx="265">
                  <c:v>440.87</c:v>
                </c:pt>
                <c:pt idx="266">
                  <c:v>442.06099999999998</c:v>
                </c:pt>
                <c:pt idx="267">
                  <c:v>443.25099999999998</c:v>
                </c:pt>
                <c:pt idx="268">
                  <c:v>444.44200000000001</c:v>
                </c:pt>
                <c:pt idx="269">
                  <c:v>445.63200000000001</c:v>
                </c:pt>
                <c:pt idx="270">
                  <c:v>446.822</c:v>
                </c:pt>
                <c:pt idx="271">
                  <c:v>448.012</c:v>
                </c:pt>
                <c:pt idx="272">
                  <c:v>449.202</c:v>
                </c:pt>
                <c:pt idx="273">
                  <c:v>450.39100000000002</c:v>
                </c:pt>
                <c:pt idx="274">
                  <c:v>451.58100000000002</c:v>
                </c:pt>
                <c:pt idx="275">
                  <c:v>452.77</c:v>
                </c:pt>
                <c:pt idx="276">
                  <c:v>453.96</c:v>
                </c:pt>
                <c:pt idx="277">
                  <c:v>455.149</c:v>
                </c:pt>
                <c:pt idx="278">
                  <c:v>456.33699999999999</c:v>
                </c:pt>
                <c:pt idx="279">
                  <c:v>457.52600000000001</c:v>
                </c:pt>
                <c:pt idx="280">
                  <c:v>458.71499999999997</c:v>
                </c:pt>
                <c:pt idx="281">
                  <c:v>459.90300000000002</c:v>
                </c:pt>
                <c:pt idx="282">
                  <c:v>461.09100000000001</c:v>
                </c:pt>
                <c:pt idx="283">
                  <c:v>462.28</c:v>
                </c:pt>
                <c:pt idx="284">
                  <c:v>463.46699999999998</c:v>
                </c:pt>
                <c:pt idx="285">
                  <c:v>464.65499999999997</c:v>
                </c:pt>
                <c:pt idx="286">
                  <c:v>465.84300000000002</c:v>
                </c:pt>
                <c:pt idx="287">
                  <c:v>467.03</c:v>
                </c:pt>
                <c:pt idx="288">
                  <c:v>468.21800000000002</c:v>
                </c:pt>
                <c:pt idx="289">
                  <c:v>469.40499999999997</c:v>
                </c:pt>
                <c:pt idx="290">
                  <c:v>470.59199999999998</c:v>
                </c:pt>
                <c:pt idx="291">
                  <c:v>471.779</c:v>
                </c:pt>
                <c:pt idx="292">
                  <c:v>472.96499999999997</c:v>
                </c:pt>
                <c:pt idx="293">
                  <c:v>474.15199999999999</c:v>
                </c:pt>
                <c:pt idx="294">
                  <c:v>475.33800000000002</c:v>
                </c:pt>
                <c:pt idx="295">
                  <c:v>476.52499999999998</c:v>
                </c:pt>
                <c:pt idx="296">
                  <c:v>477.71100000000001</c:v>
                </c:pt>
                <c:pt idx="297">
                  <c:v>478.89699999999999</c:v>
                </c:pt>
                <c:pt idx="298">
                  <c:v>480.08199999999999</c:v>
                </c:pt>
                <c:pt idx="299">
                  <c:v>481.26799999999997</c:v>
                </c:pt>
                <c:pt idx="300">
                  <c:v>482.45400000000001</c:v>
                </c:pt>
                <c:pt idx="301">
                  <c:v>483.63900000000001</c:v>
                </c:pt>
                <c:pt idx="302">
                  <c:v>484.82400000000001</c:v>
                </c:pt>
                <c:pt idx="303">
                  <c:v>486.00900000000001</c:v>
                </c:pt>
                <c:pt idx="304">
                  <c:v>487.19400000000002</c:v>
                </c:pt>
                <c:pt idx="305">
                  <c:v>488.37799999999999</c:v>
                </c:pt>
                <c:pt idx="306">
                  <c:v>489.56299999999999</c:v>
                </c:pt>
                <c:pt idx="307">
                  <c:v>490.74700000000001</c:v>
                </c:pt>
                <c:pt idx="308">
                  <c:v>491.93200000000002</c:v>
                </c:pt>
                <c:pt idx="309">
                  <c:v>493.11599999999999</c:v>
                </c:pt>
                <c:pt idx="310">
                  <c:v>494.3</c:v>
                </c:pt>
                <c:pt idx="311">
                  <c:v>495.483</c:v>
                </c:pt>
                <c:pt idx="312">
                  <c:v>496.66699999999997</c:v>
                </c:pt>
                <c:pt idx="313">
                  <c:v>497.85</c:v>
                </c:pt>
                <c:pt idx="314">
                  <c:v>499.03399999999999</c:v>
                </c:pt>
                <c:pt idx="315">
                  <c:v>500.21699999999998</c:v>
                </c:pt>
                <c:pt idx="316">
                  <c:v>501.4</c:v>
                </c:pt>
                <c:pt idx="317">
                  <c:v>502.58199999999999</c:v>
                </c:pt>
                <c:pt idx="318">
                  <c:v>503.76499999999999</c:v>
                </c:pt>
                <c:pt idx="319">
                  <c:v>504.94799999999998</c:v>
                </c:pt>
                <c:pt idx="320">
                  <c:v>506.13</c:v>
                </c:pt>
                <c:pt idx="321">
                  <c:v>507.31200000000001</c:v>
                </c:pt>
                <c:pt idx="322">
                  <c:v>508.49400000000003</c:v>
                </c:pt>
                <c:pt idx="323">
                  <c:v>509.67599999999999</c:v>
                </c:pt>
                <c:pt idx="324">
                  <c:v>510.858</c:v>
                </c:pt>
                <c:pt idx="325">
                  <c:v>512.03899999999999</c:v>
                </c:pt>
                <c:pt idx="326">
                  <c:v>513.221</c:v>
                </c:pt>
                <c:pt idx="327">
                  <c:v>514.40200000000004</c:v>
                </c:pt>
                <c:pt idx="328">
                  <c:v>515.58299999999997</c:v>
                </c:pt>
                <c:pt idx="329">
                  <c:v>516.76400000000001</c:v>
                </c:pt>
                <c:pt idx="330">
                  <c:v>517.94500000000005</c:v>
                </c:pt>
                <c:pt idx="331">
                  <c:v>519.125</c:v>
                </c:pt>
                <c:pt idx="332">
                  <c:v>520.30600000000004</c:v>
                </c:pt>
                <c:pt idx="333">
                  <c:v>521.48599999999999</c:v>
                </c:pt>
                <c:pt idx="334">
                  <c:v>522.66600000000005</c:v>
                </c:pt>
                <c:pt idx="335">
                  <c:v>523.846</c:v>
                </c:pt>
                <c:pt idx="336">
                  <c:v>525.02599999999995</c:v>
                </c:pt>
                <c:pt idx="337">
                  <c:v>526.20600000000002</c:v>
                </c:pt>
                <c:pt idx="338">
                  <c:v>527.38499999999999</c:v>
                </c:pt>
                <c:pt idx="339">
                  <c:v>528.56500000000005</c:v>
                </c:pt>
                <c:pt idx="340">
                  <c:v>529.74400000000003</c:v>
                </c:pt>
                <c:pt idx="341">
                  <c:v>530.923</c:v>
                </c:pt>
                <c:pt idx="342">
                  <c:v>532.10199999999998</c:v>
                </c:pt>
                <c:pt idx="343">
                  <c:v>533.28099999999995</c:v>
                </c:pt>
                <c:pt idx="344">
                  <c:v>534.45899999999995</c:v>
                </c:pt>
                <c:pt idx="345">
                  <c:v>535.63800000000003</c:v>
                </c:pt>
                <c:pt idx="346">
                  <c:v>536.81600000000003</c:v>
                </c:pt>
                <c:pt idx="347">
                  <c:v>537.99400000000003</c:v>
                </c:pt>
                <c:pt idx="348">
                  <c:v>539.17200000000003</c:v>
                </c:pt>
                <c:pt idx="349">
                  <c:v>540.35</c:v>
                </c:pt>
                <c:pt idx="350">
                  <c:v>541.52700000000004</c:v>
                </c:pt>
                <c:pt idx="351">
                  <c:v>542.70500000000004</c:v>
                </c:pt>
                <c:pt idx="352">
                  <c:v>543.88199999999995</c:v>
                </c:pt>
                <c:pt idx="353">
                  <c:v>545.05899999999997</c:v>
                </c:pt>
                <c:pt idx="354">
                  <c:v>546.23599999999999</c:v>
                </c:pt>
                <c:pt idx="355">
                  <c:v>547.41300000000001</c:v>
                </c:pt>
                <c:pt idx="356">
                  <c:v>548.59</c:v>
                </c:pt>
                <c:pt idx="357">
                  <c:v>549.76599999999996</c:v>
                </c:pt>
                <c:pt idx="358">
                  <c:v>550.94299999999998</c:v>
                </c:pt>
                <c:pt idx="359">
                  <c:v>552.11900000000003</c:v>
                </c:pt>
                <c:pt idx="360">
                  <c:v>553.29499999999996</c:v>
                </c:pt>
                <c:pt idx="361">
                  <c:v>554.471</c:v>
                </c:pt>
                <c:pt idx="362">
                  <c:v>555.64700000000005</c:v>
                </c:pt>
                <c:pt idx="363">
                  <c:v>556.822</c:v>
                </c:pt>
                <c:pt idx="364">
                  <c:v>557.99800000000005</c:v>
                </c:pt>
                <c:pt idx="365">
                  <c:v>559.173</c:v>
                </c:pt>
                <c:pt idx="366">
                  <c:v>560.34799999999996</c:v>
                </c:pt>
                <c:pt idx="367">
                  <c:v>561.52300000000002</c:v>
                </c:pt>
                <c:pt idx="368">
                  <c:v>562.69799999999998</c:v>
                </c:pt>
                <c:pt idx="369">
                  <c:v>563.87300000000005</c:v>
                </c:pt>
                <c:pt idx="370">
                  <c:v>565.04700000000003</c:v>
                </c:pt>
                <c:pt idx="371">
                  <c:v>566.22199999999998</c:v>
                </c:pt>
                <c:pt idx="372">
                  <c:v>567.39599999999996</c:v>
                </c:pt>
                <c:pt idx="373">
                  <c:v>568.57000000000005</c:v>
                </c:pt>
                <c:pt idx="374">
                  <c:v>569.74400000000003</c:v>
                </c:pt>
                <c:pt idx="375">
                  <c:v>570.91700000000003</c:v>
                </c:pt>
                <c:pt idx="376">
                  <c:v>572.09100000000001</c:v>
                </c:pt>
                <c:pt idx="377">
                  <c:v>573.26400000000001</c:v>
                </c:pt>
                <c:pt idx="378">
                  <c:v>574.43799999999999</c:v>
                </c:pt>
                <c:pt idx="379">
                  <c:v>575.61099999999999</c:v>
                </c:pt>
                <c:pt idx="380">
                  <c:v>576.78399999999999</c:v>
                </c:pt>
                <c:pt idx="381">
                  <c:v>577.95699999999999</c:v>
                </c:pt>
                <c:pt idx="382">
                  <c:v>579.12900000000002</c:v>
                </c:pt>
                <c:pt idx="383">
                  <c:v>580.30200000000002</c:v>
                </c:pt>
                <c:pt idx="384">
                  <c:v>581.47400000000005</c:v>
                </c:pt>
                <c:pt idx="385">
                  <c:v>582.64599999999996</c:v>
                </c:pt>
                <c:pt idx="386">
                  <c:v>583.81799999999998</c:v>
                </c:pt>
                <c:pt idx="387">
                  <c:v>584.99</c:v>
                </c:pt>
                <c:pt idx="388">
                  <c:v>586.16200000000003</c:v>
                </c:pt>
                <c:pt idx="389">
                  <c:v>587.33299999999997</c:v>
                </c:pt>
                <c:pt idx="390">
                  <c:v>588.50400000000002</c:v>
                </c:pt>
                <c:pt idx="391">
                  <c:v>589.67600000000004</c:v>
                </c:pt>
                <c:pt idx="392">
                  <c:v>590.84699999999998</c:v>
                </c:pt>
                <c:pt idx="393">
                  <c:v>592.01800000000003</c:v>
                </c:pt>
                <c:pt idx="394">
                  <c:v>593.18799999999999</c:v>
                </c:pt>
                <c:pt idx="395">
                  <c:v>594.35900000000004</c:v>
                </c:pt>
                <c:pt idx="396">
                  <c:v>595.529</c:v>
                </c:pt>
                <c:pt idx="397">
                  <c:v>596.70000000000005</c:v>
                </c:pt>
                <c:pt idx="398">
                  <c:v>597.87</c:v>
                </c:pt>
                <c:pt idx="399">
                  <c:v>599.04</c:v>
                </c:pt>
                <c:pt idx="400">
                  <c:v>600.20899999999995</c:v>
                </c:pt>
                <c:pt idx="401">
                  <c:v>601.37900000000002</c:v>
                </c:pt>
                <c:pt idx="402">
                  <c:v>602.54899999999998</c:v>
                </c:pt>
                <c:pt idx="403">
                  <c:v>603.71799999999996</c:v>
                </c:pt>
                <c:pt idx="404">
                  <c:v>604.88699999999994</c:v>
                </c:pt>
                <c:pt idx="405">
                  <c:v>606.05600000000004</c:v>
                </c:pt>
                <c:pt idx="406">
                  <c:v>607.22500000000002</c:v>
                </c:pt>
                <c:pt idx="407">
                  <c:v>608.39400000000001</c:v>
                </c:pt>
                <c:pt idx="408">
                  <c:v>609.56200000000001</c:v>
                </c:pt>
                <c:pt idx="409">
                  <c:v>610.73</c:v>
                </c:pt>
                <c:pt idx="410">
                  <c:v>611.899</c:v>
                </c:pt>
                <c:pt idx="411">
                  <c:v>613.06700000000001</c:v>
                </c:pt>
                <c:pt idx="412">
                  <c:v>614.23500000000001</c:v>
                </c:pt>
                <c:pt idx="413">
                  <c:v>615.40200000000004</c:v>
                </c:pt>
                <c:pt idx="414">
                  <c:v>616.57000000000005</c:v>
                </c:pt>
                <c:pt idx="415">
                  <c:v>617.73699999999997</c:v>
                </c:pt>
                <c:pt idx="416">
                  <c:v>618.90499999999997</c:v>
                </c:pt>
                <c:pt idx="417">
                  <c:v>620.072</c:v>
                </c:pt>
                <c:pt idx="418">
                  <c:v>621.23900000000003</c:v>
                </c:pt>
                <c:pt idx="419">
                  <c:v>622.40599999999995</c:v>
                </c:pt>
                <c:pt idx="420">
                  <c:v>623.572</c:v>
                </c:pt>
                <c:pt idx="421">
                  <c:v>624.73900000000003</c:v>
                </c:pt>
                <c:pt idx="422">
                  <c:v>625.90499999999997</c:v>
                </c:pt>
                <c:pt idx="423">
                  <c:v>627.07100000000003</c:v>
                </c:pt>
                <c:pt idx="424">
                  <c:v>628.23699999999997</c:v>
                </c:pt>
                <c:pt idx="425">
                  <c:v>629.40300000000002</c:v>
                </c:pt>
                <c:pt idx="426">
                  <c:v>630.56899999999996</c:v>
                </c:pt>
                <c:pt idx="427">
                  <c:v>631.73400000000004</c:v>
                </c:pt>
                <c:pt idx="428">
                  <c:v>632.9</c:v>
                </c:pt>
                <c:pt idx="429">
                  <c:v>634.06500000000005</c:v>
                </c:pt>
                <c:pt idx="430">
                  <c:v>635.23</c:v>
                </c:pt>
                <c:pt idx="431">
                  <c:v>636.39499999999998</c:v>
                </c:pt>
                <c:pt idx="432">
                  <c:v>637.55999999999995</c:v>
                </c:pt>
                <c:pt idx="433">
                  <c:v>638.72400000000005</c:v>
                </c:pt>
                <c:pt idx="434">
                  <c:v>639.88900000000001</c:v>
                </c:pt>
                <c:pt idx="435">
                  <c:v>641.053</c:v>
                </c:pt>
                <c:pt idx="436">
                  <c:v>642.21699999999998</c:v>
                </c:pt>
                <c:pt idx="437">
                  <c:v>643.38099999999997</c:v>
                </c:pt>
                <c:pt idx="438">
                  <c:v>644.54499999999996</c:v>
                </c:pt>
                <c:pt idx="439">
                  <c:v>645.70799999999997</c:v>
                </c:pt>
                <c:pt idx="440">
                  <c:v>646.87199999999996</c:v>
                </c:pt>
                <c:pt idx="441">
                  <c:v>648.03499999999997</c:v>
                </c:pt>
                <c:pt idx="442">
                  <c:v>649.19799999999998</c:v>
                </c:pt>
                <c:pt idx="443">
                  <c:v>650.36099999999999</c:v>
                </c:pt>
                <c:pt idx="444">
                  <c:v>651.524</c:v>
                </c:pt>
                <c:pt idx="445">
                  <c:v>652.68700000000001</c:v>
                </c:pt>
                <c:pt idx="446">
                  <c:v>653.84900000000005</c:v>
                </c:pt>
                <c:pt idx="447">
                  <c:v>655.01199999999994</c:v>
                </c:pt>
                <c:pt idx="448">
                  <c:v>656.17399999999998</c:v>
                </c:pt>
                <c:pt idx="449">
                  <c:v>657.33600000000001</c:v>
                </c:pt>
                <c:pt idx="450">
                  <c:v>658.49800000000005</c:v>
                </c:pt>
                <c:pt idx="451">
                  <c:v>659.66</c:v>
                </c:pt>
                <c:pt idx="452">
                  <c:v>660.82100000000003</c:v>
                </c:pt>
                <c:pt idx="453">
                  <c:v>661.98299999999995</c:v>
                </c:pt>
                <c:pt idx="454">
                  <c:v>663.14400000000001</c:v>
                </c:pt>
                <c:pt idx="455">
                  <c:v>664.30499999999995</c:v>
                </c:pt>
                <c:pt idx="456">
                  <c:v>665.46600000000001</c:v>
                </c:pt>
                <c:pt idx="457">
                  <c:v>666.62699999999995</c:v>
                </c:pt>
                <c:pt idx="458">
                  <c:v>667.78700000000003</c:v>
                </c:pt>
                <c:pt idx="459">
                  <c:v>668.94799999999998</c:v>
                </c:pt>
                <c:pt idx="460">
                  <c:v>670.10799999999995</c:v>
                </c:pt>
                <c:pt idx="461">
                  <c:v>671.26800000000003</c:v>
                </c:pt>
                <c:pt idx="462">
                  <c:v>672.428</c:v>
                </c:pt>
                <c:pt idx="463">
                  <c:v>673.58799999999997</c:v>
                </c:pt>
                <c:pt idx="464">
                  <c:v>674.74800000000005</c:v>
                </c:pt>
                <c:pt idx="465">
                  <c:v>675.90700000000004</c:v>
                </c:pt>
                <c:pt idx="466">
                  <c:v>677.06700000000001</c:v>
                </c:pt>
                <c:pt idx="467">
                  <c:v>678.226</c:v>
                </c:pt>
                <c:pt idx="468">
                  <c:v>679.38499999999999</c:v>
                </c:pt>
                <c:pt idx="469">
                  <c:v>680.54399999999998</c:v>
                </c:pt>
                <c:pt idx="470">
                  <c:v>681.70299999999997</c:v>
                </c:pt>
                <c:pt idx="471">
                  <c:v>682.86099999999999</c:v>
                </c:pt>
                <c:pt idx="472">
                  <c:v>684.02</c:v>
                </c:pt>
                <c:pt idx="473">
                  <c:v>685.178</c:v>
                </c:pt>
                <c:pt idx="474">
                  <c:v>686.33600000000001</c:v>
                </c:pt>
                <c:pt idx="475">
                  <c:v>687.49400000000003</c:v>
                </c:pt>
                <c:pt idx="476">
                  <c:v>688.65200000000004</c:v>
                </c:pt>
                <c:pt idx="477">
                  <c:v>689.80899999999997</c:v>
                </c:pt>
                <c:pt idx="478">
                  <c:v>690.96699999999998</c:v>
                </c:pt>
                <c:pt idx="479">
                  <c:v>692.12400000000002</c:v>
                </c:pt>
                <c:pt idx="480">
                  <c:v>693.28099999999995</c:v>
                </c:pt>
                <c:pt idx="481">
                  <c:v>694.43799999999999</c:v>
                </c:pt>
                <c:pt idx="482">
                  <c:v>695.59500000000003</c:v>
                </c:pt>
                <c:pt idx="483">
                  <c:v>696.75199999999995</c:v>
                </c:pt>
                <c:pt idx="484">
                  <c:v>697.90800000000002</c:v>
                </c:pt>
                <c:pt idx="485">
                  <c:v>699.06500000000005</c:v>
                </c:pt>
                <c:pt idx="486">
                  <c:v>700.221</c:v>
                </c:pt>
                <c:pt idx="487">
                  <c:v>701.37699999999995</c:v>
                </c:pt>
                <c:pt idx="488">
                  <c:v>702.53300000000002</c:v>
                </c:pt>
                <c:pt idx="489">
                  <c:v>703.68799999999999</c:v>
                </c:pt>
                <c:pt idx="490">
                  <c:v>704.84400000000005</c:v>
                </c:pt>
                <c:pt idx="491">
                  <c:v>705.99900000000002</c:v>
                </c:pt>
                <c:pt idx="492">
                  <c:v>707.15499999999997</c:v>
                </c:pt>
                <c:pt idx="493">
                  <c:v>708.31</c:v>
                </c:pt>
                <c:pt idx="494">
                  <c:v>709.46500000000003</c:v>
                </c:pt>
                <c:pt idx="495">
                  <c:v>710.61900000000003</c:v>
                </c:pt>
                <c:pt idx="496">
                  <c:v>711.774</c:v>
                </c:pt>
                <c:pt idx="497">
                  <c:v>712.92899999999997</c:v>
                </c:pt>
                <c:pt idx="498">
                  <c:v>714.08299999999997</c:v>
                </c:pt>
                <c:pt idx="499">
                  <c:v>715.23699999999997</c:v>
                </c:pt>
                <c:pt idx="500">
                  <c:v>716.39099999999996</c:v>
                </c:pt>
                <c:pt idx="501">
                  <c:v>717.54499999999996</c:v>
                </c:pt>
                <c:pt idx="502">
                  <c:v>718.69799999999998</c:v>
                </c:pt>
                <c:pt idx="503">
                  <c:v>719.85199999999998</c:v>
                </c:pt>
                <c:pt idx="504">
                  <c:v>721.005</c:v>
                </c:pt>
                <c:pt idx="505">
                  <c:v>722.15800000000002</c:v>
                </c:pt>
                <c:pt idx="506">
                  <c:v>723.31100000000004</c:v>
                </c:pt>
                <c:pt idx="507">
                  <c:v>724.46400000000006</c:v>
                </c:pt>
                <c:pt idx="508">
                  <c:v>725.61699999999996</c:v>
                </c:pt>
                <c:pt idx="509">
                  <c:v>726.77</c:v>
                </c:pt>
                <c:pt idx="510">
                  <c:v>727.92200000000003</c:v>
                </c:pt>
                <c:pt idx="511">
                  <c:v>729.07399999999996</c:v>
                </c:pt>
                <c:pt idx="512">
                  <c:v>730.226</c:v>
                </c:pt>
                <c:pt idx="513">
                  <c:v>731.37800000000004</c:v>
                </c:pt>
                <c:pt idx="514">
                  <c:v>732.53</c:v>
                </c:pt>
                <c:pt idx="515">
                  <c:v>733.68100000000004</c:v>
                </c:pt>
                <c:pt idx="516">
                  <c:v>734.83299999999997</c:v>
                </c:pt>
                <c:pt idx="517">
                  <c:v>735.98400000000004</c:v>
                </c:pt>
                <c:pt idx="518">
                  <c:v>737.13499999999999</c:v>
                </c:pt>
                <c:pt idx="519">
                  <c:v>738.28599999999994</c:v>
                </c:pt>
                <c:pt idx="520">
                  <c:v>739.43700000000001</c:v>
                </c:pt>
                <c:pt idx="521">
                  <c:v>740.58799999999997</c:v>
                </c:pt>
                <c:pt idx="522">
                  <c:v>741.73800000000006</c:v>
                </c:pt>
                <c:pt idx="523">
                  <c:v>742.88800000000003</c:v>
                </c:pt>
                <c:pt idx="524">
                  <c:v>744.03899999999999</c:v>
                </c:pt>
                <c:pt idx="525">
                  <c:v>745.18899999999996</c:v>
                </c:pt>
                <c:pt idx="526">
                  <c:v>746.33799999999997</c:v>
                </c:pt>
                <c:pt idx="527">
                  <c:v>747.48800000000006</c:v>
                </c:pt>
                <c:pt idx="528">
                  <c:v>748.63800000000003</c:v>
                </c:pt>
                <c:pt idx="529">
                  <c:v>749.78700000000003</c:v>
                </c:pt>
                <c:pt idx="530">
                  <c:v>750.93600000000004</c:v>
                </c:pt>
                <c:pt idx="531">
                  <c:v>752.08500000000004</c:v>
                </c:pt>
                <c:pt idx="532">
                  <c:v>753.23400000000004</c:v>
                </c:pt>
                <c:pt idx="533">
                  <c:v>754.38300000000004</c:v>
                </c:pt>
                <c:pt idx="534">
                  <c:v>755.53099999999995</c:v>
                </c:pt>
                <c:pt idx="535">
                  <c:v>756.68</c:v>
                </c:pt>
                <c:pt idx="536">
                  <c:v>757.82799999999997</c:v>
                </c:pt>
                <c:pt idx="537">
                  <c:v>758.976</c:v>
                </c:pt>
                <c:pt idx="538">
                  <c:v>760.12400000000002</c:v>
                </c:pt>
                <c:pt idx="539">
                  <c:v>761.27200000000005</c:v>
                </c:pt>
                <c:pt idx="540">
                  <c:v>762.41899999999998</c:v>
                </c:pt>
                <c:pt idx="541">
                  <c:v>763.56700000000001</c:v>
                </c:pt>
                <c:pt idx="542">
                  <c:v>764.71400000000006</c:v>
                </c:pt>
                <c:pt idx="543">
                  <c:v>765.86099999999999</c:v>
                </c:pt>
                <c:pt idx="544">
                  <c:v>767.00800000000004</c:v>
                </c:pt>
                <c:pt idx="545">
                  <c:v>768.15499999999997</c:v>
                </c:pt>
                <c:pt idx="546">
                  <c:v>769.30200000000002</c:v>
                </c:pt>
                <c:pt idx="547">
                  <c:v>770.44799999999998</c:v>
                </c:pt>
                <c:pt idx="548">
                  <c:v>771.59500000000003</c:v>
                </c:pt>
                <c:pt idx="549">
                  <c:v>772.74099999999999</c:v>
                </c:pt>
                <c:pt idx="550">
                  <c:v>773.88699999999994</c:v>
                </c:pt>
                <c:pt idx="551">
                  <c:v>775.03300000000002</c:v>
                </c:pt>
                <c:pt idx="552">
                  <c:v>776.178</c:v>
                </c:pt>
                <c:pt idx="553">
                  <c:v>777.32399999999996</c:v>
                </c:pt>
                <c:pt idx="554">
                  <c:v>778.46900000000005</c:v>
                </c:pt>
                <c:pt idx="555">
                  <c:v>779.61400000000003</c:v>
                </c:pt>
                <c:pt idx="556">
                  <c:v>780.75900000000001</c:v>
                </c:pt>
                <c:pt idx="557">
                  <c:v>781.904</c:v>
                </c:pt>
                <c:pt idx="558">
                  <c:v>783.04899999999998</c:v>
                </c:pt>
                <c:pt idx="559">
                  <c:v>784.19399999999996</c:v>
                </c:pt>
                <c:pt idx="560">
                  <c:v>785.33799999999997</c:v>
                </c:pt>
                <c:pt idx="561">
                  <c:v>786.48199999999997</c:v>
                </c:pt>
                <c:pt idx="562">
                  <c:v>787.62599999999998</c:v>
                </c:pt>
                <c:pt idx="563">
                  <c:v>788.77</c:v>
                </c:pt>
                <c:pt idx="564">
                  <c:v>789.91399999999999</c:v>
                </c:pt>
                <c:pt idx="565">
                  <c:v>791.05799999999999</c:v>
                </c:pt>
                <c:pt idx="566">
                  <c:v>792.20100000000002</c:v>
                </c:pt>
                <c:pt idx="567">
                  <c:v>793.34500000000003</c:v>
                </c:pt>
                <c:pt idx="568">
                  <c:v>794.48800000000006</c:v>
                </c:pt>
                <c:pt idx="569">
                  <c:v>795.63099999999997</c:v>
                </c:pt>
                <c:pt idx="570">
                  <c:v>796.77300000000002</c:v>
                </c:pt>
                <c:pt idx="571">
                  <c:v>797.91600000000005</c:v>
                </c:pt>
                <c:pt idx="572">
                  <c:v>799.05899999999997</c:v>
                </c:pt>
                <c:pt idx="573">
                  <c:v>800.20100000000002</c:v>
                </c:pt>
                <c:pt idx="574">
                  <c:v>801.34299999999996</c:v>
                </c:pt>
                <c:pt idx="575">
                  <c:v>802.48500000000001</c:v>
                </c:pt>
                <c:pt idx="576">
                  <c:v>803.62699999999995</c:v>
                </c:pt>
                <c:pt idx="577">
                  <c:v>804.76900000000001</c:v>
                </c:pt>
                <c:pt idx="578">
                  <c:v>805.91</c:v>
                </c:pt>
                <c:pt idx="579">
                  <c:v>807.05200000000002</c:v>
                </c:pt>
                <c:pt idx="580">
                  <c:v>808.19299999999998</c:v>
                </c:pt>
                <c:pt idx="581">
                  <c:v>809.33399999999995</c:v>
                </c:pt>
                <c:pt idx="582">
                  <c:v>810.47500000000002</c:v>
                </c:pt>
                <c:pt idx="583">
                  <c:v>811.61599999999999</c:v>
                </c:pt>
                <c:pt idx="584">
                  <c:v>812.75599999999997</c:v>
                </c:pt>
                <c:pt idx="585">
                  <c:v>813.89700000000005</c:v>
                </c:pt>
                <c:pt idx="586">
                  <c:v>815.03700000000003</c:v>
                </c:pt>
                <c:pt idx="587">
                  <c:v>816.17700000000002</c:v>
                </c:pt>
                <c:pt idx="588">
                  <c:v>817.31700000000001</c:v>
                </c:pt>
                <c:pt idx="589">
                  <c:v>818.45699999999999</c:v>
                </c:pt>
                <c:pt idx="590">
                  <c:v>819.596</c:v>
                </c:pt>
                <c:pt idx="591">
                  <c:v>820.73599999999999</c:v>
                </c:pt>
                <c:pt idx="592">
                  <c:v>821.875</c:v>
                </c:pt>
                <c:pt idx="593">
                  <c:v>823.01400000000001</c:v>
                </c:pt>
                <c:pt idx="594">
                  <c:v>824.15300000000002</c:v>
                </c:pt>
                <c:pt idx="595">
                  <c:v>825.29200000000003</c:v>
                </c:pt>
                <c:pt idx="596">
                  <c:v>826.43100000000004</c:v>
                </c:pt>
                <c:pt idx="597">
                  <c:v>827.56899999999996</c:v>
                </c:pt>
                <c:pt idx="598">
                  <c:v>828.70699999999999</c:v>
                </c:pt>
                <c:pt idx="599">
                  <c:v>829.846</c:v>
                </c:pt>
                <c:pt idx="600">
                  <c:v>830.98400000000004</c:v>
                </c:pt>
                <c:pt idx="601">
                  <c:v>832.12199999999996</c:v>
                </c:pt>
                <c:pt idx="602">
                  <c:v>833.25900000000001</c:v>
                </c:pt>
                <c:pt idx="603">
                  <c:v>834.39700000000005</c:v>
                </c:pt>
                <c:pt idx="604">
                  <c:v>835.53399999999999</c:v>
                </c:pt>
                <c:pt idx="605">
                  <c:v>836.67100000000005</c:v>
                </c:pt>
                <c:pt idx="606">
                  <c:v>837.80799999999999</c:v>
                </c:pt>
                <c:pt idx="607">
                  <c:v>838.94500000000005</c:v>
                </c:pt>
                <c:pt idx="608">
                  <c:v>840.08199999999999</c:v>
                </c:pt>
                <c:pt idx="609">
                  <c:v>841.21900000000005</c:v>
                </c:pt>
                <c:pt idx="610">
                  <c:v>842.35500000000002</c:v>
                </c:pt>
                <c:pt idx="611">
                  <c:v>843.49099999999999</c:v>
                </c:pt>
                <c:pt idx="612">
                  <c:v>844.62699999999995</c:v>
                </c:pt>
                <c:pt idx="613">
                  <c:v>845.76300000000003</c:v>
                </c:pt>
                <c:pt idx="614">
                  <c:v>846.899</c:v>
                </c:pt>
                <c:pt idx="615">
                  <c:v>848.03499999999997</c:v>
                </c:pt>
                <c:pt idx="616">
                  <c:v>849.17</c:v>
                </c:pt>
                <c:pt idx="617">
                  <c:v>850.30600000000004</c:v>
                </c:pt>
                <c:pt idx="618">
                  <c:v>851.44100000000003</c:v>
                </c:pt>
                <c:pt idx="619">
                  <c:v>852.57600000000002</c:v>
                </c:pt>
                <c:pt idx="620">
                  <c:v>853.71</c:v>
                </c:pt>
                <c:pt idx="621">
                  <c:v>854.84500000000003</c:v>
                </c:pt>
                <c:pt idx="622">
                  <c:v>855.98</c:v>
                </c:pt>
                <c:pt idx="623">
                  <c:v>857.11400000000003</c:v>
                </c:pt>
                <c:pt idx="624">
                  <c:v>858.24800000000005</c:v>
                </c:pt>
                <c:pt idx="625">
                  <c:v>859.38199999999995</c:v>
                </c:pt>
                <c:pt idx="626">
                  <c:v>860.51599999999996</c:v>
                </c:pt>
                <c:pt idx="627">
                  <c:v>861.65</c:v>
                </c:pt>
                <c:pt idx="628">
                  <c:v>862.78300000000002</c:v>
                </c:pt>
                <c:pt idx="629">
                  <c:v>863.91700000000003</c:v>
                </c:pt>
                <c:pt idx="630">
                  <c:v>865.05</c:v>
                </c:pt>
                <c:pt idx="631">
                  <c:v>866.18299999999999</c:v>
                </c:pt>
                <c:pt idx="632">
                  <c:v>867.31600000000003</c:v>
                </c:pt>
                <c:pt idx="633">
                  <c:v>868.44799999999998</c:v>
                </c:pt>
                <c:pt idx="634">
                  <c:v>869.58100000000002</c:v>
                </c:pt>
                <c:pt idx="635">
                  <c:v>870.71299999999997</c:v>
                </c:pt>
                <c:pt idx="636">
                  <c:v>871.846</c:v>
                </c:pt>
                <c:pt idx="637">
                  <c:v>872.97799999999995</c:v>
                </c:pt>
                <c:pt idx="638">
                  <c:v>874.11</c:v>
                </c:pt>
                <c:pt idx="639">
                  <c:v>875.24099999999999</c:v>
                </c:pt>
                <c:pt idx="640">
                  <c:v>876.37300000000005</c:v>
                </c:pt>
                <c:pt idx="641">
                  <c:v>877.505</c:v>
                </c:pt>
                <c:pt idx="642">
                  <c:v>878.63599999999997</c:v>
                </c:pt>
                <c:pt idx="643">
                  <c:v>879.76700000000005</c:v>
                </c:pt>
                <c:pt idx="644">
                  <c:v>880.89800000000002</c:v>
                </c:pt>
                <c:pt idx="645">
                  <c:v>882.029</c:v>
                </c:pt>
                <c:pt idx="646">
                  <c:v>883.15899999999999</c:v>
                </c:pt>
                <c:pt idx="647">
                  <c:v>884.29</c:v>
                </c:pt>
                <c:pt idx="648">
                  <c:v>885.42</c:v>
                </c:pt>
                <c:pt idx="649">
                  <c:v>886.55</c:v>
                </c:pt>
                <c:pt idx="650">
                  <c:v>887.68</c:v>
                </c:pt>
                <c:pt idx="651">
                  <c:v>888.81</c:v>
                </c:pt>
                <c:pt idx="652">
                  <c:v>889.94</c:v>
                </c:pt>
                <c:pt idx="653">
                  <c:v>891.06899999999996</c:v>
                </c:pt>
                <c:pt idx="654">
                  <c:v>892.19899999999996</c:v>
                </c:pt>
                <c:pt idx="655">
                  <c:v>893.32799999999997</c:v>
                </c:pt>
                <c:pt idx="656">
                  <c:v>894.45699999999999</c:v>
                </c:pt>
                <c:pt idx="657">
                  <c:v>895.58600000000001</c:v>
                </c:pt>
                <c:pt idx="658">
                  <c:v>896.71400000000006</c:v>
                </c:pt>
                <c:pt idx="659">
                  <c:v>897.84299999999996</c:v>
                </c:pt>
                <c:pt idx="660">
                  <c:v>898.971</c:v>
                </c:pt>
                <c:pt idx="661">
                  <c:v>900.1</c:v>
                </c:pt>
                <c:pt idx="662">
                  <c:v>901.22799999999995</c:v>
                </c:pt>
                <c:pt idx="663">
                  <c:v>902.35599999999999</c:v>
                </c:pt>
                <c:pt idx="664">
                  <c:v>903.48299999999995</c:v>
                </c:pt>
                <c:pt idx="665">
                  <c:v>904.61099999999999</c:v>
                </c:pt>
                <c:pt idx="666">
                  <c:v>905.73800000000006</c:v>
                </c:pt>
                <c:pt idx="667">
                  <c:v>906.86599999999999</c:v>
                </c:pt>
                <c:pt idx="668">
                  <c:v>907.99300000000005</c:v>
                </c:pt>
                <c:pt idx="669">
                  <c:v>909.12</c:v>
                </c:pt>
                <c:pt idx="670">
                  <c:v>910.24599999999998</c:v>
                </c:pt>
                <c:pt idx="671">
                  <c:v>911.37300000000005</c:v>
                </c:pt>
                <c:pt idx="672">
                  <c:v>912.5</c:v>
                </c:pt>
                <c:pt idx="673">
                  <c:v>913.62599999999998</c:v>
                </c:pt>
                <c:pt idx="674">
                  <c:v>914.75199999999995</c:v>
                </c:pt>
                <c:pt idx="675">
                  <c:v>915.87800000000004</c:v>
                </c:pt>
                <c:pt idx="676">
                  <c:v>917.00400000000002</c:v>
                </c:pt>
                <c:pt idx="677">
                  <c:v>918.12900000000002</c:v>
                </c:pt>
                <c:pt idx="678">
                  <c:v>919.255</c:v>
                </c:pt>
                <c:pt idx="679">
                  <c:v>920.38</c:v>
                </c:pt>
                <c:pt idx="680">
                  <c:v>921.505</c:v>
                </c:pt>
                <c:pt idx="681">
                  <c:v>922.63</c:v>
                </c:pt>
                <c:pt idx="682">
                  <c:v>923.755</c:v>
                </c:pt>
                <c:pt idx="683">
                  <c:v>924.88</c:v>
                </c:pt>
                <c:pt idx="684">
                  <c:v>926.00400000000002</c:v>
                </c:pt>
                <c:pt idx="685">
                  <c:v>927.12900000000002</c:v>
                </c:pt>
                <c:pt idx="686">
                  <c:v>928.25300000000004</c:v>
                </c:pt>
                <c:pt idx="687">
                  <c:v>929.37699999999995</c:v>
                </c:pt>
                <c:pt idx="688">
                  <c:v>930.50099999999998</c:v>
                </c:pt>
                <c:pt idx="689">
                  <c:v>931.625</c:v>
                </c:pt>
                <c:pt idx="690">
                  <c:v>932.74800000000005</c:v>
                </c:pt>
                <c:pt idx="691">
                  <c:v>933.87199999999996</c:v>
                </c:pt>
                <c:pt idx="692">
                  <c:v>934.995</c:v>
                </c:pt>
                <c:pt idx="693">
                  <c:v>936.11800000000005</c:v>
                </c:pt>
                <c:pt idx="694">
                  <c:v>937.24099999999999</c:v>
                </c:pt>
                <c:pt idx="695">
                  <c:v>938.36400000000003</c:v>
                </c:pt>
                <c:pt idx="696">
                  <c:v>939.48599999999999</c:v>
                </c:pt>
                <c:pt idx="697">
                  <c:v>940.60900000000004</c:v>
                </c:pt>
                <c:pt idx="698">
                  <c:v>941.73099999999999</c:v>
                </c:pt>
                <c:pt idx="699">
                  <c:v>942.85299999999995</c:v>
                </c:pt>
                <c:pt idx="700">
                  <c:v>943.97500000000002</c:v>
                </c:pt>
                <c:pt idx="701">
                  <c:v>945.09699999999998</c:v>
                </c:pt>
                <c:pt idx="702">
                  <c:v>946.21799999999996</c:v>
                </c:pt>
                <c:pt idx="703">
                  <c:v>947.34</c:v>
                </c:pt>
                <c:pt idx="704">
                  <c:v>948.46100000000001</c:v>
                </c:pt>
                <c:pt idx="705">
                  <c:v>949.58199999999999</c:v>
                </c:pt>
                <c:pt idx="706">
                  <c:v>950.70299999999997</c:v>
                </c:pt>
                <c:pt idx="707">
                  <c:v>951.82399999999996</c:v>
                </c:pt>
                <c:pt idx="708">
                  <c:v>952.94500000000005</c:v>
                </c:pt>
                <c:pt idx="709">
                  <c:v>954.06500000000005</c:v>
                </c:pt>
                <c:pt idx="710">
                  <c:v>955.18600000000004</c:v>
                </c:pt>
                <c:pt idx="711">
                  <c:v>956.30600000000004</c:v>
                </c:pt>
                <c:pt idx="712">
                  <c:v>957.42600000000004</c:v>
                </c:pt>
                <c:pt idx="713">
                  <c:v>958.54600000000005</c:v>
                </c:pt>
                <c:pt idx="714">
                  <c:v>959.66499999999996</c:v>
                </c:pt>
                <c:pt idx="715">
                  <c:v>960.78499999999997</c:v>
                </c:pt>
                <c:pt idx="716">
                  <c:v>961.904</c:v>
                </c:pt>
                <c:pt idx="717">
                  <c:v>963.02300000000002</c:v>
                </c:pt>
                <c:pt idx="718">
                  <c:v>964.14200000000005</c:v>
                </c:pt>
                <c:pt idx="719">
                  <c:v>965.26099999999997</c:v>
                </c:pt>
                <c:pt idx="720">
                  <c:v>966.38</c:v>
                </c:pt>
                <c:pt idx="721">
                  <c:v>967.49900000000002</c:v>
                </c:pt>
                <c:pt idx="722">
                  <c:v>968.61699999999996</c:v>
                </c:pt>
                <c:pt idx="723">
                  <c:v>969.73500000000001</c:v>
                </c:pt>
                <c:pt idx="724">
                  <c:v>970.85299999999995</c:v>
                </c:pt>
                <c:pt idx="725">
                  <c:v>971.971</c:v>
                </c:pt>
                <c:pt idx="726">
                  <c:v>973.08900000000006</c:v>
                </c:pt>
                <c:pt idx="727">
                  <c:v>974.20699999999999</c:v>
                </c:pt>
                <c:pt idx="728">
                  <c:v>975.32399999999996</c:v>
                </c:pt>
                <c:pt idx="729">
                  <c:v>976.44100000000003</c:v>
                </c:pt>
                <c:pt idx="730">
                  <c:v>977.55799999999999</c:v>
                </c:pt>
                <c:pt idx="731">
                  <c:v>978.67499999999995</c:v>
                </c:pt>
                <c:pt idx="732">
                  <c:v>979.79200000000003</c:v>
                </c:pt>
                <c:pt idx="733">
                  <c:v>980.90899999999999</c:v>
                </c:pt>
                <c:pt idx="734">
                  <c:v>982.02499999999998</c:v>
                </c:pt>
                <c:pt idx="735">
                  <c:v>983.14099999999996</c:v>
                </c:pt>
                <c:pt idx="736">
                  <c:v>984.25800000000004</c:v>
                </c:pt>
                <c:pt idx="737">
                  <c:v>985.37400000000002</c:v>
                </c:pt>
                <c:pt idx="738">
                  <c:v>986.48900000000003</c:v>
                </c:pt>
                <c:pt idx="739">
                  <c:v>987.60500000000002</c:v>
                </c:pt>
                <c:pt idx="740">
                  <c:v>988.72</c:v>
                </c:pt>
                <c:pt idx="741">
                  <c:v>989.83600000000001</c:v>
                </c:pt>
                <c:pt idx="742">
                  <c:v>990.95100000000002</c:v>
                </c:pt>
                <c:pt idx="743">
                  <c:v>992.06600000000003</c:v>
                </c:pt>
                <c:pt idx="744">
                  <c:v>993.18100000000004</c:v>
                </c:pt>
                <c:pt idx="745">
                  <c:v>994.29499999999996</c:v>
                </c:pt>
                <c:pt idx="746">
                  <c:v>995.41</c:v>
                </c:pt>
                <c:pt idx="747">
                  <c:v>996.524</c:v>
                </c:pt>
                <c:pt idx="748">
                  <c:v>997.63900000000001</c:v>
                </c:pt>
                <c:pt idx="749">
                  <c:v>998.75300000000004</c:v>
                </c:pt>
                <c:pt idx="750">
                  <c:v>999.86599999999999</c:v>
                </c:pt>
                <c:pt idx="751">
                  <c:v>1000.98</c:v>
                </c:pt>
                <c:pt idx="752">
                  <c:v>1002.0940000000001</c:v>
                </c:pt>
                <c:pt idx="753">
                  <c:v>1003.207</c:v>
                </c:pt>
                <c:pt idx="754">
                  <c:v>1004.32</c:v>
                </c:pt>
                <c:pt idx="755">
                  <c:v>1005.433</c:v>
                </c:pt>
                <c:pt idx="756">
                  <c:v>1006.546</c:v>
                </c:pt>
                <c:pt idx="757">
                  <c:v>1007.659</c:v>
                </c:pt>
                <c:pt idx="758">
                  <c:v>1008.772</c:v>
                </c:pt>
                <c:pt idx="759">
                  <c:v>1009.884</c:v>
                </c:pt>
                <c:pt idx="760">
                  <c:v>1010.996</c:v>
                </c:pt>
                <c:pt idx="761">
                  <c:v>1012.1079999999999</c:v>
                </c:pt>
                <c:pt idx="762">
                  <c:v>1013.22</c:v>
                </c:pt>
                <c:pt idx="763">
                  <c:v>1014.332</c:v>
                </c:pt>
                <c:pt idx="764">
                  <c:v>1015.444</c:v>
                </c:pt>
                <c:pt idx="765">
                  <c:v>1016.5549999999999</c:v>
                </c:pt>
                <c:pt idx="766">
                  <c:v>1017.6660000000001</c:v>
                </c:pt>
                <c:pt idx="767">
                  <c:v>1018.777</c:v>
                </c:pt>
                <c:pt idx="768">
                  <c:v>1019.888</c:v>
                </c:pt>
                <c:pt idx="769">
                  <c:v>1020.999</c:v>
                </c:pt>
                <c:pt idx="770">
                  <c:v>1022.11</c:v>
                </c:pt>
                <c:pt idx="771">
                  <c:v>1023.22</c:v>
                </c:pt>
                <c:pt idx="772">
                  <c:v>1024.3310000000001</c:v>
                </c:pt>
                <c:pt idx="773">
                  <c:v>1025.441</c:v>
                </c:pt>
                <c:pt idx="774">
                  <c:v>1026.5509999999999</c:v>
                </c:pt>
                <c:pt idx="775">
                  <c:v>1027.6610000000001</c:v>
                </c:pt>
                <c:pt idx="776">
                  <c:v>1028.77</c:v>
                </c:pt>
                <c:pt idx="777">
                  <c:v>1029.8800000000001</c:v>
                </c:pt>
                <c:pt idx="778">
                  <c:v>1030.989</c:v>
                </c:pt>
                <c:pt idx="779">
                  <c:v>1032.098</c:v>
                </c:pt>
                <c:pt idx="780">
                  <c:v>1033.2070000000001</c:v>
                </c:pt>
                <c:pt idx="781">
                  <c:v>1034.316</c:v>
                </c:pt>
                <c:pt idx="782">
                  <c:v>1035.425</c:v>
                </c:pt>
                <c:pt idx="783">
                  <c:v>1036.5329999999999</c:v>
                </c:pt>
                <c:pt idx="784">
                  <c:v>1037.6420000000001</c:v>
                </c:pt>
                <c:pt idx="785">
                  <c:v>1038.75</c:v>
                </c:pt>
                <c:pt idx="786">
                  <c:v>1039.8579999999999</c:v>
                </c:pt>
                <c:pt idx="787">
                  <c:v>1040.9659999999999</c:v>
                </c:pt>
                <c:pt idx="788">
                  <c:v>1042.0730000000001</c:v>
                </c:pt>
                <c:pt idx="789">
                  <c:v>1043.181</c:v>
                </c:pt>
                <c:pt idx="790">
                  <c:v>1044.288</c:v>
                </c:pt>
                <c:pt idx="791">
                  <c:v>1045.396</c:v>
                </c:pt>
                <c:pt idx="792">
                  <c:v>1046.5029999999999</c:v>
                </c:pt>
                <c:pt idx="793">
                  <c:v>1047.6099999999999</c:v>
                </c:pt>
                <c:pt idx="794">
                  <c:v>1048.7159999999999</c:v>
                </c:pt>
                <c:pt idx="795">
                  <c:v>1049.8230000000001</c:v>
                </c:pt>
                <c:pt idx="796">
                  <c:v>1050.9290000000001</c:v>
                </c:pt>
                <c:pt idx="797">
                  <c:v>1052.0360000000001</c:v>
                </c:pt>
                <c:pt idx="798">
                  <c:v>1053.1420000000001</c:v>
                </c:pt>
                <c:pt idx="799">
                  <c:v>1054.248</c:v>
                </c:pt>
                <c:pt idx="800">
                  <c:v>1055.3530000000001</c:v>
                </c:pt>
                <c:pt idx="801">
                  <c:v>1056.4590000000001</c:v>
                </c:pt>
                <c:pt idx="802">
                  <c:v>1057.5640000000001</c:v>
                </c:pt>
                <c:pt idx="803">
                  <c:v>1058.67</c:v>
                </c:pt>
                <c:pt idx="804">
                  <c:v>1059.7750000000001</c:v>
                </c:pt>
                <c:pt idx="805">
                  <c:v>1060.8800000000001</c:v>
                </c:pt>
                <c:pt idx="806">
                  <c:v>1061.9849999999999</c:v>
                </c:pt>
                <c:pt idx="807">
                  <c:v>1063.0889999999999</c:v>
                </c:pt>
                <c:pt idx="808">
                  <c:v>1064.194</c:v>
                </c:pt>
                <c:pt idx="809">
                  <c:v>1065.298</c:v>
                </c:pt>
                <c:pt idx="810">
                  <c:v>1066.402</c:v>
                </c:pt>
                <c:pt idx="811">
                  <c:v>1067.5060000000001</c:v>
                </c:pt>
                <c:pt idx="812">
                  <c:v>1068.6099999999999</c:v>
                </c:pt>
                <c:pt idx="813">
                  <c:v>1069.713</c:v>
                </c:pt>
                <c:pt idx="814">
                  <c:v>1070.817</c:v>
                </c:pt>
                <c:pt idx="815">
                  <c:v>1071.92</c:v>
                </c:pt>
                <c:pt idx="816">
                  <c:v>1073.0229999999999</c:v>
                </c:pt>
                <c:pt idx="817">
                  <c:v>1074.126</c:v>
                </c:pt>
                <c:pt idx="818">
                  <c:v>1075.229</c:v>
                </c:pt>
                <c:pt idx="819">
                  <c:v>1076.3320000000001</c:v>
                </c:pt>
                <c:pt idx="820">
                  <c:v>1077.4349999999999</c:v>
                </c:pt>
                <c:pt idx="821">
                  <c:v>1078.537</c:v>
                </c:pt>
                <c:pt idx="822">
                  <c:v>1079.6389999999999</c:v>
                </c:pt>
                <c:pt idx="823">
                  <c:v>1080.741</c:v>
                </c:pt>
                <c:pt idx="824">
                  <c:v>1081.8430000000001</c:v>
                </c:pt>
                <c:pt idx="825">
                  <c:v>1082.9449999999999</c:v>
                </c:pt>
                <c:pt idx="826">
                  <c:v>1084.046</c:v>
                </c:pt>
                <c:pt idx="827">
                  <c:v>1085.1479999999999</c:v>
                </c:pt>
                <c:pt idx="828">
                  <c:v>1086.249</c:v>
                </c:pt>
                <c:pt idx="829">
                  <c:v>1087.3499999999999</c:v>
                </c:pt>
                <c:pt idx="830">
                  <c:v>1088.451</c:v>
                </c:pt>
                <c:pt idx="831">
                  <c:v>1089.5509999999999</c:v>
                </c:pt>
                <c:pt idx="832">
                  <c:v>1090.652</c:v>
                </c:pt>
                <c:pt idx="833">
                  <c:v>1091.752</c:v>
                </c:pt>
                <c:pt idx="834">
                  <c:v>1092.8530000000001</c:v>
                </c:pt>
                <c:pt idx="835">
                  <c:v>1093.953</c:v>
                </c:pt>
                <c:pt idx="836">
                  <c:v>1095.0530000000001</c:v>
                </c:pt>
                <c:pt idx="837">
                  <c:v>1096.152</c:v>
                </c:pt>
                <c:pt idx="838">
                  <c:v>1097.252</c:v>
                </c:pt>
                <c:pt idx="839">
                  <c:v>1098.3510000000001</c:v>
                </c:pt>
                <c:pt idx="840">
                  <c:v>1099.451</c:v>
                </c:pt>
                <c:pt idx="841">
                  <c:v>1100.55</c:v>
                </c:pt>
                <c:pt idx="842">
                  <c:v>1101.6489999999999</c:v>
                </c:pt>
                <c:pt idx="843">
                  <c:v>1102.748</c:v>
                </c:pt>
                <c:pt idx="844">
                  <c:v>1103.846</c:v>
                </c:pt>
                <c:pt idx="845">
                  <c:v>1104.9449999999999</c:v>
                </c:pt>
                <c:pt idx="846">
                  <c:v>1106.0429999999999</c:v>
                </c:pt>
                <c:pt idx="847">
                  <c:v>1107.1410000000001</c:v>
                </c:pt>
                <c:pt idx="848">
                  <c:v>1108.239</c:v>
                </c:pt>
                <c:pt idx="849">
                  <c:v>1109.337</c:v>
                </c:pt>
                <c:pt idx="850">
                  <c:v>1110.434</c:v>
                </c:pt>
                <c:pt idx="851">
                  <c:v>1111.5319999999999</c:v>
                </c:pt>
                <c:pt idx="852">
                  <c:v>1112.6289999999999</c:v>
                </c:pt>
                <c:pt idx="853">
                  <c:v>1113.7260000000001</c:v>
                </c:pt>
                <c:pt idx="854">
                  <c:v>1114.8230000000001</c:v>
                </c:pt>
                <c:pt idx="855">
                  <c:v>1115.92</c:v>
                </c:pt>
                <c:pt idx="856">
                  <c:v>1117.0170000000001</c:v>
                </c:pt>
                <c:pt idx="857">
                  <c:v>1118.1130000000001</c:v>
                </c:pt>
                <c:pt idx="858">
                  <c:v>1119.21</c:v>
                </c:pt>
                <c:pt idx="859">
                  <c:v>1120.306</c:v>
                </c:pt>
                <c:pt idx="860">
                  <c:v>1121.402</c:v>
                </c:pt>
                <c:pt idx="861">
                  <c:v>1122.498</c:v>
                </c:pt>
                <c:pt idx="862">
                  <c:v>1123.5930000000001</c:v>
                </c:pt>
                <c:pt idx="863">
                  <c:v>1124.6890000000001</c:v>
                </c:pt>
                <c:pt idx="864">
                  <c:v>1125.7840000000001</c:v>
                </c:pt>
                <c:pt idx="865">
                  <c:v>1126.8789999999999</c:v>
                </c:pt>
                <c:pt idx="866">
                  <c:v>1127.9739999999999</c:v>
                </c:pt>
                <c:pt idx="867">
                  <c:v>1129.069</c:v>
                </c:pt>
                <c:pt idx="868">
                  <c:v>1130.164</c:v>
                </c:pt>
                <c:pt idx="869">
                  <c:v>1131.259</c:v>
                </c:pt>
                <c:pt idx="870">
                  <c:v>1132.3530000000001</c:v>
                </c:pt>
                <c:pt idx="871">
                  <c:v>1133.4469999999999</c:v>
                </c:pt>
                <c:pt idx="872">
                  <c:v>1134.5409999999999</c:v>
                </c:pt>
                <c:pt idx="873">
                  <c:v>1135.635</c:v>
                </c:pt>
                <c:pt idx="874">
                  <c:v>1136.729</c:v>
                </c:pt>
                <c:pt idx="875">
                  <c:v>1137.8219999999999</c:v>
                </c:pt>
                <c:pt idx="876">
                  <c:v>1138.9159999999999</c:v>
                </c:pt>
                <c:pt idx="877">
                  <c:v>1140.009</c:v>
                </c:pt>
                <c:pt idx="878">
                  <c:v>1141.1020000000001</c:v>
                </c:pt>
                <c:pt idx="879">
                  <c:v>1142.1949999999999</c:v>
                </c:pt>
                <c:pt idx="880">
                  <c:v>1143.288</c:v>
                </c:pt>
                <c:pt idx="881">
                  <c:v>1144.3800000000001</c:v>
                </c:pt>
                <c:pt idx="882">
                  <c:v>1145.473</c:v>
                </c:pt>
                <c:pt idx="883">
                  <c:v>1146.5650000000001</c:v>
                </c:pt>
                <c:pt idx="884">
                  <c:v>1147.6569999999999</c:v>
                </c:pt>
                <c:pt idx="885">
                  <c:v>1148.749</c:v>
                </c:pt>
                <c:pt idx="886">
                  <c:v>1149.8409999999999</c:v>
                </c:pt>
                <c:pt idx="887">
                  <c:v>1150.932</c:v>
                </c:pt>
                <c:pt idx="888">
                  <c:v>1152.0239999999999</c:v>
                </c:pt>
                <c:pt idx="889">
                  <c:v>1153.115</c:v>
                </c:pt>
                <c:pt idx="890">
                  <c:v>1154.2059999999999</c:v>
                </c:pt>
                <c:pt idx="891">
                  <c:v>1155.297</c:v>
                </c:pt>
                <c:pt idx="892">
                  <c:v>1156.3879999999999</c:v>
                </c:pt>
                <c:pt idx="893">
                  <c:v>1157.479</c:v>
                </c:pt>
                <c:pt idx="894">
                  <c:v>1158.569</c:v>
                </c:pt>
                <c:pt idx="895">
                  <c:v>1159.6590000000001</c:v>
                </c:pt>
                <c:pt idx="896">
                  <c:v>1160.75</c:v>
                </c:pt>
                <c:pt idx="897">
                  <c:v>1161.8389999999999</c:v>
                </c:pt>
                <c:pt idx="898">
                  <c:v>1162.9290000000001</c:v>
                </c:pt>
                <c:pt idx="899">
                  <c:v>1164.019</c:v>
                </c:pt>
                <c:pt idx="900">
                  <c:v>1165.1079999999999</c:v>
                </c:pt>
                <c:pt idx="901">
                  <c:v>1166.1980000000001</c:v>
                </c:pt>
                <c:pt idx="902">
                  <c:v>1167.287</c:v>
                </c:pt>
                <c:pt idx="903">
                  <c:v>1168.376</c:v>
                </c:pt>
                <c:pt idx="904">
                  <c:v>1169.4649999999999</c:v>
                </c:pt>
                <c:pt idx="905">
                  <c:v>1170.5530000000001</c:v>
                </c:pt>
                <c:pt idx="906">
                  <c:v>1171.6420000000001</c:v>
                </c:pt>
                <c:pt idx="907">
                  <c:v>1172.73</c:v>
                </c:pt>
                <c:pt idx="908">
                  <c:v>1173.818</c:v>
                </c:pt>
                <c:pt idx="909">
                  <c:v>1174.9059999999999</c:v>
                </c:pt>
                <c:pt idx="910">
                  <c:v>1175.9939999999999</c:v>
                </c:pt>
                <c:pt idx="911">
                  <c:v>1177.0820000000001</c:v>
                </c:pt>
                <c:pt idx="912">
                  <c:v>1178.17</c:v>
                </c:pt>
                <c:pt idx="913">
                  <c:v>1179.2570000000001</c:v>
                </c:pt>
                <c:pt idx="914">
                  <c:v>1180.3440000000001</c:v>
                </c:pt>
                <c:pt idx="915">
                  <c:v>1181.431</c:v>
                </c:pt>
                <c:pt idx="916">
                  <c:v>1182.518</c:v>
                </c:pt>
                <c:pt idx="917">
                  <c:v>1183.605</c:v>
                </c:pt>
                <c:pt idx="918">
                  <c:v>1184.691</c:v>
                </c:pt>
                <c:pt idx="919">
                  <c:v>1185.778</c:v>
                </c:pt>
                <c:pt idx="920">
                  <c:v>1186.864</c:v>
                </c:pt>
                <c:pt idx="921">
                  <c:v>1187.95</c:v>
                </c:pt>
                <c:pt idx="922">
                  <c:v>1189.0360000000001</c:v>
                </c:pt>
                <c:pt idx="923">
                  <c:v>1190.1220000000001</c:v>
                </c:pt>
                <c:pt idx="924">
                  <c:v>1191.2070000000001</c:v>
                </c:pt>
                <c:pt idx="925">
                  <c:v>1192.2919999999999</c:v>
                </c:pt>
                <c:pt idx="926">
                  <c:v>1193.3779999999999</c:v>
                </c:pt>
                <c:pt idx="927">
                  <c:v>1194.463</c:v>
                </c:pt>
                <c:pt idx="928">
                  <c:v>1195.548</c:v>
                </c:pt>
                <c:pt idx="929">
                  <c:v>1196.6320000000001</c:v>
                </c:pt>
                <c:pt idx="930">
                  <c:v>1197.7170000000001</c:v>
                </c:pt>
                <c:pt idx="931">
                  <c:v>1198.8009999999999</c:v>
                </c:pt>
                <c:pt idx="932">
                  <c:v>1199.886</c:v>
                </c:pt>
                <c:pt idx="933">
                  <c:v>1200.97</c:v>
                </c:pt>
                <c:pt idx="934">
                  <c:v>1202.0540000000001</c:v>
                </c:pt>
                <c:pt idx="935">
                  <c:v>1203.1369999999999</c:v>
                </c:pt>
                <c:pt idx="936">
                  <c:v>1204.221</c:v>
                </c:pt>
                <c:pt idx="937">
                  <c:v>1205.3050000000001</c:v>
                </c:pt>
                <c:pt idx="938">
                  <c:v>1206.3879999999999</c:v>
                </c:pt>
                <c:pt idx="939">
                  <c:v>1207.471</c:v>
                </c:pt>
                <c:pt idx="940">
                  <c:v>1208.5540000000001</c:v>
                </c:pt>
                <c:pt idx="941">
                  <c:v>1209.6369999999999</c:v>
                </c:pt>
                <c:pt idx="942">
                  <c:v>1210.7190000000001</c:v>
                </c:pt>
                <c:pt idx="943">
                  <c:v>1211.8019999999999</c:v>
                </c:pt>
                <c:pt idx="944">
                  <c:v>1212.884</c:v>
                </c:pt>
                <c:pt idx="945">
                  <c:v>1213.9659999999999</c:v>
                </c:pt>
                <c:pt idx="946">
                  <c:v>1215.048</c:v>
                </c:pt>
                <c:pt idx="947">
                  <c:v>1216.1300000000001</c:v>
                </c:pt>
                <c:pt idx="948">
                  <c:v>1217.212</c:v>
                </c:pt>
                <c:pt idx="949">
                  <c:v>1218.2929999999999</c:v>
                </c:pt>
                <c:pt idx="950">
                  <c:v>1219.374</c:v>
                </c:pt>
                <c:pt idx="951">
                  <c:v>1220.4559999999999</c:v>
                </c:pt>
                <c:pt idx="952">
                  <c:v>1221.5360000000001</c:v>
                </c:pt>
                <c:pt idx="953">
                  <c:v>1222.617</c:v>
                </c:pt>
                <c:pt idx="954">
                  <c:v>1223.6980000000001</c:v>
                </c:pt>
                <c:pt idx="955">
                  <c:v>1224.778</c:v>
                </c:pt>
                <c:pt idx="956">
                  <c:v>1225.8589999999999</c:v>
                </c:pt>
                <c:pt idx="957">
                  <c:v>1226.9390000000001</c:v>
                </c:pt>
                <c:pt idx="958">
                  <c:v>1228.019</c:v>
                </c:pt>
                <c:pt idx="959">
                  <c:v>1229.0989999999999</c:v>
                </c:pt>
                <c:pt idx="960">
                  <c:v>1230.1780000000001</c:v>
                </c:pt>
                <c:pt idx="961">
                  <c:v>1231.258</c:v>
                </c:pt>
                <c:pt idx="962">
                  <c:v>1232.337</c:v>
                </c:pt>
                <c:pt idx="963">
                  <c:v>1233.4169999999999</c:v>
                </c:pt>
                <c:pt idx="964">
                  <c:v>1234.4960000000001</c:v>
                </c:pt>
                <c:pt idx="965">
                  <c:v>1235.5740000000001</c:v>
                </c:pt>
                <c:pt idx="966">
                  <c:v>1236.653</c:v>
                </c:pt>
                <c:pt idx="967">
                  <c:v>1237.732</c:v>
                </c:pt>
                <c:pt idx="968">
                  <c:v>1238.81</c:v>
                </c:pt>
                <c:pt idx="969">
                  <c:v>1239.8879999999999</c:v>
                </c:pt>
                <c:pt idx="970">
                  <c:v>1240.9659999999999</c:v>
                </c:pt>
                <c:pt idx="971">
                  <c:v>1242.0440000000001</c:v>
                </c:pt>
                <c:pt idx="972">
                  <c:v>1243.1220000000001</c:v>
                </c:pt>
                <c:pt idx="973">
                  <c:v>1244.1990000000001</c:v>
                </c:pt>
                <c:pt idx="974">
                  <c:v>1245.277</c:v>
                </c:pt>
                <c:pt idx="975">
                  <c:v>1246.354</c:v>
                </c:pt>
                <c:pt idx="976">
                  <c:v>1247.431</c:v>
                </c:pt>
                <c:pt idx="977">
                  <c:v>1248.508</c:v>
                </c:pt>
                <c:pt idx="978">
                  <c:v>1249.585</c:v>
                </c:pt>
                <c:pt idx="979">
                  <c:v>1250.6610000000001</c:v>
                </c:pt>
                <c:pt idx="980">
                  <c:v>1251.7380000000001</c:v>
                </c:pt>
                <c:pt idx="981">
                  <c:v>1252.8140000000001</c:v>
                </c:pt>
                <c:pt idx="982">
                  <c:v>1253.8900000000001</c:v>
                </c:pt>
                <c:pt idx="983">
                  <c:v>1254.9659999999999</c:v>
                </c:pt>
                <c:pt idx="984">
                  <c:v>1256.0419999999999</c:v>
                </c:pt>
                <c:pt idx="985">
                  <c:v>1257.117</c:v>
                </c:pt>
                <c:pt idx="986">
                  <c:v>1258.193</c:v>
                </c:pt>
                <c:pt idx="987">
                  <c:v>1259.268</c:v>
                </c:pt>
                <c:pt idx="988">
                  <c:v>1260.3430000000001</c:v>
                </c:pt>
                <c:pt idx="989">
                  <c:v>1261.4179999999999</c:v>
                </c:pt>
                <c:pt idx="990">
                  <c:v>1262.4929999999999</c:v>
                </c:pt>
                <c:pt idx="991">
                  <c:v>1263.567</c:v>
                </c:pt>
                <c:pt idx="992">
                  <c:v>1264.6420000000001</c:v>
                </c:pt>
                <c:pt idx="993">
                  <c:v>1265.7159999999999</c:v>
                </c:pt>
                <c:pt idx="994">
                  <c:v>1266.79</c:v>
                </c:pt>
                <c:pt idx="995">
                  <c:v>1267.864</c:v>
                </c:pt>
                <c:pt idx="996">
                  <c:v>1268.9380000000001</c:v>
                </c:pt>
                <c:pt idx="997">
                  <c:v>1270.011</c:v>
                </c:pt>
                <c:pt idx="998">
                  <c:v>1271.085</c:v>
                </c:pt>
                <c:pt idx="999">
                  <c:v>1272.1579999999999</c:v>
                </c:pt>
                <c:pt idx="1000">
                  <c:v>1273.231</c:v>
                </c:pt>
                <c:pt idx="1001">
                  <c:v>1274.3040000000001</c:v>
                </c:pt>
                <c:pt idx="1002">
                  <c:v>1275.377</c:v>
                </c:pt>
                <c:pt idx="1003">
                  <c:v>1276.45</c:v>
                </c:pt>
                <c:pt idx="1004">
                  <c:v>1277.5219999999999</c:v>
                </c:pt>
                <c:pt idx="1005">
                  <c:v>1278.5940000000001</c:v>
                </c:pt>
                <c:pt idx="1006">
                  <c:v>1279.6659999999999</c:v>
                </c:pt>
                <c:pt idx="1007">
                  <c:v>1280.7380000000001</c:v>
                </c:pt>
                <c:pt idx="1008">
                  <c:v>1281.81</c:v>
                </c:pt>
                <c:pt idx="1009">
                  <c:v>1282.8820000000001</c:v>
                </c:pt>
                <c:pt idx="1010">
                  <c:v>1283.953</c:v>
                </c:pt>
                <c:pt idx="1011">
                  <c:v>1285.0250000000001</c:v>
                </c:pt>
                <c:pt idx="1012">
                  <c:v>1286.096</c:v>
                </c:pt>
                <c:pt idx="1013">
                  <c:v>1287.1669999999999</c:v>
                </c:pt>
                <c:pt idx="1014">
                  <c:v>1288.2380000000001</c:v>
                </c:pt>
                <c:pt idx="1015">
                  <c:v>1289.308</c:v>
                </c:pt>
                <c:pt idx="1016">
                  <c:v>1290.3789999999999</c:v>
                </c:pt>
                <c:pt idx="1017">
                  <c:v>1291.4490000000001</c:v>
                </c:pt>
                <c:pt idx="1018">
                  <c:v>1292.519</c:v>
                </c:pt>
                <c:pt idx="1019">
                  <c:v>1293.5889999999999</c:v>
                </c:pt>
                <c:pt idx="1020">
                  <c:v>1294.6590000000001</c:v>
                </c:pt>
                <c:pt idx="1021">
                  <c:v>1295.729</c:v>
                </c:pt>
                <c:pt idx="1022">
                  <c:v>1296.798</c:v>
                </c:pt>
                <c:pt idx="1023">
                  <c:v>1297.8679999999999</c:v>
                </c:pt>
                <c:pt idx="1024">
                  <c:v>1298.9369999999999</c:v>
                </c:pt>
                <c:pt idx="1025">
                  <c:v>1300.0060000000001</c:v>
                </c:pt>
                <c:pt idx="1026">
                  <c:v>1301.075</c:v>
                </c:pt>
                <c:pt idx="1027">
                  <c:v>1302.143</c:v>
                </c:pt>
                <c:pt idx="1028">
                  <c:v>1303.212</c:v>
                </c:pt>
                <c:pt idx="1029">
                  <c:v>1304.28</c:v>
                </c:pt>
                <c:pt idx="1030">
                  <c:v>1305.348</c:v>
                </c:pt>
                <c:pt idx="1031">
                  <c:v>1306.4159999999999</c:v>
                </c:pt>
                <c:pt idx="1032">
                  <c:v>1307.4839999999999</c:v>
                </c:pt>
                <c:pt idx="1033">
                  <c:v>1308.5519999999999</c:v>
                </c:pt>
                <c:pt idx="1034">
                  <c:v>1309.6199999999999</c:v>
                </c:pt>
                <c:pt idx="1035">
                  <c:v>1310.6869999999999</c:v>
                </c:pt>
                <c:pt idx="1036">
                  <c:v>1311.7539999999999</c:v>
                </c:pt>
                <c:pt idx="1037">
                  <c:v>1312.8209999999999</c:v>
                </c:pt>
                <c:pt idx="1038">
                  <c:v>1313.8879999999999</c:v>
                </c:pt>
                <c:pt idx="1039">
                  <c:v>1314.9549999999999</c:v>
                </c:pt>
                <c:pt idx="1040">
                  <c:v>1316.021</c:v>
                </c:pt>
                <c:pt idx="1041">
                  <c:v>1317.088</c:v>
                </c:pt>
                <c:pt idx="1042">
                  <c:v>1318.154</c:v>
                </c:pt>
                <c:pt idx="1043">
                  <c:v>1319.22</c:v>
                </c:pt>
                <c:pt idx="1044">
                  <c:v>1320.2860000000001</c:v>
                </c:pt>
                <c:pt idx="1045">
                  <c:v>1321.3520000000001</c:v>
                </c:pt>
                <c:pt idx="1046">
                  <c:v>1322.4169999999999</c:v>
                </c:pt>
                <c:pt idx="1047">
                  <c:v>1323.4829999999999</c:v>
                </c:pt>
                <c:pt idx="1048">
                  <c:v>1324.548</c:v>
                </c:pt>
                <c:pt idx="1049">
                  <c:v>1325.6130000000001</c:v>
                </c:pt>
                <c:pt idx="1050">
                  <c:v>1326.6780000000001</c:v>
                </c:pt>
                <c:pt idx="1051">
                  <c:v>1327.7429999999999</c:v>
                </c:pt>
                <c:pt idx="1052">
                  <c:v>1328.807</c:v>
                </c:pt>
                <c:pt idx="1053">
                  <c:v>1329.8720000000001</c:v>
                </c:pt>
                <c:pt idx="1054">
                  <c:v>1330.9359999999999</c:v>
                </c:pt>
                <c:pt idx="1055">
                  <c:v>1332</c:v>
                </c:pt>
                <c:pt idx="1056">
                  <c:v>1333.0640000000001</c:v>
                </c:pt>
                <c:pt idx="1057">
                  <c:v>1334.1279999999999</c:v>
                </c:pt>
                <c:pt idx="1058">
                  <c:v>1335.191</c:v>
                </c:pt>
                <c:pt idx="1059">
                  <c:v>1336.2550000000001</c:v>
                </c:pt>
                <c:pt idx="1060">
                  <c:v>1337.318</c:v>
                </c:pt>
                <c:pt idx="1061">
                  <c:v>1338.3810000000001</c:v>
                </c:pt>
                <c:pt idx="1062">
                  <c:v>1339.444</c:v>
                </c:pt>
                <c:pt idx="1063">
                  <c:v>1340.5070000000001</c:v>
                </c:pt>
                <c:pt idx="1064">
                  <c:v>1341.569</c:v>
                </c:pt>
                <c:pt idx="1065">
                  <c:v>1342.6320000000001</c:v>
                </c:pt>
                <c:pt idx="1066">
                  <c:v>1343.694</c:v>
                </c:pt>
                <c:pt idx="1067">
                  <c:v>1344.7560000000001</c:v>
                </c:pt>
                <c:pt idx="1068">
                  <c:v>1345.818</c:v>
                </c:pt>
                <c:pt idx="1069">
                  <c:v>1346.88</c:v>
                </c:pt>
                <c:pt idx="1070">
                  <c:v>1347.941</c:v>
                </c:pt>
                <c:pt idx="1071">
                  <c:v>1349.0029999999999</c:v>
                </c:pt>
                <c:pt idx="1072">
                  <c:v>1350.0640000000001</c:v>
                </c:pt>
                <c:pt idx="1073">
                  <c:v>1351.125</c:v>
                </c:pt>
                <c:pt idx="1074">
                  <c:v>1352.1859999999999</c:v>
                </c:pt>
                <c:pt idx="1075">
                  <c:v>1353.2470000000001</c:v>
                </c:pt>
                <c:pt idx="1076">
                  <c:v>1354.308</c:v>
                </c:pt>
                <c:pt idx="1077">
                  <c:v>1355.3679999999999</c:v>
                </c:pt>
                <c:pt idx="1078">
                  <c:v>1356.4280000000001</c:v>
                </c:pt>
                <c:pt idx="1079">
                  <c:v>1357.489</c:v>
                </c:pt>
                <c:pt idx="1080">
                  <c:v>1358.549</c:v>
                </c:pt>
                <c:pt idx="1081">
                  <c:v>1359.6079999999999</c:v>
                </c:pt>
                <c:pt idx="1082">
                  <c:v>1360.6679999999999</c:v>
                </c:pt>
                <c:pt idx="1083">
                  <c:v>1361.7270000000001</c:v>
                </c:pt>
                <c:pt idx="1084">
                  <c:v>1362.787</c:v>
                </c:pt>
                <c:pt idx="1085">
                  <c:v>1363.846</c:v>
                </c:pt>
                <c:pt idx="1086">
                  <c:v>1364.905</c:v>
                </c:pt>
                <c:pt idx="1087">
                  <c:v>1365.9639999999999</c:v>
                </c:pt>
                <c:pt idx="1088">
                  <c:v>1367.0219999999999</c:v>
                </c:pt>
                <c:pt idx="1089">
                  <c:v>1368.0809999999999</c:v>
                </c:pt>
                <c:pt idx="1090">
                  <c:v>1369.1389999999999</c:v>
                </c:pt>
                <c:pt idx="1091">
                  <c:v>1370.1969999999999</c:v>
                </c:pt>
                <c:pt idx="1092">
                  <c:v>1371.2550000000001</c:v>
                </c:pt>
                <c:pt idx="1093">
                  <c:v>1372.3130000000001</c:v>
                </c:pt>
                <c:pt idx="1094">
                  <c:v>1373.3710000000001</c:v>
                </c:pt>
                <c:pt idx="1095">
                  <c:v>1374.4280000000001</c:v>
                </c:pt>
                <c:pt idx="1096">
                  <c:v>1375.4860000000001</c:v>
                </c:pt>
                <c:pt idx="1097">
                  <c:v>1376.5429999999999</c:v>
                </c:pt>
                <c:pt idx="1098">
                  <c:v>1377.6</c:v>
                </c:pt>
                <c:pt idx="1099">
                  <c:v>1378.6569999999999</c:v>
                </c:pt>
                <c:pt idx="1100">
                  <c:v>1379.713</c:v>
                </c:pt>
                <c:pt idx="1101">
                  <c:v>1380.77</c:v>
                </c:pt>
                <c:pt idx="1102">
                  <c:v>1381.826</c:v>
                </c:pt>
                <c:pt idx="1103">
                  <c:v>1382.8820000000001</c:v>
                </c:pt>
                <c:pt idx="1104">
                  <c:v>1383.9380000000001</c:v>
                </c:pt>
                <c:pt idx="1105">
                  <c:v>1384.9939999999999</c:v>
                </c:pt>
                <c:pt idx="1106">
                  <c:v>1386.05</c:v>
                </c:pt>
                <c:pt idx="1107">
                  <c:v>1387.106</c:v>
                </c:pt>
                <c:pt idx="1108">
                  <c:v>1388.1610000000001</c:v>
                </c:pt>
                <c:pt idx="1109">
                  <c:v>1389.2159999999999</c:v>
                </c:pt>
                <c:pt idx="1110">
                  <c:v>1390.271</c:v>
                </c:pt>
                <c:pt idx="1111">
                  <c:v>1391.326</c:v>
                </c:pt>
                <c:pt idx="1112">
                  <c:v>1392.3810000000001</c:v>
                </c:pt>
                <c:pt idx="1113">
                  <c:v>1393.4349999999999</c:v>
                </c:pt>
                <c:pt idx="1114">
                  <c:v>1394.49</c:v>
                </c:pt>
                <c:pt idx="1115">
                  <c:v>1395.5440000000001</c:v>
                </c:pt>
                <c:pt idx="1116">
                  <c:v>1396.598</c:v>
                </c:pt>
                <c:pt idx="1117">
                  <c:v>1397.652</c:v>
                </c:pt>
                <c:pt idx="1118">
                  <c:v>1398.7049999999999</c:v>
                </c:pt>
                <c:pt idx="1119">
                  <c:v>1399.759</c:v>
                </c:pt>
                <c:pt idx="1120">
                  <c:v>1400.8119999999999</c:v>
                </c:pt>
                <c:pt idx="1121">
                  <c:v>1401.866</c:v>
                </c:pt>
                <c:pt idx="1122">
                  <c:v>1402.9190000000001</c:v>
                </c:pt>
                <c:pt idx="1123">
                  <c:v>1403.972</c:v>
                </c:pt>
                <c:pt idx="1124">
                  <c:v>1405.0239999999999</c:v>
                </c:pt>
                <c:pt idx="1125">
                  <c:v>1406.077</c:v>
                </c:pt>
                <c:pt idx="1126">
                  <c:v>1407.1289999999999</c:v>
                </c:pt>
                <c:pt idx="1127">
                  <c:v>1408.181</c:v>
                </c:pt>
                <c:pt idx="1128">
                  <c:v>1409.2329999999999</c:v>
                </c:pt>
                <c:pt idx="1129">
                  <c:v>1410.2850000000001</c:v>
                </c:pt>
                <c:pt idx="1130">
                  <c:v>1411.337</c:v>
                </c:pt>
                <c:pt idx="1131">
                  <c:v>1412.3889999999999</c:v>
                </c:pt>
                <c:pt idx="1132">
                  <c:v>1413.44</c:v>
                </c:pt>
                <c:pt idx="1133">
                  <c:v>1414.491</c:v>
                </c:pt>
                <c:pt idx="1134">
                  <c:v>1415.5419999999999</c:v>
                </c:pt>
                <c:pt idx="1135">
                  <c:v>1416.5930000000001</c:v>
                </c:pt>
                <c:pt idx="1136">
                  <c:v>1417.644</c:v>
                </c:pt>
                <c:pt idx="1137">
                  <c:v>1418.6949999999999</c:v>
                </c:pt>
                <c:pt idx="1138">
                  <c:v>1419.7449999999999</c:v>
                </c:pt>
                <c:pt idx="1139">
                  <c:v>1420.7950000000001</c:v>
                </c:pt>
                <c:pt idx="1140">
                  <c:v>1421.845</c:v>
                </c:pt>
                <c:pt idx="1141">
                  <c:v>1422.895</c:v>
                </c:pt>
                <c:pt idx="1142">
                  <c:v>1423.9449999999999</c:v>
                </c:pt>
                <c:pt idx="1143">
                  <c:v>1424.9949999999999</c:v>
                </c:pt>
                <c:pt idx="1144">
                  <c:v>1426.0440000000001</c:v>
                </c:pt>
                <c:pt idx="1145">
                  <c:v>1427.0930000000001</c:v>
                </c:pt>
                <c:pt idx="1146">
                  <c:v>1428.1420000000001</c:v>
                </c:pt>
                <c:pt idx="1147">
                  <c:v>1429.191</c:v>
                </c:pt>
                <c:pt idx="1148">
                  <c:v>1430.24</c:v>
                </c:pt>
                <c:pt idx="1149">
                  <c:v>1431.289</c:v>
                </c:pt>
                <c:pt idx="1150">
                  <c:v>1432.337</c:v>
                </c:pt>
                <c:pt idx="1151">
                  <c:v>1433.385</c:v>
                </c:pt>
                <c:pt idx="1152">
                  <c:v>1434.433</c:v>
                </c:pt>
                <c:pt idx="1153">
                  <c:v>1435.481</c:v>
                </c:pt>
                <c:pt idx="1154">
                  <c:v>1436.529</c:v>
                </c:pt>
                <c:pt idx="1155">
                  <c:v>1437.577</c:v>
                </c:pt>
                <c:pt idx="1156">
                  <c:v>1438.624</c:v>
                </c:pt>
                <c:pt idx="1157">
                  <c:v>1439.672</c:v>
                </c:pt>
                <c:pt idx="1158">
                  <c:v>1440.7190000000001</c:v>
                </c:pt>
                <c:pt idx="1159">
                  <c:v>1441.7660000000001</c:v>
                </c:pt>
                <c:pt idx="1160">
                  <c:v>1442.8119999999999</c:v>
                </c:pt>
                <c:pt idx="1161">
                  <c:v>1443.8589999999999</c:v>
                </c:pt>
                <c:pt idx="1162">
                  <c:v>1444.905</c:v>
                </c:pt>
                <c:pt idx="1163">
                  <c:v>1445.952</c:v>
                </c:pt>
                <c:pt idx="1164">
                  <c:v>1446.998</c:v>
                </c:pt>
                <c:pt idx="1165">
                  <c:v>1448.0440000000001</c:v>
                </c:pt>
                <c:pt idx="1166">
                  <c:v>1449.09</c:v>
                </c:pt>
                <c:pt idx="1167">
                  <c:v>1450.135</c:v>
                </c:pt>
                <c:pt idx="1168">
                  <c:v>1451.181</c:v>
                </c:pt>
                <c:pt idx="1169">
                  <c:v>1452.2260000000001</c:v>
                </c:pt>
                <c:pt idx="1170">
                  <c:v>1453.271</c:v>
                </c:pt>
                <c:pt idx="1171">
                  <c:v>1454.316</c:v>
                </c:pt>
                <c:pt idx="1172">
                  <c:v>1455.3610000000001</c:v>
                </c:pt>
                <c:pt idx="1173">
                  <c:v>1456.405</c:v>
                </c:pt>
                <c:pt idx="1174">
                  <c:v>1457.45</c:v>
                </c:pt>
                <c:pt idx="1175">
                  <c:v>1458.4939999999999</c:v>
                </c:pt>
                <c:pt idx="1176">
                  <c:v>1459.538</c:v>
                </c:pt>
                <c:pt idx="1177">
                  <c:v>1460.5820000000001</c:v>
                </c:pt>
                <c:pt idx="1178">
                  <c:v>1461.626</c:v>
                </c:pt>
                <c:pt idx="1179">
                  <c:v>1462.67</c:v>
                </c:pt>
                <c:pt idx="1180">
                  <c:v>1463.713</c:v>
                </c:pt>
                <c:pt idx="1181">
                  <c:v>1464.7570000000001</c:v>
                </c:pt>
                <c:pt idx="1182">
                  <c:v>1465.8</c:v>
                </c:pt>
                <c:pt idx="1183">
                  <c:v>1466.8430000000001</c:v>
                </c:pt>
                <c:pt idx="1184">
                  <c:v>1467.886</c:v>
                </c:pt>
                <c:pt idx="1185">
                  <c:v>1468.9280000000001</c:v>
                </c:pt>
                <c:pt idx="1186">
                  <c:v>1469.971</c:v>
                </c:pt>
                <c:pt idx="1187">
                  <c:v>1471.0129999999999</c:v>
                </c:pt>
                <c:pt idx="1188">
                  <c:v>1472.0550000000001</c:v>
                </c:pt>
                <c:pt idx="1189">
                  <c:v>1473.097</c:v>
                </c:pt>
                <c:pt idx="1190">
                  <c:v>1474.1389999999999</c:v>
                </c:pt>
                <c:pt idx="1191">
                  <c:v>1475.181</c:v>
                </c:pt>
                <c:pt idx="1192">
                  <c:v>1476.222</c:v>
                </c:pt>
                <c:pt idx="1193">
                  <c:v>1477.2629999999999</c:v>
                </c:pt>
                <c:pt idx="1194">
                  <c:v>1478.3050000000001</c:v>
                </c:pt>
                <c:pt idx="1195">
                  <c:v>1479.346</c:v>
                </c:pt>
                <c:pt idx="1196">
                  <c:v>1480.386</c:v>
                </c:pt>
                <c:pt idx="1197">
                  <c:v>1481.4269999999999</c:v>
                </c:pt>
                <c:pt idx="1198">
                  <c:v>1482.4680000000001</c:v>
                </c:pt>
                <c:pt idx="1199">
                  <c:v>1483.508</c:v>
                </c:pt>
                <c:pt idx="1200">
                  <c:v>1484.548</c:v>
                </c:pt>
                <c:pt idx="1201">
                  <c:v>1485.588</c:v>
                </c:pt>
                <c:pt idx="1202">
                  <c:v>1486.6279999999999</c:v>
                </c:pt>
                <c:pt idx="1203">
                  <c:v>1487.6679999999999</c:v>
                </c:pt>
                <c:pt idx="1204">
                  <c:v>1488.7070000000001</c:v>
                </c:pt>
                <c:pt idx="1205">
                  <c:v>1489.7470000000001</c:v>
                </c:pt>
                <c:pt idx="1206">
                  <c:v>1490.7860000000001</c:v>
                </c:pt>
                <c:pt idx="1207">
                  <c:v>1491.825</c:v>
                </c:pt>
                <c:pt idx="1208">
                  <c:v>1492.864</c:v>
                </c:pt>
                <c:pt idx="1209">
                  <c:v>1493.902</c:v>
                </c:pt>
                <c:pt idx="1210">
                  <c:v>1494.941</c:v>
                </c:pt>
                <c:pt idx="1211">
                  <c:v>1495.979</c:v>
                </c:pt>
                <c:pt idx="1212">
                  <c:v>1497.0170000000001</c:v>
                </c:pt>
                <c:pt idx="1213">
                  <c:v>1498.0550000000001</c:v>
                </c:pt>
                <c:pt idx="1214">
                  <c:v>1499.0930000000001</c:v>
                </c:pt>
                <c:pt idx="1215">
                  <c:v>1500.1310000000001</c:v>
                </c:pt>
                <c:pt idx="1216">
                  <c:v>1501.1679999999999</c:v>
                </c:pt>
                <c:pt idx="1217">
                  <c:v>1502.2059999999999</c:v>
                </c:pt>
                <c:pt idx="1218">
                  <c:v>1503.2429999999999</c:v>
                </c:pt>
                <c:pt idx="1219">
                  <c:v>1504.28</c:v>
                </c:pt>
                <c:pt idx="1220">
                  <c:v>1505.317</c:v>
                </c:pt>
                <c:pt idx="1221">
                  <c:v>1506.354</c:v>
                </c:pt>
                <c:pt idx="1222">
                  <c:v>1507.39</c:v>
                </c:pt>
                <c:pt idx="1223">
                  <c:v>1508.4259999999999</c:v>
                </c:pt>
                <c:pt idx="1224">
                  <c:v>1509.463</c:v>
                </c:pt>
                <c:pt idx="1225">
                  <c:v>1510.499</c:v>
                </c:pt>
                <c:pt idx="1226">
                  <c:v>1511.5350000000001</c:v>
                </c:pt>
                <c:pt idx="1227">
                  <c:v>1512.57</c:v>
                </c:pt>
                <c:pt idx="1228">
                  <c:v>1513.606</c:v>
                </c:pt>
                <c:pt idx="1229">
                  <c:v>1514.6410000000001</c:v>
                </c:pt>
                <c:pt idx="1230">
                  <c:v>1515.6759999999999</c:v>
                </c:pt>
                <c:pt idx="1231">
                  <c:v>1516.711</c:v>
                </c:pt>
                <c:pt idx="1232">
                  <c:v>1517.7460000000001</c:v>
                </c:pt>
                <c:pt idx="1233">
                  <c:v>1518.7809999999999</c:v>
                </c:pt>
                <c:pt idx="1234">
                  <c:v>1519.816</c:v>
                </c:pt>
                <c:pt idx="1235">
                  <c:v>1520.85</c:v>
                </c:pt>
                <c:pt idx="1236">
                  <c:v>1521.884</c:v>
                </c:pt>
                <c:pt idx="1237">
                  <c:v>1522.9179999999999</c:v>
                </c:pt>
                <c:pt idx="1238">
                  <c:v>1523.952</c:v>
                </c:pt>
                <c:pt idx="1239">
                  <c:v>1524.9860000000001</c:v>
                </c:pt>
                <c:pt idx="1240">
                  <c:v>1526.019</c:v>
                </c:pt>
                <c:pt idx="1241">
                  <c:v>1527.0530000000001</c:v>
                </c:pt>
                <c:pt idx="1242">
                  <c:v>1528.086</c:v>
                </c:pt>
                <c:pt idx="1243">
                  <c:v>1529.1189999999999</c:v>
                </c:pt>
                <c:pt idx="1244">
                  <c:v>1530.152</c:v>
                </c:pt>
                <c:pt idx="1245">
                  <c:v>1531.1849999999999</c:v>
                </c:pt>
                <c:pt idx="1246">
                  <c:v>1532.2170000000001</c:v>
                </c:pt>
                <c:pt idx="1247">
                  <c:v>1533.25</c:v>
                </c:pt>
                <c:pt idx="1248">
                  <c:v>1534.2819999999999</c:v>
                </c:pt>
                <c:pt idx="1249">
                  <c:v>1535.3140000000001</c:v>
                </c:pt>
                <c:pt idx="1250">
                  <c:v>1536.346</c:v>
                </c:pt>
                <c:pt idx="1251">
                  <c:v>1537.377</c:v>
                </c:pt>
                <c:pt idx="1252">
                  <c:v>1538.4090000000001</c:v>
                </c:pt>
                <c:pt idx="1253">
                  <c:v>1539.44</c:v>
                </c:pt>
                <c:pt idx="1254">
                  <c:v>1540.472</c:v>
                </c:pt>
                <c:pt idx="1255">
                  <c:v>1541.5029999999999</c:v>
                </c:pt>
                <c:pt idx="1256">
                  <c:v>1542.5340000000001</c:v>
                </c:pt>
                <c:pt idx="1257">
                  <c:v>1543.5640000000001</c:v>
                </c:pt>
                <c:pt idx="1258">
                  <c:v>1544.595</c:v>
                </c:pt>
                <c:pt idx="1259">
                  <c:v>1545.625</c:v>
                </c:pt>
                <c:pt idx="1260">
                  <c:v>1546.6559999999999</c:v>
                </c:pt>
                <c:pt idx="1261">
                  <c:v>1547.6859999999999</c:v>
                </c:pt>
                <c:pt idx="1262">
                  <c:v>1548.7159999999999</c:v>
                </c:pt>
                <c:pt idx="1263">
                  <c:v>1549.7449999999999</c:v>
                </c:pt>
                <c:pt idx="1264">
                  <c:v>1550.7750000000001</c:v>
                </c:pt>
                <c:pt idx="1265">
                  <c:v>1551.8040000000001</c:v>
                </c:pt>
                <c:pt idx="1266">
                  <c:v>1552.8340000000001</c:v>
                </c:pt>
                <c:pt idx="1267">
                  <c:v>1553.8630000000001</c:v>
                </c:pt>
                <c:pt idx="1268">
                  <c:v>1554.8920000000001</c:v>
                </c:pt>
                <c:pt idx="1269">
                  <c:v>1555.92</c:v>
                </c:pt>
                <c:pt idx="1270">
                  <c:v>1556.9490000000001</c:v>
                </c:pt>
                <c:pt idx="1271">
                  <c:v>1557.9770000000001</c:v>
                </c:pt>
                <c:pt idx="1272">
                  <c:v>1559.0060000000001</c:v>
                </c:pt>
                <c:pt idx="1273">
                  <c:v>1560.0340000000001</c:v>
                </c:pt>
                <c:pt idx="1274">
                  <c:v>1561.0619999999999</c:v>
                </c:pt>
                <c:pt idx="1275">
                  <c:v>1562.0889999999999</c:v>
                </c:pt>
                <c:pt idx="1276">
                  <c:v>1563.117</c:v>
                </c:pt>
                <c:pt idx="1277">
                  <c:v>1564.144</c:v>
                </c:pt>
                <c:pt idx="1278">
                  <c:v>1565.172</c:v>
                </c:pt>
                <c:pt idx="1279">
                  <c:v>1566.1990000000001</c:v>
                </c:pt>
                <c:pt idx="1280">
                  <c:v>1567.2260000000001</c:v>
                </c:pt>
                <c:pt idx="1281">
                  <c:v>1568.252</c:v>
                </c:pt>
                <c:pt idx="1282">
                  <c:v>1569.279</c:v>
                </c:pt>
                <c:pt idx="1283">
                  <c:v>1570.3050000000001</c:v>
                </c:pt>
                <c:pt idx="1284">
                  <c:v>1571.3320000000001</c:v>
                </c:pt>
                <c:pt idx="1285">
                  <c:v>1572.3579999999999</c:v>
                </c:pt>
                <c:pt idx="1286">
                  <c:v>1573.384</c:v>
                </c:pt>
              </c:numCache>
            </c:numRef>
          </c:xVal>
          <c:yVal>
            <c:numRef>
              <c:f>'Figure 14'!$P$7:$P$2004</c:f>
              <c:numCache>
                <c:formatCode>General</c:formatCode>
                <c:ptCount val="1998"/>
                <c:pt idx="0">
                  <c:v>350000</c:v>
                </c:pt>
                <c:pt idx="1">
                  <c:v>350000.89135699999</c:v>
                </c:pt>
                <c:pt idx="2">
                  <c:v>350026.09375</c:v>
                </c:pt>
                <c:pt idx="3">
                  <c:v>350012.37964</c:v>
                </c:pt>
                <c:pt idx="4">
                  <c:v>350053.93848000001</c:v>
                </c:pt>
                <c:pt idx="5">
                  <c:v>350001.47851599997</c:v>
                </c:pt>
                <c:pt idx="6">
                  <c:v>350092.31005999999</c:v>
                </c:pt>
                <c:pt idx="7">
                  <c:v>350000.06152300199</c:v>
                </c:pt>
                <c:pt idx="8">
                  <c:v>350138.04269999999</c:v>
                </c:pt>
                <c:pt idx="9">
                  <c:v>350075.35132000002</c:v>
                </c:pt>
                <c:pt idx="10">
                  <c:v>350185.65010000003</c:v>
                </c:pt>
                <c:pt idx="11">
                  <c:v>350186.77980000002</c:v>
                </c:pt>
                <c:pt idx="12">
                  <c:v>350174.61910000001</c:v>
                </c:pt>
                <c:pt idx="13">
                  <c:v>350284.07280000002</c:v>
                </c:pt>
                <c:pt idx="14">
                  <c:v>350349.28220000002</c:v>
                </c:pt>
                <c:pt idx="15">
                  <c:v>350349.93160000001</c:v>
                </c:pt>
                <c:pt idx="16">
                  <c:v>350500.06099999999</c:v>
                </c:pt>
                <c:pt idx="17">
                  <c:v>350675.53249999997</c:v>
                </c:pt>
                <c:pt idx="18">
                  <c:v>350802.3149</c:v>
                </c:pt>
                <c:pt idx="19">
                  <c:v>351184.38099999999</c:v>
                </c:pt>
                <c:pt idx="20">
                  <c:v>351459.70899999997</c:v>
                </c:pt>
                <c:pt idx="21">
                  <c:v>351903.277</c:v>
                </c:pt>
                <c:pt idx="22">
                  <c:v>352258.06699999998</c:v>
                </c:pt>
                <c:pt idx="23">
                  <c:v>352722.06099999999</c:v>
                </c:pt>
                <c:pt idx="24">
                  <c:v>353259.24699999997</c:v>
                </c:pt>
                <c:pt idx="25">
                  <c:v>353848.61300000001</c:v>
                </c:pt>
                <c:pt idx="26">
                  <c:v>354523.14500000002</c:v>
                </c:pt>
                <c:pt idx="27">
                  <c:v>354796.84</c:v>
                </c:pt>
                <c:pt idx="28">
                  <c:v>355181.56800000003</c:v>
                </c:pt>
                <c:pt idx="29">
                  <c:v>354935.44799999997</c:v>
                </c:pt>
                <c:pt idx="30">
                  <c:v>354337.55599999998</c:v>
                </c:pt>
                <c:pt idx="31">
                  <c:v>353543.89899999998</c:v>
                </c:pt>
                <c:pt idx="32">
                  <c:v>352790.14500000002</c:v>
                </c:pt>
                <c:pt idx="33">
                  <c:v>352278.50599999999</c:v>
                </c:pt>
                <c:pt idx="34">
                  <c:v>351696.973</c:v>
                </c:pt>
                <c:pt idx="35">
                  <c:v>351219.54</c:v>
                </c:pt>
                <c:pt idx="36">
                  <c:v>350962.19819999998</c:v>
                </c:pt>
                <c:pt idx="37">
                  <c:v>350658.94559999998</c:v>
                </c:pt>
                <c:pt idx="38">
                  <c:v>350589.7769</c:v>
                </c:pt>
                <c:pt idx="39">
                  <c:v>350437.68819999998</c:v>
                </c:pt>
                <c:pt idx="40">
                  <c:v>350342.6765</c:v>
                </c:pt>
                <c:pt idx="41">
                  <c:v>350247.73749999999</c:v>
                </c:pt>
                <c:pt idx="42">
                  <c:v>350115.8677</c:v>
                </c:pt>
                <c:pt idx="43">
                  <c:v>350199.06469999999</c:v>
                </c:pt>
                <c:pt idx="44">
                  <c:v>350158.32539999997</c:v>
                </c:pt>
                <c:pt idx="45">
                  <c:v>350115.64600000001</c:v>
                </c:pt>
                <c:pt idx="46">
                  <c:v>350032.02367999998</c:v>
                </c:pt>
                <c:pt idx="47">
                  <c:v>350077.45507999999</c:v>
                </c:pt>
                <c:pt idx="48">
                  <c:v>350086.96265</c:v>
                </c:pt>
                <c:pt idx="49">
                  <c:v>350060.51685000001</c:v>
                </c:pt>
                <c:pt idx="50">
                  <c:v>350041.12475999998</c:v>
                </c:pt>
                <c:pt idx="51">
                  <c:v>350008.78344700002</c:v>
                </c:pt>
                <c:pt idx="52">
                  <c:v>350027.48145000002</c:v>
                </c:pt>
                <c:pt idx="53">
                  <c:v>350035.78295999998</c:v>
                </c:pt>
                <c:pt idx="54">
                  <c:v>350046.98804000003</c:v>
                </c:pt>
                <c:pt idx="55">
                  <c:v>350126.79350000003</c:v>
                </c:pt>
                <c:pt idx="56">
                  <c:v>350008.66186499997</c:v>
                </c:pt>
                <c:pt idx="57">
                  <c:v>350006.644287</c:v>
                </c:pt>
                <c:pt idx="58">
                  <c:v>350011.72070000001</c:v>
                </c:pt>
                <c:pt idx="59">
                  <c:v>350002.11132800003</c:v>
                </c:pt>
                <c:pt idx="60">
                  <c:v>350000.11572300002</c:v>
                </c:pt>
                <c:pt idx="61">
                  <c:v>350010.76392</c:v>
                </c:pt>
                <c:pt idx="62">
                  <c:v>350014.61450000003</c:v>
                </c:pt>
                <c:pt idx="63">
                  <c:v>350038.57128999999</c:v>
                </c:pt>
                <c:pt idx="64">
                  <c:v>350016.77002</c:v>
                </c:pt>
                <c:pt idx="65">
                  <c:v>350022.96630999999</c:v>
                </c:pt>
                <c:pt idx="66">
                  <c:v>350094.17187999998</c:v>
                </c:pt>
                <c:pt idx="67">
                  <c:v>350113.38919999998</c:v>
                </c:pt>
                <c:pt idx="68">
                  <c:v>350080.61083999998</c:v>
                </c:pt>
                <c:pt idx="69">
                  <c:v>350048.83837999997</c:v>
                </c:pt>
                <c:pt idx="70">
                  <c:v>350085.07324</c:v>
                </c:pt>
                <c:pt idx="71">
                  <c:v>350092.31566999998</c:v>
                </c:pt>
                <c:pt idx="72">
                  <c:v>350060.60083000001</c:v>
                </c:pt>
                <c:pt idx="73">
                  <c:v>350035.93018000002</c:v>
                </c:pt>
                <c:pt idx="74">
                  <c:v>350146.27250000002</c:v>
                </c:pt>
                <c:pt idx="75">
                  <c:v>350009.62744100002</c:v>
                </c:pt>
                <c:pt idx="76">
                  <c:v>350102.9951</c:v>
                </c:pt>
                <c:pt idx="77">
                  <c:v>350033.39185000001</c:v>
                </c:pt>
                <c:pt idx="78">
                  <c:v>350141.82760000002</c:v>
                </c:pt>
                <c:pt idx="79">
                  <c:v>350090.27318999998</c:v>
                </c:pt>
                <c:pt idx="80">
                  <c:v>350032.72485</c:v>
                </c:pt>
                <c:pt idx="81">
                  <c:v>350072.20142</c:v>
                </c:pt>
                <c:pt idx="82">
                  <c:v>350072.70189999999</c:v>
                </c:pt>
                <c:pt idx="83">
                  <c:v>350027.20850000001</c:v>
                </c:pt>
                <c:pt idx="84">
                  <c:v>350071.72191999998</c:v>
                </c:pt>
                <c:pt idx="85">
                  <c:v>350068.27026000002</c:v>
                </c:pt>
                <c:pt idx="86">
                  <c:v>350077.84839</c:v>
                </c:pt>
                <c:pt idx="87">
                  <c:v>350111.42210000003</c:v>
                </c:pt>
                <c:pt idx="88">
                  <c:v>350164.00099999999</c:v>
                </c:pt>
                <c:pt idx="89">
                  <c:v>350101.58470000001</c:v>
                </c:pt>
                <c:pt idx="90">
                  <c:v>350155.17989999999</c:v>
                </c:pt>
                <c:pt idx="91">
                  <c:v>350209.78220000002</c:v>
                </c:pt>
                <c:pt idx="92">
                  <c:v>350173.38959999999</c:v>
                </c:pt>
                <c:pt idx="93">
                  <c:v>350112.00150000001</c:v>
                </c:pt>
                <c:pt idx="94">
                  <c:v>350242.61790000001</c:v>
                </c:pt>
                <c:pt idx="95">
                  <c:v>350151.3162</c:v>
                </c:pt>
                <c:pt idx="96">
                  <c:v>350229.92940000002</c:v>
                </c:pt>
                <c:pt idx="97">
                  <c:v>350268.54590000003</c:v>
                </c:pt>
                <c:pt idx="98">
                  <c:v>350261.16580000002</c:v>
                </c:pt>
                <c:pt idx="99">
                  <c:v>350356.78830000001</c:v>
                </c:pt>
                <c:pt idx="100">
                  <c:v>350356.36869999999</c:v>
                </c:pt>
                <c:pt idx="101">
                  <c:v>350319.8701</c:v>
                </c:pt>
                <c:pt idx="102">
                  <c:v>350412.49900000001</c:v>
                </c:pt>
                <c:pt idx="103">
                  <c:v>350398.13089999999</c:v>
                </c:pt>
                <c:pt idx="104">
                  <c:v>350447.76539999997</c:v>
                </c:pt>
                <c:pt idx="105">
                  <c:v>350570.40279999998</c:v>
                </c:pt>
                <c:pt idx="106">
                  <c:v>350524.0454</c:v>
                </c:pt>
                <c:pt idx="107">
                  <c:v>350606.68969999999</c:v>
                </c:pt>
                <c:pt idx="108">
                  <c:v>350718.34129999997</c:v>
                </c:pt>
                <c:pt idx="109">
                  <c:v>350767.0012</c:v>
                </c:pt>
                <c:pt idx="110">
                  <c:v>350883.66330000001</c:v>
                </c:pt>
                <c:pt idx="111">
                  <c:v>351029.326</c:v>
                </c:pt>
                <c:pt idx="112">
                  <c:v>351069.266</c:v>
                </c:pt>
                <c:pt idx="113">
                  <c:v>351285.23200000002</c:v>
                </c:pt>
                <c:pt idx="114">
                  <c:v>351442.2</c:v>
                </c:pt>
                <c:pt idx="115">
                  <c:v>351660.54700000002</c:v>
                </c:pt>
                <c:pt idx="116">
                  <c:v>351762.054</c:v>
                </c:pt>
                <c:pt idx="117">
                  <c:v>351933.43199999997</c:v>
                </c:pt>
                <c:pt idx="118">
                  <c:v>352294.67200000002</c:v>
                </c:pt>
                <c:pt idx="119">
                  <c:v>352692.20799999998</c:v>
                </c:pt>
                <c:pt idx="120">
                  <c:v>353134.90500000003</c:v>
                </c:pt>
                <c:pt idx="121">
                  <c:v>353681.94699999999</c:v>
                </c:pt>
                <c:pt idx="122">
                  <c:v>354305.55200000003</c:v>
                </c:pt>
                <c:pt idx="123">
                  <c:v>355092.27100000001</c:v>
                </c:pt>
                <c:pt idx="124">
                  <c:v>356356.89199999999</c:v>
                </c:pt>
                <c:pt idx="125">
                  <c:v>357436.95699999999</c:v>
                </c:pt>
                <c:pt idx="126">
                  <c:v>358573.14899999998</c:v>
                </c:pt>
                <c:pt idx="127">
                  <c:v>360015.18</c:v>
                </c:pt>
                <c:pt idx="128">
                  <c:v>361287.26</c:v>
                </c:pt>
                <c:pt idx="129">
                  <c:v>362502.40000000002</c:v>
                </c:pt>
                <c:pt idx="130">
                  <c:v>363644.57</c:v>
                </c:pt>
                <c:pt idx="131">
                  <c:v>364243.79</c:v>
                </c:pt>
                <c:pt idx="132">
                  <c:v>364289.07</c:v>
                </c:pt>
                <c:pt idx="133">
                  <c:v>363704.36</c:v>
                </c:pt>
                <c:pt idx="134">
                  <c:v>362359.68</c:v>
                </c:pt>
                <c:pt idx="135">
                  <c:v>360783.02</c:v>
                </c:pt>
                <c:pt idx="136">
                  <c:v>359018.38799999998</c:v>
                </c:pt>
                <c:pt idx="137">
                  <c:v>357280.78100000002</c:v>
                </c:pt>
                <c:pt idx="138">
                  <c:v>355958.19300000003</c:v>
                </c:pt>
                <c:pt idx="139">
                  <c:v>354744.62699999998</c:v>
                </c:pt>
                <c:pt idx="140">
                  <c:v>353746.08</c:v>
                </c:pt>
                <c:pt idx="141">
                  <c:v>353006.55</c:v>
                </c:pt>
                <c:pt idx="142">
                  <c:v>352604.038</c:v>
                </c:pt>
                <c:pt idx="143">
                  <c:v>352128.54100000003</c:v>
                </c:pt>
                <c:pt idx="144">
                  <c:v>351710.93900000001</c:v>
                </c:pt>
                <c:pt idx="145">
                  <c:v>351413.47100000002</c:v>
                </c:pt>
                <c:pt idx="146">
                  <c:v>351195.22100000002</c:v>
                </c:pt>
                <c:pt idx="147">
                  <c:v>351112.97200000001</c:v>
                </c:pt>
                <c:pt idx="148">
                  <c:v>351011.52799999999</c:v>
                </c:pt>
                <c:pt idx="149">
                  <c:v>350941.09519999998</c:v>
                </c:pt>
                <c:pt idx="150">
                  <c:v>350821.4436</c:v>
                </c:pt>
                <c:pt idx="151">
                  <c:v>350729.1128</c:v>
                </c:pt>
                <c:pt idx="152">
                  <c:v>350611.57179999998</c:v>
                </c:pt>
                <c:pt idx="153">
                  <c:v>350556.06540000002</c:v>
                </c:pt>
                <c:pt idx="154">
                  <c:v>350511.81689999998</c:v>
                </c:pt>
                <c:pt idx="155">
                  <c:v>350501.1936</c:v>
                </c:pt>
                <c:pt idx="156">
                  <c:v>350441.74459999998</c:v>
                </c:pt>
                <c:pt idx="157">
                  <c:v>350409.02730000002</c:v>
                </c:pt>
                <c:pt idx="158">
                  <c:v>350353.25949999999</c:v>
                </c:pt>
                <c:pt idx="159">
                  <c:v>350312.90360000002</c:v>
                </c:pt>
                <c:pt idx="160">
                  <c:v>350273.58059999999</c:v>
                </c:pt>
                <c:pt idx="161">
                  <c:v>350199.23580000002</c:v>
                </c:pt>
                <c:pt idx="162">
                  <c:v>350246.64600000001</c:v>
                </c:pt>
                <c:pt idx="163">
                  <c:v>350202.3149</c:v>
                </c:pt>
                <c:pt idx="164">
                  <c:v>350228.9878</c:v>
                </c:pt>
                <c:pt idx="165">
                  <c:v>350205.66409999999</c:v>
                </c:pt>
                <c:pt idx="166">
                  <c:v>350155.34570000001</c:v>
                </c:pt>
                <c:pt idx="167">
                  <c:v>350130.08539999998</c:v>
                </c:pt>
                <c:pt idx="168">
                  <c:v>350128.77250000002</c:v>
                </c:pt>
                <c:pt idx="169">
                  <c:v>350144.81150000001</c:v>
                </c:pt>
                <c:pt idx="170">
                  <c:v>350150.55219999998</c:v>
                </c:pt>
                <c:pt idx="171">
                  <c:v>350134.83889999997</c:v>
                </c:pt>
                <c:pt idx="172">
                  <c:v>350102.92869999999</c:v>
                </c:pt>
                <c:pt idx="173">
                  <c:v>350089.93358999997</c:v>
                </c:pt>
                <c:pt idx="174">
                  <c:v>350110.63130000001</c:v>
                </c:pt>
                <c:pt idx="175">
                  <c:v>350081.33007999999</c:v>
                </c:pt>
                <c:pt idx="176">
                  <c:v>350083.02929999999</c:v>
                </c:pt>
                <c:pt idx="177">
                  <c:v>350129.72950000002</c:v>
                </c:pt>
                <c:pt idx="178">
                  <c:v>350124.42920000001</c:v>
                </c:pt>
                <c:pt idx="179">
                  <c:v>350132.74949999998</c:v>
                </c:pt>
                <c:pt idx="180">
                  <c:v>350078.77929999999</c:v>
                </c:pt>
                <c:pt idx="181">
                  <c:v>350104.3628</c:v>
                </c:pt>
                <c:pt idx="182">
                  <c:v>350111.06790000002</c:v>
                </c:pt>
                <c:pt idx="183">
                  <c:v>350039.76270000002</c:v>
                </c:pt>
                <c:pt idx="184">
                  <c:v>350065.56981999998</c:v>
                </c:pt>
                <c:pt idx="185">
                  <c:v>350108.3198</c:v>
                </c:pt>
                <c:pt idx="186">
                  <c:v>350096.01270000002</c:v>
                </c:pt>
                <c:pt idx="187">
                  <c:v>350061.74804999999</c:v>
                </c:pt>
                <c:pt idx="188">
                  <c:v>350025.47558999999</c:v>
                </c:pt>
                <c:pt idx="189">
                  <c:v>350057.25878999999</c:v>
                </c:pt>
                <c:pt idx="190">
                  <c:v>350017.04102</c:v>
                </c:pt>
                <c:pt idx="191">
                  <c:v>350008.64160199999</c:v>
                </c:pt>
                <c:pt idx="192">
                  <c:v>350092.32324</c:v>
                </c:pt>
                <c:pt idx="193">
                  <c:v>350024.00195000001</c:v>
                </c:pt>
                <c:pt idx="194">
                  <c:v>350053.68799000001</c:v>
                </c:pt>
                <c:pt idx="195">
                  <c:v>350007.36279300001</c:v>
                </c:pt>
                <c:pt idx="196">
                  <c:v>350110.0356</c:v>
                </c:pt>
                <c:pt idx="197">
                  <c:v>350108.70610000001</c:v>
                </c:pt>
                <c:pt idx="198">
                  <c:v>350088.37304999999</c:v>
                </c:pt>
                <c:pt idx="199">
                  <c:v>350011.94530999998</c:v>
                </c:pt>
                <c:pt idx="200">
                  <c:v>350082.97314000002</c:v>
                </c:pt>
                <c:pt idx="201">
                  <c:v>350007.79980500002</c:v>
                </c:pt>
                <c:pt idx="202">
                  <c:v>350038.51024999999</c:v>
                </c:pt>
                <c:pt idx="203">
                  <c:v>350064.27831999998</c:v>
                </c:pt>
                <c:pt idx="204">
                  <c:v>350020.97217000002</c:v>
                </c:pt>
                <c:pt idx="205">
                  <c:v>350073.65331999998</c:v>
                </c:pt>
                <c:pt idx="206">
                  <c:v>350121.36080000002</c:v>
                </c:pt>
                <c:pt idx="207">
                  <c:v>350049.01270000002</c:v>
                </c:pt>
                <c:pt idx="208">
                  <c:v>350075.74316000001</c:v>
                </c:pt>
                <c:pt idx="209">
                  <c:v>350012.38770000002</c:v>
                </c:pt>
                <c:pt idx="210">
                  <c:v>350019.09912000003</c:v>
                </c:pt>
                <c:pt idx="211">
                  <c:v>350068.01806999999</c:v>
                </c:pt>
                <c:pt idx="212">
                  <c:v>350074.65185999998</c:v>
                </c:pt>
                <c:pt idx="213">
                  <c:v>350042.28174000001</c:v>
                </c:pt>
                <c:pt idx="214">
                  <c:v>350040.00439000002</c:v>
                </c:pt>
                <c:pt idx="215">
                  <c:v>350034.15918000002</c:v>
                </c:pt>
                <c:pt idx="216">
                  <c:v>350044.77831999998</c:v>
                </c:pt>
                <c:pt idx="217">
                  <c:v>350094.17725000001</c:v>
                </c:pt>
                <c:pt idx="218">
                  <c:v>350069.78125</c:v>
                </c:pt>
                <c:pt idx="219">
                  <c:v>350105.49609999999</c:v>
                </c:pt>
                <c:pt idx="220">
                  <c:v>350040.09179999999</c:v>
                </c:pt>
                <c:pt idx="221">
                  <c:v>350018.75293000002</c:v>
                </c:pt>
                <c:pt idx="222">
                  <c:v>350032.34081999998</c:v>
                </c:pt>
                <c:pt idx="223">
                  <c:v>350044.07520000002</c:v>
                </c:pt>
                <c:pt idx="224">
                  <c:v>350090.49072</c:v>
                </c:pt>
                <c:pt idx="225">
                  <c:v>350062.06445000001</c:v>
                </c:pt>
                <c:pt idx="226">
                  <c:v>350029.36621000001</c:v>
                </c:pt>
                <c:pt idx="227">
                  <c:v>350059.18848000001</c:v>
                </c:pt>
                <c:pt idx="228">
                  <c:v>350014.16895000002</c:v>
                </c:pt>
                <c:pt idx="229">
                  <c:v>350035.47021</c:v>
                </c:pt>
                <c:pt idx="230">
                  <c:v>350031.05176</c:v>
                </c:pt>
                <c:pt idx="231">
                  <c:v>350019.68212999997</c:v>
                </c:pt>
                <c:pt idx="232">
                  <c:v>350006.820313</c:v>
                </c:pt>
                <c:pt idx="233">
                  <c:v>350069.65918000002</c:v>
                </c:pt>
                <c:pt idx="234">
                  <c:v>350035.87304999999</c:v>
                </c:pt>
                <c:pt idx="235">
                  <c:v>350018.43407999998</c:v>
                </c:pt>
                <c:pt idx="236">
                  <c:v>350075.10155999998</c:v>
                </c:pt>
                <c:pt idx="237">
                  <c:v>350106.50679999997</c:v>
                </c:pt>
                <c:pt idx="238">
                  <c:v>350028.05176</c:v>
                </c:pt>
                <c:pt idx="239">
                  <c:v>350069.44092000002</c:v>
                </c:pt>
                <c:pt idx="240">
                  <c:v>350055.01465000003</c:v>
                </c:pt>
                <c:pt idx="241">
                  <c:v>350027.40479</c:v>
                </c:pt>
                <c:pt idx="242">
                  <c:v>350040.79395000002</c:v>
                </c:pt>
                <c:pt idx="243">
                  <c:v>350002.816895</c:v>
                </c:pt>
                <c:pt idx="244">
                  <c:v>350008.43701200001</c:v>
                </c:pt>
                <c:pt idx="245">
                  <c:v>350025.06104</c:v>
                </c:pt>
                <c:pt idx="246">
                  <c:v>350033.35399999999</c:v>
                </c:pt>
                <c:pt idx="247">
                  <c:v>350037.82128999999</c:v>
                </c:pt>
                <c:pt idx="248">
                  <c:v>350039.30664000002</c:v>
                </c:pt>
                <c:pt idx="249">
                  <c:v>350036.16016000003</c:v>
                </c:pt>
                <c:pt idx="250">
                  <c:v>350036.14600000001</c:v>
                </c:pt>
                <c:pt idx="251">
                  <c:v>350004.52441399998</c:v>
                </c:pt>
                <c:pt idx="252">
                  <c:v>350031.93505999999</c:v>
                </c:pt>
                <c:pt idx="253">
                  <c:v>350028.37744000001</c:v>
                </c:pt>
                <c:pt idx="254">
                  <c:v>350032.00244000001</c:v>
                </c:pt>
                <c:pt idx="255">
                  <c:v>350062.96581999998</c:v>
                </c:pt>
                <c:pt idx="256">
                  <c:v>350039.35204999999</c:v>
                </c:pt>
                <c:pt idx="257">
                  <c:v>350101.64549999998</c:v>
                </c:pt>
                <c:pt idx="258">
                  <c:v>350080.93407999998</c:v>
                </c:pt>
                <c:pt idx="259">
                  <c:v>350073.21825999999</c:v>
                </c:pt>
                <c:pt idx="260">
                  <c:v>350048.49706999998</c:v>
                </c:pt>
                <c:pt idx="261">
                  <c:v>350076.77051</c:v>
                </c:pt>
                <c:pt idx="262">
                  <c:v>350080.03856999998</c:v>
                </c:pt>
                <c:pt idx="263">
                  <c:v>350063.69873</c:v>
                </c:pt>
                <c:pt idx="264">
                  <c:v>350047.51708999998</c:v>
                </c:pt>
                <c:pt idx="265">
                  <c:v>350014.72655999998</c:v>
                </c:pt>
                <c:pt idx="266">
                  <c:v>350014.92822</c:v>
                </c:pt>
                <c:pt idx="267">
                  <c:v>350063.18994000001</c:v>
                </c:pt>
                <c:pt idx="268">
                  <c:v>350090.39502</c:v>
                </c:pt>
                <c:pt idx="269">
                  <c:v>350003.57714800001</c:v>
                </c:pt>
                <c:pt idx="270">
                  <c:v>350046.80127</c:v>
                </c:pt>
                <c:pt idx="271">
                  <c:v>350110.96389999997</c:v>
                </c:pt>
                <c:pt idx="272">
                  <c:v>350001.14648400003</c:v>
                </c:pt>
                <c:pt idx="273">
                  <c:v>350002.70263700001</c:v>
                </c:pt>
                <c:pt idx="274">
                  <c:v>350012.39159999997</c:v>
                </c:pt>
                <c:pt idx="275">
                  <c:v>350036.85596000002</c:v>
                </c:pt>
                <c:pt idx="276">
                  <c:v>350020.09668000002</c:v>
                </c:pt>
                <c:pt idx="277">
                  <c:v>350110.19189999998</c:v>
                </c:pt>
                <c:pt idx="278">
                  <c:v>350110.27439999999</c:v>
                </c:pt>
                <c:pt idx="279">
                  <c:v>350039.39795000001</c:v>
                </c:pt>
                <c:pt idx="280">
                  <c:v>350084.61034999997</c:v>
                </c:pt>
                <c:pt idx="281">
                  <c:v>350027.32715000003</c:v>
                </c:pt>
                <c:pt idx="282">
                  <c:v>350057.65380999999</c:v>
                </c:pt>
                <c:pt idx="283">
                  <c:v>350060.67871000001</c:v>
                </c:pt>
                <c:pt idx="284">
                  <c:v>350075.69727</c:v>
                </c:pt>
                <c:pt idx="285">
                  <c:v>350050.97363000002</c:v>
                </c:pt>
                <c:pt idx="286">
                  <c:v>350036.97803</c:v>
                </c:pt>
                <c:pt idx="287">
                  <c:v>350061.97606999998</c:v>
                </c:pt>
                <c:pt idx="288">
                  <c:v>350019.96924000001</c:v>
                </c:pt>
                <c:pt idx="289">
                  <c:v>350039.99414000002</c:v>
                </c:pt>
                <c:pt idx="290">
                  <c:v>350014.05077999999</c:v>
                </c:pt>
                <c:pt idx="291">
                  <c:v>350080.88770000002</c:v>
                </c:pt>
                <c:pt idx="292">
                  <c:v>350107.81880000001</c:v>
                </c:pt>
                <c:pt idx="293">
                  <c:v>350117.78120000003</c:v>
                </c:pt>
                <c:pt idx="294">
                  <c:v>350111.70120000001</c:v>
                </c:pt>
                <c:pt idx="295">
                  <c:v>350074.61426</c:v>
                </c:pt>
                <c:pt idx="296">
                  <c:v>350161.61570000002</c:v>
                </c:pt>
                <c:pt idx="297">
                  <c:v>350109.52</c:v>
                </c:pt>
                <c:pt idx="298">
                  <c:v>350020.41649999999</c:v>
                </c:pt>
                <c:pt idx="299">
                  <c:v>350008.30371100002</c:v>
                </c:pt>
                <c:pt idx="300">
                  <c:v>350054.17822</c:v>
                </c:pt>
                <c:pt idx="301">
                  <c:v>350024.04492000001</c:v>
                </c:pt>
                <c:pt idx="302">
                  <c:v>350069.96532999998</c:v>
                </c:pt>
                <c:pt idx="303">
                  <c:v>350030.81641000003</c:v>
                </c:pt>
                <c:pt idx="304">
                  <c:v>350044.89697</c:v>
                </c:pt>
                <c:pt idx="305">
                  <c:v>350094.73242000001</c:v>
                </c:pt>
                <c:pt idx="306">
                  <c:v>350048.61523</c:v>
                </c:pt>
                <c:pt idx="307">
                  <c:v>350050.43505999999</c:v>
                </c:pt>
                <c:pt idx="308">
                  <c:v>350037.25293000002</c:v>
                </c:pt>
                <c:pt idx="309">
                  <c:v>350057.20166000002</c:v>
                </c:pt>
                <c:pt idx="310">
                  <c:v>350085.14257999999</c:v>
                </c:pt>
                <c:pt idx="311">
                  <c:v>350134.11869999999</c:v>
                </c:pt>
                <c:pt idx="312">
                  <c:v>350078.90526999999</c:v>
                </c:pt>
                <c:pt idx="313">
                  <c:v>350058.68358999997</c:v>
                </c:pt>
                <c:pt idx="314">
                  <c:v>350094.45556999999</c:v>
                </c:pt>
                <c:pt idx="315">
                  <c:v>350116.21919999999</c:v>
                </c:pt>
                <c:pt idx="316">
                  <c:v>350129.97560000001</c:v>
                </c:pt>
                <c:pt idx="317">
                  <c:v>350076.72509999998</c:v>
                </c:pt>
                <c:pt idx="318">
                  <c:v>350058.52929999999</c:v>
                </c:pt>
                <c:pt idx="319">
                  <c:v>350022.56543000002</c:v>
                </c:pt>
                <c:pt idx="320">
                  <c:v>350027.29003999999</c:v>
                </c:pt>
                <c:pt idx="321">
                  <c:v>350049.00585999998</c:v>
                </c:pt>
                <c:pt idx="322">
                  <c:v>350034.74901999999</c:v>
                </c:pt>
                <c:pt idx="323">
                  <c:v>350052.22168000002</c:v>
                </c:pt>
                <c:pt idx="324">
                  <c:v>350054.96825999999</c:v>
                </c:pt>
                <c:pt idx="325">
                  <c:v>350054.51513999997</c:v>
                </c:pt>
                <c:pt idx="326">
                  <c:v>350088.39208999998</c:v>
                </c:pt>
                <c:pt idx="327">
                  <c:v>350048.08104999998</c:v>
                </c:pt>
                <c:pt idx="328">
                  <c:v>350103.85499999998</c:v>
                </c:pt>
                <c:pt idx="329">
                  <c:v>350051.68456999998</c:v>
                </c:pt>
                <c:pt idx="330">
                  <c:v>350025.36181999999</c:v>
                </c:pt>
                <c:pt idx="331">
                  <c:v>350103.07669999998</c:v>
                </c:pt>
                <c:pt idx="332">
                  <c:v>350116.70209999999</c:v>
                </c:pt>
                <c:pt idx="333">
                  <c:v>350046.39795000001</c:v>
                </c:pt>
                <c:pt idx="334">
                  <c:v>350016.00585999998</c:v>
                </c:pt>
                <c:pt idx="335">
                  <c:v>350068.60009999998</c:v>
                </c:pt>
                <c:pt idx="336">
                  <c:v>350009.18652300001</c:v>
                </c:pt>
                <c:pt idx="337">
                  <c:v>350142.75780000002</c:v>
                </c:pt>
                <c:pt idx="338">
                  <c:v>350045.55469000002</c:v>
                </c:pt>
                <c:pt idx="339">
                  <c:v>350090.11475000001</c:v>
                </c:pt>
                <c:pt idx="340">
                  <c:v>350055.78369000001</c:v>
                </c:pt>
                <c:pt idx="341">
                  <c:v>350077.49608999997</c:v>
                </c:pt>
                <c:pt idx="342">
                  <c:v>350077.03710999998</c:v>
                </c:pt>
                <c:pt idx="343">
                  <c:v>350108.63429999998</c:v>
                </c:pt>
                <c:pt idx="344">
                  <c:v>350091.12695000001</c:v>
                </c:pt>
                <c:pt idx="345">
                  <c:v>350137.65480000002</c:v>
                </c:pt>
                <c:pt idx="346">
                  <c:v>350106.95850000001</c:v>
                </c:pt>
                <c:pt idx="347">
                  <c:v>350049.49608999997</c:v>
                </c:pt>
                <c:pt idx="348">
                  <c:v>350032.73926</c:v>
                </c:pt>
                <c:pt idx="349">
                  <c:v>350138.58399999997</c:v>
                </c:pt>
                <c:pt idx="350">
                  <c:v>350042.07030999998</c:v>
                </c:pt>
                <c:pt idx="351">
                  <c:v>350070.54784999997</c:v>
                </c:pt>
                <c:pt idx="352">
                  <c:v>350121.21629999997</c:v>
                </c:pt>
                <c:pt idx="353">
                  <c:v>350098.68799000001</c:v>
                </c:pt>
                <c:pt idx="354">
                  <c:v>350073.51416000002</c:v>
                </c:pt>
                <c:pt idx="355">
                  <c:v>350038.28564000002</c:v>
                </c:pt>
                <c:pt idx="356">
                  <c:v>350090.72460999998</c:v>
                </c:pt>
                <c:pt idx="357">
                  <c:v>350029.15625</c:v>
                </c:pt>
                <c:pt idx="358">
                  <c:v>350114.58059999999</c:v>
                </c:pt>
                <c:pt idx="359">
                  <c:v>350023.99657999998</c:v>
                </c:pt>
                <c:pt idx="360">
                  <c:v>350145.40429999999</c:v>
                </c:pt>
                <c:pt idx="361">
                  <c:v>350092.80371000001</c:v>
                </c:pt>
                <c:pt idx="362">
                  <c:v>350097.19433999999</c:v>
                </c:pt>
                <c:pt idx="363">
                  <c:v>350090.77344000002</c:v>
                </c:pt>
                <c:pt idx="364">
                  <c:v>350062.95702999999</c:v>
                </c:pt>
                <c:pt idx="365">
                  <c:v>350003.88134800002</c:v>
                </c:pt>
                <c:pt idx="366">
                  <c:v>350033.46973000001</c:v>
                </c:pt>
                <c:pt idx="367">
                  <c:v>350028.8125</c:v>
                </c:pt>
                <c:pt idx="368">
                  <c:v>350023.14697</c:v>
                </c:pt>
                <c:pt idx="369">
                  <c:v>350099.47266000003</c:v>
                </c:pt>
                <c:pt idx="370">
                  <c:v>350103.7905</c:v>
                </c:pt>
                <c:pt idx="371">
                  <c:v>350029.07227</c:v>
                </c:pt>
                <c:pt idx="372">
                  <c:v>350032.37354</c:v>
                </c:pt>
                <c:pt idx="373">
                  <c:v>350076.66113000002</c:v>
                </c:pt>
                <c:pt idx="374">
                  <c:v>350106.94679999998</c:v>
                </c:pt>
                <c:pt idx="375">
                  <c:v>350048.22509999998</c:v>
                </c:pt>
                <c:pt idx="376">
                  <c:v>350097.49511999998</c:v>
                </c:pt>
                <c:pt idx="377">
                  <c:v>350081.75731999998</c:v>
                </c:pt>
                <c:pt idx="378">
                  <c:v>350137.01270000002</c:v>
                </c:pt>
                <c:pt idx="379">
                  <c:v>350126.97659999999</c:v>
                </c:pt>
                <c:pt idx="380">
                  <c:v>350128.60249999998</c:v>
                </c:pt>
                <c:pt idx="381">
                  <c:v>350106.73489999998</c:v>
                </c:pt>
                <c:pt idx="382">
                  <c:v>350119.96139999997</c:v>
                </c:pt>
                <c:pt idx="383">
                  <c:v>350083.30566000001</c:v>
                </c:pt>
                <c:pt idx="384">
                  <c:v>350082.52197</c:v>
                </c:pt>
                <c:pt idx="385">
                  <c:v>350076.48193000001</c:v>
                </c:pt>
                <c:pt idx="386">
                  <c:v>350044.52051</c:v>
                </c:pt>
                <c:pt idx="387">
                  <c:v>350056.71435999998</c:v>
                </c:pt>
                <c:pt idx="388">
                  <c:v>350071.90185999998</c:v>
                </c:pt>
                <c:pt idx="389">
                  <c:v>350047.35449</c:v>
                </c:pt>
                <c:pt idx="390">
                  <c:v>350086.52685999998</c:v>
                </c:pt>
                <c:pt idx="391">
                  <c:v>350054.63818000001</c:v>
                </c:pt>
                <c:pt idx="392">
                  <c:v>350057.95752</c:v>
                </c:pt>
                <c:pt idx="393">
                  <c:v>350014.96581999998</c:v>
                </c:pt>
                <c:pt idx="394">
                  <c:v>350023.34863000002</c:v>
                </c:pt>
                <c:pt idx="395">
                  <c:v>350023.45409999997</c:v>
                </c:pt>
                <c:pt idx="396">
                  <c:v>350056.43700999999</c:v>
                </c:pt>
                <c:pt idx="397">
                  <c:v>350080.55615000002</c:v>
                </c:pt>
                <c:pt idx="398">
                  <c:v>350046.80176</c:v>
                </c:pt>
                <c:pt idx="399">
                  <c:v>350023.93554999999</c:v>
                </c:pt>
                <c:pt idx="400">
                  <c:v>350120.03220000002</c:v>
                </c:pt>
                <c:pt idx="401">
                  <c:v>350008.62695300003</c:v>
                </c:pt>
                <c:pt idx="402">
                  <c:v>350059.44873</c:v>
                </c:pt>
                <c:pt idx="403">
                  <c:v>350079.70556999999</c:v>
                </c:pt>
                <c:pt idx="404">
                  <c:v>350004.76855500002</c:v>
                </c:pt>
                <c:pt idx="405">
                  <c:v>350086.82373</c:v>
                </c:pt>
                <c:pt idx="406">
                  <c:v>350063.03759999998</c:v>
                </c:pt>
                <c:pt idx="407">
                  <c:v>350041.07617000001</c:v>
                </c:pt>
                <c:pt idx="408">
                  <c:v>350099.75829999999</c:v>
                </c:pt>
                <c:pt idx="409">
                  <c:v>350107.73389999999</c:v>
                </c:pt>
                <c:pt idx="410">
                  <c:v>350171.4375</c:v>
                </c:pt>
                <c:pt idx="411">
                  <c:v>350079.61523</c:v>
                </c:pt>
                <c:pt idx="412">
                  <c:v>350045.61962999997</c:v>
                </c:pt>
                <c:pt idx="413">
                  <c:v>350099.76465000003</c:v>
                </c:pt>
                <c:pt idx="414">
                  <c:v>350110.75589999999</c:v>
                </c:pt>
                <c:pt idx="415">
                  <c:v>350034.22412000003</c:v>
                </c:pt>
                <c:pt idx="416">
                  <c:v>350068.20068000001</c:v>
                </c:pt>
                <c:pt idx="417">
                  <c:v>350057.27685999998</c:v>
                </c:pt>
                <c:pt idx="418">
                  <c:v>350083.16113000002</c:v>
                </c:pt>
                <c:pt idx="419">
                  <c:v>350110.4155</c:v>
                </c:pt>
                <c:pt idx="420">
                  <c:v>350094.44530999998</c:v>
                </c:pt>
                <c:pt idx="421">
                  <c:v>350040.19189000002</c:v>
                </c:pt>
                <c:pt idx="422">
                  <c:v>350128.32860000001</c:v>
                </c:pt>
                <c:pt idx="423">
                  <c:v>350003.15527300001</c:v>
                </c:pt>
                <c:pt idx="424">
                  <c:v>350077.24170000001</c:v>
                </c:pt>
                <c:pt idx="425">
                  <c:v>350042.16649999999</c:v>
                </c:pt>
                <c:pt idx="426">
                  <c:v>350073.12060999998</c:v>
                </c:pt>
                <c:pt idx="427">
                  <c:v>350094.51318000001</c:v>
                </c:pt>
                <c:pt idx="428">
                  <c:v>350023.37108999997</c:v>
                </c:pt>
                <c:pt idx="429">
                  <c:v>350167.25679999997</c:v>
                </c:pt>
                <c:pt idx="430">
                  <c:v>350013.29443000001</c:v>
                </c:pt>
                <c:pt idx="431">
                  <c:v>350131.24070000002</c:v>
                </c:pt>
                <c:pt idx="432">
                  <c:v>350080.12060999998</c:v>
                </c:pt>
                <c:pt idx="433">
                  <c:v>350141.09029999998</c:v>
                </c:pt>
                <c:pt idx="434">
                  <c:v>350117.1826</c:v>
                </c:pt>
                <c:pt idx="435">
                  <c:v>350067.05371000001</c:v>
                </c:pt>
                <c:pt idx="436">
                  <c:v>350106.16460000002</c:v>
                </c:pt>
                <c:pt idx="437">
                  <c:v>350042.12255999999</c:v>
                </c:pt>
                <c:pt idx="438">
                  <c:v>350111.25290000002</c:v>
                </c:pt>
                <c:pt idx="439">
                  <c:v>350069.84766000003</c:v>
                </c:pt>
                <c:pt idx="440">
                  <c:v>350125.7622</c:v>
                </c:pt>
                <c:pt idx="441">
                  <c:v>350048.54395000002</c:v>
                </c:pt>
                <c:pt idx="442">
                  <c:v>350024.28759999998</c:v>
                </c:pt>
                <c:pt idx="443">
                  <c:v>350030.92528999998</c:v>
                </c:pt>
                <c:pt idx="444">
                  <c:v>350051.08056999999</c:v>
                </c:pt>
                <c:pt idx="445">
                  <c:v>350008.66259800002</c:v>
                </c:pt>
                <c:pt idx="446">
                  <c:v>350051.44628999999</c:v>
                </c:pt>
                <c:pt idx="447">
                  <c:v>350029.36914000002</c:v>
                </c:pt>
                <c:pt idx="448">
                  <c:v>350014.26757999999</c:v>
                </c:pt>
                <c:pt idx="449">
                  <c:v>350049.63280999998</c:v>
                </c:pt>
                <c:pt idx="450">
                  <c:v>350038.13524999999</c:v>
                </c:pt>
                <c:pt idx="451">
                  <c:v>350059.89893000002</c:v>
                </c:pt>
                <c:pt idx="452">
                  <c:v>350038.65723000001</c:v>
                </c:pt>
                <c:pt idx="453">
                  <c:v>350076.31005999999</c:v>
                </c:pt>
                <c:pt idx="454">
                  <c:v>350085.53026999999</c:v>
                </c:pt>
                <c:pt idx="455">
                  <c:v>350076.27490000002</c:v>
                </c:pt>
                <c:pt idx="456">
                  <c:v>350081.74901999999</c:v>
                </c:pt>
                <c:pt idx="457">
                  <c:v>350016.52344000002</c:v>
                </c:pt>
                <c:pt idx="458">
                  <c:v>350061.95068000001</c:v>
                </c:pt>
                <c:pt idx="459">
                  <c:v>350029.67187999998</c:v>
                </c:pt>
                <c:pt idx="460">
                  <c:v>350017.31445000001</c:v>
                </c:pt>
                <c:pt idx="461">
                  <c:v>350128.39939999999</c:v>
                </c:pt>
                <c:pt idx="462">
                  <c:v>350027.60986000003</c:v>
                </c:pt>
                <c:pt idx="463">
                  <c:v>350042.6875</c:v>
                </c:pt>
                <c:pt idx="464">
                  <c:v>350082.23437999998</c:v>
                </c:pt>
                <c:pt idx="465">
                  <c:v>350134.89789999998</c:v>
                </c:pt>
                <c:pt idx="466">
                  <c:v>350054.60352</c:v>
                </c:pt>
                <c:pt idx="467">
                  <c:v>350052.55176</c:v>
                </c:pt>
                <c:pt idx="468">
                  <c:v>350127.15769999998</c:v>
                </c:pt>
                <c:pt idx="469">
                  <c:v>350076.81981999998</c:v>
                </c:pt>
                <c:pt idx="470">
                  <c:v>350085.36865000002</c:v>
                </c:pt>
                <c:pt idx="471">
                  <c:v>350037.23778999998</c:v>
                </c:pt>
                <c:pt idx="472">
                  <c:v>350058.88770000002</c:v>
                </c:pt>
                <c:pt idx="473">
                  <c:v>350030.61083999998</c:v>
                </c:pt>
                <c:pt idx="474">
                  <c:v>350080.46483999997</c:v>
                </c:pt>
                <c:pt idx="475">
                  <c:v>350087.00146</c:v>
                </c:pt>
                <c:pt idx="476">
                  <c:v>350093.62401999999</c:v>
                </c:pt>
                <c:pt idx="477">
                  <c:v>350087.57617000001</c:v>
                </c:pt>
                <c:pt idx="478">
                  <c:v>350088.68945000001</c:v>
                </c:pt>
                <c:pt idx="479">
                  <c:v>350071.65087999997</c:v>
                </c:pt>
                <c:pt idx="480">
                  <c:v>350085.26708999998</c:v>
                </c:pt>
                <c:pt idx="481">
                  <c:v>350084.87598000001</c:v>
                </c:pt>
                <c:pt idx="482">
                  <c:v>350095.47852</c:v>
                </c:pt>
                <c:pt idx="483">
                  <c:v>350081.07909999997</c:v>
                </c:pt>
                <c:pt idx="484">
                  <c:v>350081.71875</c:v>
                </c:pt>
                <c:pt idx="485">
                  <c:v>350122.25150000001</c:v>
                </c:pt>
                <c:pt idx="486">
                  <c:v>350244.92820000002</c:v>
                </c:pt>
                <c:pt idx="487">
                  <c:v>350263.53220000002</c:v>
                </c:pt>
                <c:pt idx="488">
                  <c:v>350253.95610000001</c:v>
                </c:pt>
                <c:pt idx="489">
                  <c:v>350432.55709999998</c:v>
                </c:pt>
                <c:pt idx="490">
                  <c:v>350858.15330000001</c:v>
                </c:pt>
                <c:pt idx="491">
                  <c:v>351256.60399999999</c:v>
                </c:pt>
                <c:pt idx="492">
                  <c:v>351612.15</c:v>
                </c:pt>
                <c:pt idx="493">
                  <c:v>352049.76400000002</c:v>
                </c:pt>
                <c:pt idx="494">
                  <c:v>352629.43099999998</c:v>
                </c:pt>
                <c:pt idx="495">
                  <c:v>353315.93300000002</c:v>
                </c:pt>
                <c:pt idx="496">
                  <c:v>353666.49400000001</c:v>
                </c:pt>
                <c:pt idx="497">
                  <c:v>353471.10800000001</c:v>
                </c:pt>
                <c:pt idx="498">
                  <c:v>352736.84600000002</c:v>
                </c:pt>
                <c:pt idx="499">
                  <c:v>352008.43599999999</c:v>
                </c:pt>
                <c:pt idx="500">
                  <c:v>351320.97100000002</c:v>
                </c:pt>
                <c:pt idx="501">
                  <c:v>350883.69679999998</c:v>
                </c:pt>
                <c:pt idx="502">
                  <c:v>350573.35940000002</c:v>
                </c:pt>
                <c:pt idx="503">
                  <c:v>350404.96679999999</c:v>
                </c:pt>
                <c:pt idx="504">
                  <c:v>350245.49560000002</c:v>
                </c:pt>
                <c:pt idx="505">
                  <c:v>350143.01809999999</c:v>
                </c:pt>
                <c:pt idx="506">
                  <c:v>350160.56589999999</c:v>
                </c:pt>
                <c:pt idx="507">
                  <c:v>350201.26419999998</c:v>
                </c:pt>
                <c:pt idx="508">
                  <c:v>350110.76760000002</c:v>
                </c:pt>
                <c:pt idx="509">
                  <c:v>350134.28710000002</c:v>
                </c:pt>
                <c:pt idx="510">
                  <c:v>350077.77979</c:v>
                </c:pt>
                <c:pt idx="511">
                  <c:v>350086.56641000003</c:v>
                </c:pt>
                <c:pt idx="512">
                  <c:v>350113.03960000002</c:v>
                </c:pt>
                <c:pt idx="513">
                  <c:v>350136.33539999998</c:v>
                </c:pt>
                <c:pt idx="514">
                  <c:v>350144.67290000001</c:v>
                </c:pt>
                <c:pt idx="515">
                  <c:v>350089.00342000002</c:v>
                </c:pt>
                <c:pt idx="516">
                  <c:v>350115.46830000001</c:v>
                </c:pt>
                <c:pt idx="517">
                  <c:v>350032.96875</c:v>
                </c:pt>
                <c:pt idx="518">
                  <c:v>350051.38280999998</c:v>
                </c:pt>
                <c:pt idx="519">
                  <c:v>350129.78029999998</c:v>
                </c:pt>
                <c:pt idx="520">
                  <c:v>350084.43310999998</c:v>
                </c:pt>
                <c:pt idx="521">
                  <c:v>350088.07227</c:v>
                </c:pt>
                <c:pt idx="522">
                  <c:v>350019.64844000002</c:v>
                </c:pt>
                <c:pt idx="523">
                  <c:v>350095.16602</c:v>
                </c:pt>
                <c:pt idx="524">
                  <c:v>350064.32324</c:v>
                </c:pt>
                <c:pt idx="525">
                  <c:v>350011.74755999999</c:v>
                </c:pt>
                <c:pt idx="526">
                  <c:v>350116.15429999999</c:v>
                </c:pt>
                <c:pt idx="527">
                  <c:v>350110.4902</c:v>
                </c:pt>
                <c:pt idx="528">
                  <c:v>350066.89306999999</c:v>
                </c:pt>
                <c:pt idx="529">
                  <c:v>350023.71094000002</c:v>
                </c:pt>
                <c:pt idx="530">
                  <c:v>350025.73632999999</c:v>
                </c:pt>
                <c:pt idx="531">
                  <c:v>350109.11129999999</c:v>
                </c:pt>
                <c:pt idx="532">
                  <c:v>350030.44335999998</c:v>
                </c:pt>
                <c:pt idx="533">
                  <c:v>350127.00199999998</c:v>
                </c:pt>
                <c:pt idx="534">
                  <c:v>350020.64502</c:v>
                </c:pt>
                <c:pt idx="535">
                  <c:v>350077.62988000002</c:v>
                </c:pt>
                <c:pt idx="536">
                  <c:v>350040.95604999998</c:v>
                </c:pt>
                <c:pt idx="537">
                  <c:v>350020.27441000001</c:v>
                </c:pt>
                <c:pt idx="538">
                  <c:v>350119.87699999998</c:v>
                </c:pt>
                <c:pt idx="539">
                  <c:v>350045.18505999999</c:v>
                </c:pt>
                <c:pt idx="540">
                  <c:v>350100.48489999998</c:v>
                </c:pt>
                <c:pt idx="541">
                  <c:v>350023.01318000001</c:v>
                </c:pt>
                <c:pt idx="542">
                  <c:v>350100.29879999999</c:v>
                </c:pt>
                <c:pt idx="543">
                  <c:v>350018.48877</c:v>
                </c:pt>
                <c:pt idx="544">
                  <c:v>350072.98437999998</c:v>
                </c:pt>
                <c:pt idx="545">
                  <c:v>350050.19287000003</c:v>
                </c:pt>
                <c:pt idx="546">
                  <c:v>350020.23193000001</c:v>
                </c:pt>
                <c:pt idx="547">
                  <c:v>350058.13574</c:v>
                </c:pt>
                <c:pt idx="548">
                  <c:v>350084.42822</c:v>
                </c:pt>
                <c:pt idx="549">
                  <c:v>350035.65039000002</c:v>
                </c:pt>
                <c:pt idx="550">
                  <c:v>350055.68358999997</c:v>
                </c:pt>
                <c:pt idx="551">
                  <c:v>350099.89013999997</c:v>
                </c:pt>
                <c:pt idx="552">
                  <c:v>350049.66162000003</c:v>
                </c:pt>
                <c:pt idx="553">
                  <c:v>350020.97803</c:v>
                </c:pt>
                <c:pt idx="554">
                  <c:v>350136.26860000001</c:v>
                </c:pt>
                <c:pt idx="555">
                  <c:v>350015.85449</c:v>
                </c:pt>
                <c:pt idx="556">
                  <c:v>350051.09960999998</c:v>
                </c:pt>
                <c:pt idx="557">
                  <c:v>350004.39990199998</c:v>
                </c:pt>
                <c:pt idx="558">
                  <c:v>350158.58539999998</c:v>
                </c:pt>
                <c:pt idx="559">
                  <c:v>350016.72998</c:v>
                </c:pt>
                <c:pt idx="560">
                  <c:v>350085.86621000001</c:v>
                </c:pt>
                <c:pt idx="561">
                  <c:v>350066.95947</c:v>
                </c:pt>
                <c:pt idx="562">
                  <c:v>350059.23926</c:v>
                </c:pt>
                <c:pt idx="563">
                  <c:v>350113.55910000001</c:v>
                </c:pt>
                <c:pt idx="564">
                  <c:v>350072.29102</c:v>
                </c:pt>
                <c:pt idx="565">
                  <c:v>350101.228</c:v>
                </c:pt>
                <c:pt idx="566">
                  <c:v>350026.40869000001</c:v>
                </c:pt>
                <c:pt idx="567">
                  <c:v>350050.37695000001</c:v>
                </c:pt>
                <c:pt idx="568">
                  <c:v>350003.726563</c:v>
                </c:pt>
                <c:pt idx="569">
                  <c:v>350074.41992000001</c:v>
                </c:pt>
                <c:pt idx="570">
                  <c:v>350113.42090000003</c:v>
                </c:pt>
                <c:pt idx="571">
                  <c:v>350092.65479</c:v>
                </c:pt>
                <c:pt idx="572">
                  <c:v>350106.61820000003</c:v>
                </c:pt>
                <c:pt idx="573">
                  <c:v>350089.03026999999</c:v>
                </c:pt>
                <c:pt idx="574">
                  <c:v>350139.06099999999</c:v>
                </c:pt>
                <c:pt idx="575">
                  <c:v>350130.28080000001</c:v>
                </c:pt>
                <c:pt idx="576">
                  <c:v>350000.664063</c:v>
                </c:pt>
                <c:pt idx="577">
                  <c:v>350005.433105</c:v>
                </c:pt>
                <c:pt idx="578">
                  <c:v>350085.55907999998</c:v>
                </c:pt>
                <c:pt idx="579">
                  <c:v>350121.42629999999</c:v>
                </c:pt>
                <c:pt idx="580">
                  <c:v>350013.76562000002</c:v>
                </c:pt>
                <c:pt idx="581">
                  <c:v>350031.80761999998</c:v>
                </c:pt>
                <c:pt idx="582">
                  <c:v>350124.98139999999</c:v>
                </c:pt>
                <c:pt idx="583">
                  <c:v>350018.94433999999</c:v>
                </c:pt>
                <c:pt idx="584">
                  <c:v>350103.92920000001</c:v>
                </c:pt>
                <c:pt idx="585">
                  <c:v>350069.93164000002</c:v>
                </c:pt>
                <c:pt idx="586">
                  <c:v>350000.85107400001</c:v>
                </c:pt>
                <c:pt idx="587">
                  <c:v>350053.70117000001</c:v>
                </c:pt>
                <c:pt idx="588">
                  <c:v>350118.5796</c:v>
                </c:pt>
                <c:pt idx="589">
                  <c:v>350108.35840000003</c:v>
                </c:pt>
                <c:pt idx="590">
                  <c:v>350028.35449</c:v>
                </c:pt>
                <c:pt idx="591">
                  <c:v>350152.1079</c:v>
                </c:pt>
                <c:pt idx="592">
                  <c:v>350061.22655999998</c:v>
                </c:pt>
                <c:pt idx="593">
                  <c:v>350030.93651999999</c:v>
                </c:pt>
                <c:pt idx="594">
                  <c:v>350082.89502</c:v>
                </c:pt>
                <c:pt idx="595">
                  <c:v>350084.98486000003</c:v>
                </c:pt>
                <c:pt idx="596">
                  <c:v>350000.00293000002</c:v>
                </c:pt>
                <c:pt idx="597">
                  <c:v>350078.84130999999</c:v>
                </c:pt>
                <c:pt idx="598">
                  <c:v>350147.63620000001</c:v>
                </c:pt>
                <c:pt idx="599">
                  <c:v>350091.46776999999</c:v>
                </c:pt>
                <c:pt idx="600">
                  <c:v>350160.36820000003</c:v>
                </c:pt>
                <c:pt idx="601">
                  <c:v>350082.14648</c:v>
                </c:pt>
                <c:pt idx="602">
                  <c:v>350130.15090000001</c:v>
                </c:pt>
                <c:pt idx="603">
                  <c:v>350068.90918000002</c:v>
                </c:pt>
                <c:pt idx="604">
                  <c:v>350127.90820000001</c:v>
                </c:pt>
                <c:pt idx="605">
                  <c:v>350033.88965000003</c:v>
                </c:pt>
                <c:pt idx="606">
                  <c:v>350046.88818000001</c:v>
                </c:pt>
                <c:pt idx="607">
                  <c:v>350101.76809999999</c:v>
                </c:pt>
                <c:pt idx="608">
                  <c:v>350088.98583999998</c:v>
                </c:pt>
                <c:pt idx="609">
                  <c:v>350136.95750000002</c:v>
                </c:pt>
                <c:pt idx="610">
                  <c:v>350099.66356999998</c:v>
                </c:pt>
                <c:pt idx="611">
                  <c:v>350064.56835999998</c:v>
                </c:pt>
                <c:pt idx="612">
                  <c:v>350078.25878999999</c:v>
                </c:pt>
                <c:pt idx="613">
                  <c:v>350063.94092000002</c:v>
                </c:pt>
                <c:pt idx="614">
                  <c:v>350115.90139999997</c:v>
                </c:pt>
                <c:pt idx="615">
                  <c:v>350128.77149999997</c:v>
                </c:pt>
                <c:pt idx="616">
                  <c:v>350072.42871000001</c:v>
                </c:pt>
                <c:pt idx="617">
                  <c:v>350041.08886999998</c:v>
                </c:pt>
                <c:pt idx="618">
                  <c:v>350074.94287000003</c:v>
                </c:pt>
                <c:pt idx="619">
                  <c:v>350134.57319999998</c:v>
                </c:pt>
                <c:pt idx="620">
                  <c:v>350039.46435999998</c:v>
                </c:pt>
                <c:pt idx="621">
                  <c:v>350008.92333999998</c:v>
                </c:pt>
                <c:pt idx="622">
                  <c:v>350069.67090000003</c:v>
                </c:pt>
                <c:pt idx="623">
                  <c:v>350122.25630000001</c:v>
                </c:pt>
                <c:pt idx="624">
                  <c:v>350135.83399999997</c:v>
                </c:pt>
                <c:pt idx="625">
                  <c:v>350063.46581999998</c:v>
                </c:pt>
                <c:pt idx="626">
                  <c:v>350038.02636999998</c:v>
                </c:pt>
                <c:pt idx="627">
                  <c:v>350126.57709999999</c:v>
                </c:pt>
                <c:pt idx="628">
                  <c:v>350069.11962999997</c:v>
                </c:pt>
                <c:pt idx="629">
                  <c:v>350096.65331999998</c:v>
                </c:pt>
                <c:pt idx="630">
                  <c:v>350009.17919900001</c:v>
                </c:pt>
                <c:pt idx="631">
                  <c:v>350096.77587999997</c:v>
                </c:pt>
                <c:pt idx="632">
                  <c:v>350198.28269999998</c:v>
                </c:pt>
                <c:pt idx="633">
                  <c:v>350092.78320000001</c:v>
                </c:pt>
                <c:pt idx="634">
                  <c:v>350097.27587999997</c:v>
                </c:pt>
                <c:pt idx="635">
                  <c:v>350086.76123</c:v>
                </c:pt>
                <c:pt idx="636">
                  <c:v>350078.35106999998</c:v>
                </c:pt>
                <c:pt idx="637">
                  <c:v>350085.68651999999</c:v>
                </c:pt>
                <c:pt idx="638">
                  <c:v>350065.09130999999</c:v>
                </c:pt>
                <c:pt idx="639">
                  <c:v>350036.54931999999</c:v>
                </c:pt>
                <c:pt idx="640">
                  <c:v>350053.60986000003</c:v>
                </c:pt>
                <c:pt idx="641">
                  <c:v>350054.44141000003</c:v>
                </c:pt>
                <c:pt idx="642">
                  <c:v>350066.70166000002</c:v>
                </c:pt>
                <c:pt idx="643">
                  <c:v>350090.14111000003</c:v>
                </c:pt>
                <c:pt idx="644">
                  <c:v>350085.85058999999</c:v>
                </c:pt>
                <c:pt idx="645">
                  <c:v>350098.05956999998</c:v>
                </c:pt>
                <c:pt idx="646">
                  <c:v>350131.48389999999</c:v>
                </c:pt>
                <c:pt idx="647">
                  <c:v>350099.94287000003</c:v>
                </c:pt>
                <c:pt idx="648">
                  <c:v>350119.76459999999</c:v>
                </c:pt>
                <c:pt idx="649">
                  <c:v>350072.03710999998</c:v>
                </c:pt>
                <c:pt idx="650">
                  <c:v>350087.26172000001</c:v>
                </c:pt>
                <c:pt idx="651">
                  <c:v>350122.64549999998</c:v>
                </c:pt>
                <c:pt idx="652">
                  <c:v>350039.87304999999</c:v>
                </c:pt>
                <c:pt idx="653">
                  <c:v>350157.23930000002</c:v>
                </c:pt>
                <c:pt idx="654">
                  <c:v>350079.11377</c:v>
                </c:pt>
                <c:pt idx="655">
                  <c:v>350215.53909999999</c:v>
                </c:pt>
                <c:pt idx="656">
                  <c:v>350196.5894</c:v>
                </c:pt>
                <c:pt idx="657">
                  <c:v>350016.98388999997</c:v>
                </c:pt>
                <c:pt idx="658">
                  <c:v>350141.30910000001</c:v>
                </c:pt>
                <c:pt idx="659">
                  <c:v>350128.53610000003</c:v>
                </c:pt>
                <c:pt idx="660">
                  <c:v>350029.03662000003</c:v>
                </c:pt>
                <c:pt idx="661">
                  <c:v>350182.07179999998</c:v>
                </c:pt>
                <c:pt idx="662">
                  <c:v>350051.36426</c:v>
                </c:pt>
                <c:pt idx="663">
                  <c:v>350033.44043000002</c:v>
                </c:pt>
                <c:pt idx="664">
                  <c:v>350144.71879999997</c:v>
                </c:pt>
                <c:pt idx="665">
                  <c:v>350011.01074</c:v>
                </c:pt>
                <c:pt idx="666">
                  <c:v>350054.79102</c:v>
                </c:pt>
                <c:pt idx="667">
                  <c:v>350037.99657999998</c:v>
                </c:pt>
                <c:pt idx="668">
                  <c:v>350124.24070000002</c:v>
                </c:pt>
                <c:pt idx="669">
                  <c:v>350131.40720000002</c:v>
                </c:pt>
                <c:pt idx="670">
                  <c:v>350113.5796</c:v>
                </c:pt>
                <c:pt idx="671">
                  <c:v>350034.09032999998</c:v>
                </c:pt>
                <c:pt idx="672">
                  <c:v>350057.01659999997</c:v>
                </c:pt>
                <c:pt idx="673">
                  <c:v>350061.20702999999</c:v>
                </c:pt>
                <c:pt idx="674">
                  <c:v>350015.60742000001</c:v>
                </c:pt>
                <c:pt idx="675">
                  <c:v>350068.31592000002</c:v>
                </c:pt>
                <c:pt idx="676">
                  <c:v>350038.56884999998</c:v>
                </c:pt>
                <c:pt idx="677">
                  <c:v>350078.42822</c:v>
                </c:pt>
                <c:pt idx="678">
                  <c:v>350159.56929999997</c:v>
                </c:pt>
                <c:pt idx="679">
                  <c:v>350149.4644</c:v>
                </c:pt>
                <c:pt idx="680">
                  <c:v>350087.62549000001</c:v>
                </c:pt>
                <c:pt idx="681">
                  <c:v>350016.75049000001</c:v>
                </c:pt>
                <c:pt idx="682">
                  <c:v>350030.16699</c:v>
                </c:pt>
                <c:pt idx="683">
                  <c:v>350069.95117000001</c:v>
                </c:pt>
                <c:pt idx="684">
                  <c:v>350078.07128999999</c:v>
                </c:pt>
                <c:pt idx="685">
                  <c:v>350058.81054999999</c:v>
                </c:pt>
                <c:pt idx="686">
                  <c:v>350096.06054999999</c:v>
                </c:pt>
                <c:pt idx="687">
                  <c:v>350200.02389999997</c:v>
                </c:pt>
                <c:pt idx="688">
                  <c:v>350059.43456999998</c:v>
                </c:pt>
                <c:pt idx="689">
                  <c:v>350081.48242000001</c:v>
                </c:pt>
                <c:pt idx="690">
                  <c:v>350043.53467000002</c:v>
                </c:pt>
                <c:pt idx="691">
                  <c:v>350089.57958999998</c:v>
                </c:pt>
                <c:pt idx="692">
                  <c:v>350047.38085999998</c:v>
                </c:pt>
                <c:pt idx="693">
                  <c:v>350112.62209999998</c:v>
                </c:pt>
                <c:pt idx="694">
                  <c:v>350040.61768000002</c:v>
                </c:pt>
                <c:pt idx="695">
                  <c:v>350015.39600000001</c:v>
                </c:pt>
                <c:pt idx="696">
                  <c:v>350057.06835999998</c:v>
                </c:pt>
                <c:pt idx="697">
                  <c:v>350102.1753</c:v>
                </c:pt>
                <c:pt idx="698">
                  <c:v>350117.13130000001</c:v>
                </c:pt>
                <c:pt idx="699">
                  <c:v>350120.08149999997</c:v>
                </c:pt>
                <c:pt idx="700">
                  <c:v>350168.64399999997</c:v>
                </c:pt>
                <c:pt idx="701">
                  <c:v>350085.06738000002</c:v>
                </c:pt>
                <c:pt idx="702">
                  <c:v>350107.99800000002</c:v>
                </c:pt>
                <c:pt idx="703">
                  <c:v>350066.68212999997</c:v>
                </c:pt>
                <c:pt idx="704">
                  <c:v>350060.60986000003</c:v>
                </c:pt>
                <c:pt idx="705">
                  <c:v>350072.49072</c:v>
                </c:pt>
                <c:pt idx="706">
                  <c:v>350145.02049999998</c:v>
                </c:pt>
                <c:pt idx="707">
                  <c:v>350106.5576</c:v>
                </c:pt>
                <c:pt idx="708">
                  <c:v>350010.28271</c:v>
                </c:pt>
                <c:pt idx="709">
                  <c:v>350052.60009999998</c:v>
                </c:pt>
                <c:pt idx="710">
                  <c:v>350086.25878999999</c:v>
                </c:pt>
                <c:pt idx="711">
                  <c:v>350017.12744000001</c:v>
                </c:pt>
                <c:pt idx="712">
                  <c:v>350089.90674000001</c:v>
                </c:pt>
                <c:pt idx="713">
                  <c:v>350053.57471000002</c:v>
                </c:pt>
                <c:pt idx="714">
                  <c:v>350020.44141000003</c:v>
                </c:pt>
                <c:pt idx="715">
                  <c:v>350037.29882999999</c:v>
                </c:pt>
                <c:pt idx="716">
                  <c:v>350074.70068000001</c:v>
                </c:pt>
                <c:pt idx="717">
                  <c:v>350102.53519999998</c:v>
                </c:pt>
                <c:pt idx="718">
                  <c:v>350074.36865000002</c:v>
                </c:pt>
                <c:pt idx="719">
                  <c:v>350056.19481999998</c:v>
                </c:pt>
                <c:pt idx="720">
                  <c:v>350083.59032999998</c:v>
                </c:pt>
                <c:pt idx="721">
                  <c:v>350027.82324</c:v>
                </c:pt>
                <c:pt idx="722">
                  <c:v>350102.62449999998</c:v>
                </c:pt>
                <c:pt idx="723">
                  <c:v>350025.36865000002</c:v>
                </c:pt>
                <c:pt idx="724">
                  <c:v>350015.84619000001</c:v>
                </c:pt>
                <c:pt idx="725">
                  <c:v>350016.27880999999</c:v>
                </c:pt>
                <c:pt idx="726">
                  <c:v>350049.32178</c:v>
                </c:pt>
                <c:pt idx="727">
                  <c:v>350051.93604</c:v>
                </c:pt>
                <c:pt idx="728">
                  <c:v>350023.76952999999</c:v>
                </c:pt>
                <c:pt idx="729">
                  <c:v>350154.46580000001</c:v>
                </c:pt>
                <c:pt idx="730">
                  <c:v>350036.15625</c:v>
                </c:pt>
                <c:pt idx="731">
                  <c:v>350141.74709999998</c:v>
                </c:pt>
                <c:pt idx="732">
                  <c:v>350152.38770000002</c:v>
                </c:pt>
                <c:pt idx="733">
                  <c:v>350016.96094000002</c:v>
                </c:pt>
                <c:pt idx="734">
                  <c:v>350036.61719000002</c:v>
                </c:pt>
                <c:pt idx="735">
                  <c:v>350102.26610000001</c:v>
                </c:pt>
                <c:pt idx="736">
                  <c:v>350082.85009999998</c:v>
                </c:pt>
                <c:pt idx="737">
                  <c:v>350034.29590000003</c:v>
                </c:pt>
                <c:pt idx="738">
                  <c:v>350101.87349999999</c:v>
                </c:pt>
                <c:pt idx="739">
                  <c:v>350021.49316000001</c:v>
                </c:pt>
                <c:pt idx="740">
                  <c:v>350108.90580000001</c:v>
                </c:pt>
                <c:pt idx="741">
                  <c:v>350176.36869999999</c:v>
                </c:pt>
                <c:pt idx="742">
                  <c:v>350145.89360000001</c:v>
                </c:pt>
                <c:pt idx="743">
                  <c:v>350092.48291000002</c:v>
                </c:pt>
                <c:pt idx="744">
                  <c:v>350070.06641000003</c:v>
                </c:pt>
                <c:pt idx="745">
                  <c:v>350147.54440000001</c:v>
                </c:pt>
                <c:pt idx="746">
                  <c:v>350195.90769999998</c:v>
                </c:pt>
                <c:pt idx="747">
                  <c:v>350149.47070000001</c:v>
                </c:pt>
                <c:pt idx="748">
                  <c:v>350105.95169999998</c:v>
                </c:pt>
                <c:pt idx="749">
                  <c:v>350185.51510000002</c:v>
                </c:pt>
                <c:pt idx="750">
                  <c:v>350065.74560999998</c:v>
                </c:pt>
                <c:pt idx="751">
                  <c:v>350116.29590000003</c:v>
                </c:pt>
                <c:pt idx="752">
                  <c:v>350184.05469999998</c:v>
                </c:pt>
                <c:pt idx="753">
                  <c:v>350154.58980000002</c:v>
                </c:pt>
                <c:pt idx="754">
                  <c:v>350124.28120000003</c:v>
                </c:pt>
                <c:pt idx="755">
                  <c:v>350058.80273</c:v>
                </c:pt>
                <c:pt idx="756">
                  <c:v>350156.28080000001</c:v>
                </c:pt>
                <c:pt idx="757">
                  <c:v>350271.98629999999</c:v>
                </c:pt>
                <c:pt idx="758">
                  <c:v>350217.54930000001</c:v>
                </c:pt>
                <c:pt idx="759">
                  <c:v>350145.83199999999</c:v>
                </c:pt>
                <c:pt idx="760">
                  <c:v>350189.38770000002</c:v>
                </c:pt>
                <c:pt idx="761">
                  <c:v>350106.86180000001</c:v>
                </c:pt>
                <c:pt idx="762">
                  <c:v>350137.25150000001</c:v>
                </c:pt>
                <c:pt idx="763">
                  <c:v>350023.12401999999</c:v>
                </c:pt>
                <c:pt idx="764">
                  <c:v>350309.99320000003</c:v>
                </c:pt>
                <c:pt idx="765">
                  <c:v>350213.63429999998</c:v>
                </c:pt>
                <c:pt idx="766">
                  <c:v>350203.1201</c:v>
                </c:pt>
                <c:pt idx="767">
                  <c:v>350291.56199999998</c:v>
                </c:pt>
                <c:pt idx="768">
                  <c:v>350224.00290000002</c:v>
                </c:pt>
                <c:pt idx="769">
                  <c:v>350183.38040000002</c:v>
                </c:pt>
                <c:pt idx="770">
                  <c:v>350326.81540000002</c:v>
                </c:pt>
                <c:pt idx="771">
                  <c:v>350148.29300000001</c:v>
                </c:pt>
                <c:pt idx="772">
                  <c:v>350207.53169999999</c:v>
                </c:pt>
                <c:pt idx="773">
                  <c:v>350166.0024</c:v>
                </c:pt>
                <c:pt idx="774">
                  <c:v>350073.40087999997</c:v>
                </c:pt>
                <c:pt idx="775">
                  <c:v>350074.82324</c:v>
                </c:pt>
                <c:pt idx="776">
                  <c:v>350092.23827999999</c:v>
                </c:pt>
                <c:pt idx="777">
                  <c:v>350091.57274999999</c:v>
                </c:pt>
                <c:pt idx="778">
                  <c:v>350116.97409999999</c:v>
                </c:pt>
                <c:pt idx="779">
                  <c:v>350063.36914000002</c:v>
                </c:pt>
                <c:pt idx="780">
                  <c:v>350223.84379999997</c:v>
                </c:pt>
                <c:pt idx="781">
                  <c:v>350196.38959999999</c:v>
                </c:pt>
                <c:pt idx="782">
                  <c:v>350144.16499999998</c:v>
                </c:pt>
                <c:pt idx="783">
                  <c:v>350180.66210000002</c:v>
                </c:pt>
                <c:pt idx="784">
                  <c:v>350070.02197</c:v>
                </c:pt>
                <c:pt idx="785">
                  <c:v>350085.08935999998</c:v>
                </c:pt>
                <c:pt idx="786">
                  <c:v>350106.66019999998</c:v>
                </c:pt>
                <c:pt idx="787">
                  <c:v>350117.79930000001</c:v>
                </c:pt>
                <c:pt idx="788">
                  <c:v>350077.13183999999</c:v>
                </c:pt>
                <c:pt idx="789">
                  <c:v>350185.97850000003</c:v>
                </c:pt>
                <c:pt idx="790">
                  <c:v>350069.58104999998</c:v>
                </c:pt>
                <c:pt idx="791">
                  <c:v>350299.73440000002</c:v>
                </c:pt>
                <c:pt idx="792">
                  <c:v>350043.32471000002</c:v>
                </c:pt>
                <c:pt idx="793">
                  <c:v>350177.54149999999</c:v>
                </c:pt>
                <c:pt idx="794">
                  <c:v>350261.43209999998</c:v>
                </c:pt>
                <c:pt idx="795">
                  <c:v>350048.04346000002</c:v>
                </c:pt>
                <c:pt idx="796">
                  <c:v>350185.12349999999</c:v>
                </c:pt>
                <c:pt idx="797">
                  <c:v>350262.52340000001</c:v>
                </c:pt>
                <c:pt idx="798">
                  <c:v>350160.01319999999</c:v>
                </c:pt>
                <c:pt idx="799">
                  <c:v>350243.42580000003</c:v>
                </c:pt>
                <c:pt idx="800">
                  <c:v>350162.89549999998</c:v>
                </c:pt>
                <c:pt idx="801">
                  <c:v>350204.0122</c:v>
                </c:pt>
                <c:pt idx="802">
                  <c:v>350202.08010000002</c:v>
                </c:pt>
                <c:pt idx="803">
                  <c:v>350174.24410000001</c:v>
                </c:pt>
                <c:pt idx="804">
                  <c:v>350285.70020000002</c:v>
                </c:pt>
                <c:pt idx="805">
                  <c:v>350265.32419999997</c:v>
                </c:pt>
                <c:pt idx="806">
                  <c:v>350190.52929999999</c:v>
                </c:pt>
                <c:pt idx="807">
                  <c:v>350379.83010000002</c:v>
                </c:pt>
                <c:pt idx="808">
                  <c:v>350373.90529999998</c:v>
                </c:pt>
                <c:pt idx="809">
                  <c:v>350580.2402</c:v>
                </c:pt>
                <c:pt idx="810">
                  <c:v>350729.54690000002</c:v>
                </c:pt>
                <c:pt idx="811">
                  <c:v>350684.26559999998</c:v>
                </c:pt>
                <c:pt idx="812">
                  <c:v>350495.13380000001</c:v>
                </c:pt>
                <c:pt idx="813">
                  <c:v>350456.41989999998</c:v>
                </c:pt>
                <c:pt idx="814">
                  <c:v>350606.36719999998</c:v>
                </c:pt>
                <c:pt idx="815">
                  <c:v>350521.39649999997</c:v>
                </c:pt>
                <c:pt idx="816">
                  <c:v>350663.39649999997</c:v>
                </c:pt>
                <c:pt idx="817">
                  <c:v>350627.52250000002</c:v>
                </c:pt>
                <c:pt idx="818">
                  <c:v>350862.83689999999</c:v>
                </c:pt>
                <c:pt idx="819">
                  <c:v>351259.071</c:v>
                </c:pt>
                <c:pt idx="820">
                  <c:v>351585.38500000001</c:v>
                </c:pt>
                <c:pt idx="821">
                  <c:v>352326.728</c:v>
                </c:pt>
                <c:pt idx="822">
                  <c:v>353914.83799999999</c:v>
                </c:pt>
                <c:pt idx="823">
                  <c:v>357051.86700000003</c:v>
                </c:pt>
                <c:pt idx="824">
                  <c:v>363322.87</c:v>
                </c:pt>
                <c:pt idx="825">
                  <c:v>371043.92</c:v>
                </c:pt>
                <c:pt idx="826">
                  <c:v>378902.31</c:v>
                </c:pt>
                <c:pt idx="827">
                  <c:v>390669.47</c:v>
                </c:pt>
                <c:pt idx="828">
                  <c:v>400025.68</c:v>
                </c:pt>
                <c:pt idx="829">
                  <c:v>396852.91000000003</c:v>
                </c:pt>
                <c:pt idx="830">
                  <c:v>383297.95</c:v>
                </c:pt>
                <c:pt idx="831">
                  <c:v>370887.72</c:v>
                </c:pt>
                <c:pt idx="832">
                  <c:v>362087.99</c:v>
                </c:pt>
                <c:pt idx="833">
                  <c:v>356519.19300000003</c:v>
                </c:pt>
                <c:pt idx="834">
                  <c:v>353383.11</c:v>
                </c:pt>
                <c:pt idx="835">
                  <c:v>351872.92599999998</c:v>
                </c:pt>
                <c:pt idx="836">
                  <c:v>351182.89299999998</c:v>
                </c:pt>
                <c:pt idx="837">
                  <c:v>350955.89159999997</c:v>
                </c:pt>
                <c:pt idx="838">
                  <c:v>350622.99410000001</c:v>
                </c:pt>
                <c:pt idx="839">
                  <c:v>350636.85639999999</c:v>
                </c:pt>
                <c:pt idx="840">
                  <c:v>350332.82319999998</c:v>
                </c:pt>
                <c:pt idx="841">
                  <c:v>350397.54790000001</c:v>
                </c:pt>
                <c:pt idx="842">
                  <c:v>350422.58299999998</c:v>
                </c:pt>
                <c:pt idx="843">
                  <c:v>350299.45799999998</c:v>
                </c:pt>
                <c:pt idx="844">
                  <c:v>350322.57319999998</c:v>
                </c:pt>
                <c:pt idx="845">
                  <c:v>350203.50390000001</c:v>
                </c:pt>
                <c:pt idx="846">
                  <c:v>350239.39059999998</c:v>
                </c:pt>
                <c:pt idx="847">
                  <c:v>350191.0576</c:v>
                </c:pt>
                <c:pt idx="848">
                  <c:v>350166.91499999998</c:v>
                </c:pt>
                <c:pt idx="849">
                  <c:v>350162.00679999997</c:v>
                </c:pt>
                <c:pt idx="850">
                  <c:v>350191.68550000002</c:v>
                </c:pt>
                <c:pt idx="851">
                  <c:v>350176.38380000001</c:v>
                </c:pt>
                <c:pt idx="852">
                  <c:v>350211.45209999999</c:v>
                </c:pt>
                <c:pt idx="853">
                  <c:v>350193.02439999999</c:v>
                </c:pt>
                <c:pt idx="854">
                  <c:v>350145.20409999997</c:v>
                </c:pt>
                <c:pt idx="855">
                  <c:v>350174.22360000003</c:v>
                </c:pt>
                <c:pt idx="856">
                  <c:v>350157.07809999998</c:v>
                </c:pt>
                <c:pt idx="857">
                  <c:v>350201.68650000001</c:v>
                </c:pt>
                <c:pt idx="858">
                  <c:v>350299.78419999999</c:v>
                </c:pt>
                <c:pt idx="859">
                  <c:v>350180.4277</c:v>
                </c:pt>
                <c:pt idx="860">
                  <c:v>350261.2598</c:v>
                </c:pt>
                <c:pt idx="861">
                  <c:v>350218.29100000003</c:v>
                </c:pt>
                <c:pt idx="862">
                  <c:v>350242.07809999998</c:v>
                </c:pt>
                <c:pt idx="863">
                  <c:v>350205.22950000002</c:v>
                </c:pt>
                <c:pt idx="864">
                  <c:v>350215.08980000002</c:v>
                </c:pt>
                <c:pt idx="865">
                  <c:v>350315.85249999998</c:v>
                </c:pt>
                <c:pt idx="866">
                  <c:v>350258.00880000001</c:v>
                </c:pt>
                <c:pt idx="867">
                  <c:v>350243.85450000002</c:v>
                </c:pt>
                <c:pt idx="868">
                  <c:v>350196.9902</c:v>
                </c:pt>
                <c:pt idx="869">
                  <c:v>350124.94140000001</c:v>
                </c:pt>
                <c:pt idx="870">
                  <c:v>350122.82319999998</c:v>
                </c:pt>
                <c:pt idx="871">
                  <c:v>350055.53418000002</c:v>
                </c:pt>
                <c:pt idx="872">
                  <c:v>350144.23139999999</c:v>
                </c:pt>
                <c:pt idx="873">
                  <c:v>350069.72558999999</c:v>
                </c:pt>
                <c:pt idx="874">
                  <c:v>350156.49320000003</c:v>
                </c:pt>
                <c:pt idx="875">
                  <c:v>350177.04690000002</c:v>
                </c:pt>
                <c:pt idx="876">
                  <c:v>350059.70409999997</c:v>
                </c:pt>
                <c:pt idx="877">
                  <c:v>350011.64844000002</c:v>
                </c:pt>
                <c:pt idx="878">
                  <c:v>350135.50880000001</c:v>
                </c:pt>
                <c:pt idx="879">
                  <c:v>350059.14844000002</c:v>
                </c:pt>
                <c:pt idx="880">
                  <c:v>350042.97460999998</c:v>
                </c:pt>
                <c:pt idx="881">
                  <c:v>350141.18650000001</c:v>
                </c:pt>
                <c:pt idx="882">
                  <c:v>350014.19628999999</c:v>
                </c:pt>
                <c:pt idx="883">
                  <c:v>350015.53418000002</c:v>
                </c:pt>
                <c:pt idx="884">
                  <c:v>350065.99121000001</c:v>
                </c:pt>
                <c:pt idx="885">
                  <c:v>350101.52049999998</c:v>
                </c:pt>
                <c:pt idx="886">
                  <c:v>350149.34570000001</c:v>
                </c:pt>
                <c:pt idx="887">
                  <c:v>350152.53220000002</c:v>
                </c:pt>
                <c:pt idx="888">
                  <c:v>350146.58500000002</c:v>
                </c:pt>
                <c:pt idx="889">
                  <c:v>350135.69429999997</c:v>
                </c:pt>
                <c:pt idx="890">
                  <c:v>350100.79200000002</c:v>
                </c:pt>
                <c:pt idx="891">
                  <c:v>350114.29200000002</c:v>
                </c:pt>
                <c:pt idx="892">
                  <c:v>350105.14159999997</c:v>
                </c:pt>
                <c:pt idx="893">
                  <c:v>350179.78220000002</c:v>
                </c:pt>
                <c:pt idx="894">
                  <c:v>350119.64059999998</c:v>
                </c:pt>
                <c:pt idx="895">
                  <c:v>350153.98239999998</c:v>
                </c:pt>
                <c:pt idx="896">
                  <c:v>350063.62011999998</c:v>
                </c:pt>
                <c:pt idx="897">
                  <c:v>350146.23629999999</c:v>
                </c:pt>
                <c:pt idx="898">
                  <c:v>350175.86820000003</c:v>
                </c:pt>
                <c:pt idx="899">
                  <c:v>350060.74023</c:v>
                </c:pt>
                <c:pt idx="900">
                  <c:v>350076.93261999998</c:v>
                </c:pt>
                <c:pt idx="901">
                  <c:v>350001.24511700001</c:v>
                </c:pt>
                <c:pt idx="902">
                  <c:v>350031.54297000001</c:v>
                </c:pt>
                <c:pt idx="903">
                  <c:v>350125.22950000002</c:v>
                </c:pt>
                <c:pt idx="904">
                  <c:v>350108.40230000002</c:v>
                </c:pt>
                <c:pt idx="905">
                  <c:v>350032.65723000001</c:v>
                </c:pt>
                <c:pt idx="906">
                  <c:v>350137.95610000001</c:v>
                </c:pt>
                <c:pt idx="907">
                  <c:v>350141.19429999997</c:v>
                </c:pt>
                <c:pt idx="908">
                  <c:v>350002.515625</c:v>
                </c:pt>
                <c:pt idx="909">
                  <c:v>350049.72655999998</c:v>
                </c:pt>
                <c:pt idx="910">
                  <c:v>350013.18261999998</c:v>
                </c:pt>
                <c:pt idx="911">
                  <c:v>350019.42871000001</c:v>
                </c:pt>
                <c:pt idx="912">
                  <c:v>350116.46090000001</c:v>
                </c:pt>
                <c:pt idx="913">
                  <c:v>350120.61719999998</c:v>
                </c:pt>
                <c:pt idx="914">
                  <c:v>350026.07520000002</c:v>
                </c:pt>
                <c:pt idx="915">
                  <c:v>350222.02539999998</c:v>
                </c:pt>
                <c:pt idx="916">
                  <c:v>350083.32812000002</c:v>
                </c:pt>
                <c:pt idx="917">
                  <c:v>350068.55371000001</c:v>
                </c:pt>
                <c:pt idx="918">
                  <c:v>350119.09669999999</c:v>
                </c:pt>
                <c:pt idx="919">
                  <c:v>350070.12891000003</c:v>
                </c:pt>
                <c:pt idx="920">
                  <c:v>350082.12988000002</c:v>
                </c:pt>
                <c:pt idx="921">
                  <c:v>350087.12108999997</c:v>
                </c:pt>
                <c:pt idx="922">
                  <c:v>350120.25780000002</c:v>
                </c:pt>
                <c:pt idx="923">
                  <c:v>350056.55176</c:v>
                </c:pt>
                <c:pt idx="924">
                  <c:v>350013.48729999998</c:v>
                </c:pt>
                <c:pt idx="925">
                  <c:v>350166.46389999997</c:v>
                </c:pt>
                <c:pt idx="926">
                  <c:v>350097.75878999999</c:v>
                </c:pt>
                <c:pt idx="927">
                  <c:v>350199.68459999998</c:v>
                </c:pt>
                <c:pt idx="928">
                  <c:v>350080.59766000003</c:v>
                </c:pt>
                <c:pt idx="929">
                  <c:v>350047.49901999999</c:v>
                </c:pt>
                <c:pt idx="930">
                  <c:v>350003.67382800003</c:v>
                </c:pt>
                <c:pt idx="931">
                  <c:v>350102.98340000003</c:v>
                </c:pt>
                <c:pt idx="932">
                  <c:v>350090.85352</c:v>
                </c:pt>
                <c:pt idx="933">
                  <c:v>350205.00099999999</c:v>
                </c:pt>
                <c:pt idx="934">
                  <c:v>350061.84570000001</c:v>
                </c:pt>
                <c:pt idx="935">
                  <c:v>350170.6826</c:v>
                </c:pt>
                <c:pt idx="936">
                  <c:v>350200.88179999997</c:v>
                </c:pt>
                <c:pt idx="937">
                  <c:v>350076.69628999999</c:v>
                </c:pt>
                <c:pt idx="938">
                  <c:v>350093.49511999998</c:v>
                </c:pt>
                <c:pt idx="939">
                  <c:v>350074.28223000001</c:v>
                </c:pt>
                <c:pt idx="940">
                  <c:v>350068.06445000001</c:v>
                </c:pt>
                <c:pt idx="941">
                  <c:v>350145.59179999999</c:v>
                </c:pt>
                <c:pt idx="942">
                  <c:v>350149.34769999998</c:v>
                </c:pt>
                <c:pt idx="943">
                  <c:v>350145.78120000003</c:v>
                </c:pt>
                <c:pt idx="944">
                  <c:v>350156.37300000002</c:v>
                </c:pt>
                <c:pt idx="945">
                  <c:v>350053.47070000001</c:v>
                </c:pt>
                <c:pt idx="946">
                  <c:v>350108.55570000003</c:v>
                </c:pt>
                <c:pt idx="947">
                  <c:v>350117.35249999998</c:v>
                </c:pt>
                <c:pt idx="948">
                  <c:v>350058.12011999998</c:v>
                </c:pt>
                <c:pt idx="949">
                  <c:v>350176.13870000001</c:v>
                </c:pt>
                <c:pt idx="950">
                  <c:v>350163.84470000002</c:v>
                </c:pt>
                <c:pt idx="951">
                  <c:v>350070.38574</c:v>
                </c:pt>
                <c:pt idx="952">
                  <c:v>350055.53516000003</c:v>
                </c:pt>
                <c:pt idx="953">
                  <c:v>350090.32227</c:v>
                </c:pt>
                <c:pt idx="954">
                  <c:v>350221.03519999998</c:v>
                </c:pt>
                <c:pt idx="955">
                  <c:v>350163.82130000001</c:v>
                </c:pt>
                <c:pt idx="956">
                  <c:v>350159.43550000002</c:v>
                </c:pt>
                <c:pt idx="957">
                  <c:v>350092.21289000002</c:v>
                </c:pt>
                <c:pt idx="958">
                  <c:v>350171.89549999998</c:v>
                </c:pt>
                <c:pt idx="959">
                  <c:v>350142.50099999999</c:v>
                </c:pt>
                <c:pt idx="960">
                  <c:v>350158.14939999999</c:v>
                </c:pt>
                <c:pt idx="961">
                  <c:v>350110.84470000002</c:v>
                </c:pt>
                <c:pt idx="962">
                  <c:v>350087.33104999998</c:v>
                </c:pt>
                <c:pt idx="963">
                  <c:v>350031.80371000001</c:v>
                </c:pt>
                <c:pt idx="964">
                  <c:v>350067.48340000003</c:v>
                </c:pt>
                <c:pt idx="965">
                  <c:v>350102.93359999999</c:v>
                </c:pt>
                <c:pt idx="966">
                  <c:v>350070.57812000002</c:v>
                </c:pt>
                <c:pt idx="967">
                  <c:v>350080.29979999998</c:v>
                </c:pt>
                <c:pt idx="968">
                  <c:v>350083.73145000002</c:v>
                </c:pt>
                <c:pt idx="969">
                  <c:v>350230.32419999997</c:v>
                </c:pt>
                <c:pt idx="970">
                  <c:v>350136.72749999998</c:v>
                </c:pt>
                <c:pt idx="971">
                  <c:v>350126.11820000003</c:v>
                </c:pt>
                <c:pt idx="972">
                  <c:v>350263.49609999999</c:v>
                </c:pt>
                <c:pt idx="973">
                  <c:v>350013.86327999999</c:v>
                </c:pt>
                <c:pt idx="974">
                  <c:v>350089.38477</c:v>
                </c:pt>
                <c:pt idx="975">
                  <c:v>350123.73239999998</c:v>
                </c:pt>
                <c:pt idx="976">
                  <c:v>350163.08110000001</c:v>
                </c:pt>
                <c:pt idx="977">
                  <c:v>350064.88477</c:v>
                </c:pt>
                <c:pt idx="978">
                  <c:v>350107.23629999999</c:v>
                </c:pt>
                <c:pt idx="979">
                  <c:v>350124.53220000002</c:v>
                </c:pt>
                <c:pt idx="980">
                  <c:v>350075.96386999998</c:v>
                </c:pt>
                <c:pt idx="981">
                  <c:v>350173.45699999999</c:v>
                </c:pt>
                <c:pt idx="982">
                  <c:v>350044.36621000001</c:v>
                </c:pt>
                <c:pt idx="983">
                  <c:v>350096.76074</c:v>
                </c:pt>
                <c:pt idx="984">
                  <c:v>350147.47070000001</c:v>
                </c:pt>
                <c:pt idx="985">
                  <c:v>350038.12988000002</c:v>
                </c:pt>
                <c:pt idx="986">
                  <c:v>350110.40820000001</c:v>
                </c:pt>
                <c:pt idx="987">
                  <c:v>350040.36327999999</c:v>
                </c:pt>
                <c:pt idx="988">
                  <c:v>350080.88574</c:v>
                </c:pt>
                <c:pt idx="989">
                  <c:v>350076.02051</c:v>
                </c:pt>
                <c:pt idx="990">
                  <c:v>350231.13770000002</c:v>
                </c:pt>
                <c:pt idx="991">
                  <c:v>350135.02830000001</c:v>
                </c:pt>
                <c:pt idx="992">
                  <c:v>350001.12206999998</c:v>
                </c:pt>
                <c:pt idx="993">
                  <c:v>350113.04300000001</c:v>
                </c:pt>
                <c:pt idx="994">
                  <c:v>350167.10060000001</c:v>
                </c:pt>
                <c:pt idx="995">
                  <c:v>350181.33110000001</c:v>
                </c:pt>
                <c:pt idx="996">
                  <c:v>350194.31150000001</c:v>
                </c:pt>
                <c:pt idx="997">
                  <c:v>350017.36719000002</c:v>
                </c:pt>
                <c:pt idx="998">
                  <c:v>350129.39649999997</c:v>
                </c:pt>
                <c:pt idx="999">
                  <c:v>350070.35155999998</c:v>
                </c:pt>
                <c:pt idx="1000">
                  <c:v>350008.30664099997</c:v>
                </c:pt>
                <c:pt idx="1001">
                  <c:v>350025.39551</c:v>
                </c:pt>
                <c:pt idx="1002">
                  <c:v>350199.09960000002</c:v>
                </c:pt>
                <c:pt idx="1003">
                  <c:v>350142.60840000003</c:v>
                </c:pt>
                <c:pt idx="1004">
                  <c:v>350128.33399999997</c:v>
                </c:pt>
                <c:pt idx="1005">
                  <c:v>350055.36914000002</c:v>
                </c:pt>
                <c:pt idx="1006">
                  <c:v>350011.75098000001</c:v>
                </c:pt>
                <c:pt idx="1007">
                  <c:v>350096.10155999998</c:v>
                </c:pt>
                <c:pt idx="1008">
                  <c:v>350075.25977</c:v>
                </c:pt>
                <c:pt idx="1009">
                  <c:v>350004.08105500002</c:v>
                </c:pt>
                <c:pt idx="1010">
                  <c:v>350036.16503999999</c:v>
                </c:pt>
                <c:pt idx="1011">
                  <c:v>350035.75293000002</c:v>
                </c:pt>
                <c:pt idx="1012">
                  <c:v>350082.45702999999</c:v>
                </c:pt>
                <c:pt idx="1013">
                  <c:v>350018.32128999999</c:v>
                </c:pt>
                <c:pt idx="1014">
                  <c:v>350165.2451</c:v>
                </c:pt>
                <c:pt idx="1015">
                  <c:v>350075.94141000003</c:v>
                </c:pt>
                <c:pt idx="1016">
                  <c:v>350078.40331999998</c:v>
                </c:pt>
                <c:pt idx="1017">
                  <c:v>350072.06738000002</c:v>
                </c:pt>
                <c:pt idx="1018">
                  <c:v>350098.71483999997</c:v>
                </c:pt>
                <c:pt idx="1019">
                  <c:v>350047.09375</c:v>
                </c:pt>
                <c:pt idx="1020">
                  <c:v>350136.54389999999</c:v>
                </c:pt>
                <c:pt idx="1021">
                  <c:v>350155.59379999997</c:v>
                </c:pt>
                <c:pt idx="1022">
                  <c:v>350034.04882999999</c:v>
                </c:pt>
                <c:pt idx="1023">
                  <c:v>350239.61619999999</c:v>
                </c:pt>
                <c:pt idx="1024">
                  <c:v>350123.1348</c:v>
                </c:pt>
                <c:pt idx="1025">
                  <c:v>350118.32030000002</c:v>
                </c:pt>
                <c:pt idx="1026">
                  <c:v>350152.84470000002</c:v>
                </c:pt>
                <c:pt idx="1027">
                  <c:v>350090.35352</c:v>
                </c:pt>
                <c:pt idx="1028">
                  <c:v>350220.32520000002</c:v>
                </c:pt>
                <c:pt idx="1029">
                  <c:v>350174.51760000002</c:v>
                </c:pt>
                <c:pt idx="1030">
                  <c:v>350027.56445000001</c:v>
                </c:pt>
                <c:pt idx="1031">
                  <c:v>350038.40429999999</c:v>
                </c:pt>
                <c:pt idx="1032">
                  <c:v>350190.98239999998</c:v>
                </c:pt>
                <c:pt idx="1033">
                  <c:v>350056.37011999998</c:v>
                </c:pt>
                <c:pt idx="1034">
                  <c:v>350129.34379999997</c:v>
                </c:pt>
                <c:pt idx="1035">
                  <c:v>350087.70020000002</c:v>
                </c:pt>
                <c:pt idx="1036">
                  <c:v>350102.88179999997</c:v>
                </c:pt>
                <c:pt idx="1037">
                  <c:v>350069.98340000003</c:v>
                </c:pt>
                <c:pt idx="1038">
                  <c:v>350073.13867000001</c:v>
                </c:pt>
                <c:pt idx="1039">
                  <c:v>350139.21389999997</c:v>
                </c:pt>
                <c:pt idx="1040">
                  <c:v>350135.32809999998</c:v>
                </c:pt>
                <c:pt idx="1041">
                  <c:v>350087.44824</c:v>
                </c:pt>
                <c:pt idx="1042">
                  <c:v>350046.69043000002</c:v>
                </c:pt>
                <c:pt idx="1043">
                  <c:v>350149.64939999999</c:v>
                </c:pt>
                <c:pt idx="1044">
                  <c:v>350155.34379999997</c:v>
                </c:pt>
                <c:pt idx="1045">
                  <c:v>350037.54492000001</c:v>
                </c:pt>
                <c:pt idx="1046">
                  <c:v>350132.62300000002</c:v>
                </c:pt>
                <c:pt idx="1047">
                  <c:v>350122.78810000001</c:v>
                </c:pt>
                <c:pt idx="1048">
                  <c:v>350196.75880000001</c:v>
                </c:pt>
                <c:pt idx="1049">
                  <c:v>350053.57715000003</c:v>
                </c:pt>
                <c:pt idx="1050">
                  <c:v>350018.14746000001</c:v>
                </c:pt>
                <c:pt idx="1051">
                  <c:v>350250.17190000002</c:v>
                </c:pt>
                <c:pt idx="1052">
                  <c:v>350053.18456999998</c:v>
                </c:pt>
                <c:pt idx="1053">
                  <c:v>350154.26949999999</c:v>
                </c:pt>
                <c:pt idx="1054">
                  <c:v>350203.08789999998</c:v>
                </c:pt>
                <c:pt idx="1055">
                  <c:v>350033.57520000002</c:v>
                </c:pt>
                <c:pt idx="1056">
                  <c:v>350145.60739999998</c:v>
                </c:pt>
                <c:pt idx="1057">
                  <c:v>350186.60350000003</c:v>
                </c:pt>
                <c:pt idx="1058">
                  <c:v>350137.77929999999</c:v>
                </c:pt>
                <c:pt idx="1059">
                  <c:v>350204.95309999998</c:v>
                </c:pt>
                <c:pt idx="1060">
                  <c:v>350036.04590000003</c:v>
                </c:pt>
                <c:pt idx="1061">
                  <c:v>350173.06449999998</c:v>
                </c:pt>
                <c:pt idx="1062">
                  <c:v>350018.98926</c:v>
                </c:pt>
                <c:pt idx="1063">
                  <c:v>350189.9375</c:v>
                </c:pt>
                <c:pt idx="1064">
                  <c:v>350067.85253999999</c:v>
                </c:pt>
                <c:pt idx="1065">
                  <c:v>350033.50780999998</c:v>
                </c:pt>
                <c:pt idx="1066">
                  <c:v>350099.59473000001</c:v>
                </c:pt>
                <c:pt idx="1067">
                  <c:v>350104.42479999998</c:v>
                </c:pt>
                <c:pt idx="1068">
                  <c:v>350041.07422000001</c:v>
                </c:pt>
                <c:pt idx="1069">
                  <c:v>350119.97850000003</c:v>
                </c:pt>
                <c:pt idx="1070">
                  <c:v>350101.84570000001</c:v>
                </c:pt>
                <c:pt idx="1071">
                  <c:v>350047.45020000002</c:v>
                </c:pt>
                <c:pt idx="1072">
                  <c:v>350075.95801</c:v>
                </c:pt>
                <c:pt idx="1073">
                  <c:v>350090.89257999999</c:v>
                </c:pt>
                <c:pt idx="1074">
                  <c:v>350070.45020000002</c:v>
                </c:pt>
                <c:pt idx="1075">
                  <c:v>350108.67190000002</c:v>
                </c:pt>
                <c:pt idx="1076">
                  <c:v>350066.94238000002</c:v>
                </c:pt>
                <c:pt idx="1077">
                  <c:v>350089.35937999998</c:v>
                </c:pt>
                <c:pt idx="1078">
                  <c:v>350107.95309999998</c:v>
                </c:pt>
                <c:pt idx="1079">
                  <c:v>350094.67090000003</c:v>
                </c:pt>
                <c:pt idx="1080">
                  <c:v>350080.37793000002</c:v>
                </c:pt>
                <c:pt idx="1081">
                  <c:v>350207.99320000003</c:v>
                </c:pt>
                <c:pt idx="1082">
                  <c:v>350210.52639999997</c:v>
                </c:pt>
                <c:pt idx="1083">
                  <c:v>350074.80956999998</c:v>
                </c:pt>
                <c:pt idx="1084">
                  <c:v>350210.20209999999</c:v>
                </c:pt>
                <c:pt idx="1085">
                  <c:v>350077.98827999999</c:v>
                </c:pt>
                <c:pt idx="1086">
                  <c:v>350061.78418000002</c:v>
                </c:pt>
                <c:pt idx="1087">
                  <c:v>350257.32130000001</c:v>
                </c:pt>
                <c:pt idx="1088">
                  <c:v>350085.72753999999</c:v>
                </c:pt>
                <c:pt idx="1089">
                  <c:v>350129.58689999999</c:v>
                </c:pt>
                <c:pt idx="1090">
                  <c:v>350149.29</c:v>
                </c:pt>
                <c:pt idx="1091">
                  <c:v>350239.05859999999</c:v>
                </c:pt>
                <c:pt idx="1092">
                  <c:v>350155.26459999999</c:v>
                </c:pt>
                <c:pt idx="1093">
                  <c:v>350091.06151999999</c:v>
                </c:pt>
                <c:pt idx="1094">
                  <c:v>350230.49320000003</c:v>
                </c:pt>
                <c:pt idx="1095">
                  <c:v>350126.99410000001</c:v>
                </c:pt>
                <c:pt idx="1096">
                  <c:v>350023.45898</c:v>
                </c:pt>
                <c:pt idx="1097">
                  <c:v>350120.67580000003</c:v>
                </c:pt>
                <c:pt idx="1098">
                  <c:v>350142.13280000002</c:v>
                </c:pt>
                <c:pt idx="1099">
                  <c:v>350095.57715000003</c:v>
                </c:pt>
                <c:pt idx="1100">
                  <c:v>350076.80566000001</c:v>
                </c:pt>
                <c:pt idx="1101">
                  <c:v>350004.398438</c:v>
                </c:pt>
                <c:pt idx="1102">
                  <c:v>350093.80077999999</c:v>
                </c:pt>
                <c:pt idx="1103">
                  <c:v>350027.28026999999</c:v>
                </c:pt>
                <c:pt idx="1104">
                  <c:v>350031.70117000001</c:v>
                </c:pt>
                <c:pt idx="1105">
                  <c:v>350116.8027</c:v>
                </c:pt>
                <c:pt idx="1106">
                  <c:v>350125.26659999997</c:v>
                </c:pt>
                <c:pt idx="1107">
                  <c:v>350107.25780000002</c:v>
                </c:pt>
                <c:pt idx="1108">
                  <c:v>350177.41499999998</c:v>
                </c:pt>
                <c:pt idx="1109">
                  <c:v>350155.59470000002</c:v>
                </c:pt>
                <c:pt idx="1110">
                  <c:v>350161.84080000001</c:v>
                </c:pt>
                <c:pt idx="1111">
                  <c:v>350162.46970000002</c:v>
                </c:pt>
                <c:pt idx="1112">
                  <c:v>350129.34080000001</c:v>
                </c:pt>
                <c:pt idx="1113">
                  <c:v>350136.7549</c:v>
                </c:pt>
                <c:pt idx="1114">
                  <c:v>350087.05077999999</c:v>
                </c:pt>
                <c:pt idx="1115">
                  <c:v>350092.33594000002</c:v>
                </c:pt>
                <c:pt idx="1116">
                  <c:v>350087.61132999999</c:v>
                </c:pt>
                <c:pt idx="1117">
                  <c:v>350124.35060000001</c:v>
                </c:pt>
                <c:pt idx="1118">
                  <c:v>350088.58594000002</c:v>
                </c:pt>
                <c:pt idx="1119">
                  <c:v>350105.61129999999</c:v>
                </c:pt>
                <c:pt idx="1120">
                  <c:v>350100.23239999998</c:v>
                </c:pt>
                <c:pt idx="1121">
                  <c:v>350092.03710999998</c:v>
                </c:pt>
                <c:pt idx="1122">
                  <c:v>350177.21779999998</c:v>
                </c:pt>
                <c:pt idx="1123">
                  <c:v>350156.35249999998</c:v>
                </c:pt>
                <c:pt idx="1124">
                  <c:v>350090.46191000001</c:v>
                </c:pt>
                <c:pt idx="1125">
                  <c:v>350184.25390000001</c:v>
                </c:pt>
                <c:pt idx="1126">
                  <c:v>350136.00679999997</c:v>
                </c:pt>
                <c:pt idx="1127">
                  <c:v>350054.92479999998</c:v>
                </c:pt>
                <c:pt idx="1128">
                  <c:v>350132.74119999999</c:v>
                </c:pt>
                <c:pt idx="1129">
                  <c:v>350222.14649999997</c:v>
                </c:pt>
                <c:pt idx="1130">
                  <c:v>350091.39452999999</c:v>
                </c:pt>
                <c:pt idx="1131">
                  <c:v>350242.95209999999</c:v>
                </c:pt>
                <c:pt idx="1132">
                  <c:v>350096.67871000001</c:v>
                </c:pt>
                <c:pt idx="1133">
                  <c:v>350078.08886999998</c:v>
                </c:pt>
                <c:pt idx="1134">
                  <c:v>350203.99709999998</c:v>
                </c:pt>
                <c:pt idx="1135">
                  <c:v>350129.64360000001</c:v>
                </c:pt>
                <c:pt idx="1136">
                  <c:v>350143.39449999999</c:v>
                </c:pt>
                <c:pt idx="1137">
                  <c:v>350185.95699999999</c:v>
                </c:pt>
                <c:pt idx="1138">
                  <c:v>350097.98145000002</c:v>
                </c:pt>
                <c:pt idx="1139">
                  <c:v>350220.41210000002</c:v>
                </c:pt>
                <c:pt idx="1140">
                  <c:v>350253.16499999998</c:v>
                </c:pt>
                <c:pt idx="1141">
                  <c:v>350074.89746000001</c:v>
                </c:pt>
                <c:pt idx="1142">
                  <c:v>350203.21</c:v>
                </c:pt>
                <c:pt idx="1143">
                  <c:v>350185.95899999997</c:v>
                </c:pt>
                <c:pt idx="1144">
                  <c:v>350212.57620000001</c:v>
                </c:pt>
                <c:pt idx="1145">
                  <c:v>350345.16889999999</c:v>
                </c:pt>
                <c:pt idx="1146">
                  <c:v>350201.77250000002</c:v>
                </c:pt>
                <c:pt idx="1147">
                  <c:v>350224.19429999997</c:v>
                </c:pt>
                <c:pt idx="1148">
                  <c:v>350315.75099999999</c:v>
                </c:pt>
                <c:pt idx="1149">
                  <c:v>350473.27730000002</c:v>
                </c:pt>
                <c:pt idx="1150">
                  <c:v>350613.35940000002</c:v>
                </c:pt>
                <c:pt idx="1151">
                  <c:v>351130.772</c:v>
                </c:pt>
                <c:pt idx="1152">
                  <c:v>351380.23300000001</c:v>
                </c:pt>
                <c:pt idx="1153">
                  <c:v>351534.35100000002</c:v>
                </c:pt>
                <c:pt idx="1154">
                  <c:v>351504.83899999998</c:v>
                </c:pt>
                <c:pt idx="1155">
                  <c:v>351390.04300000001</c:v>
                </c:pt>
                <c:pt idx="1156">
                  <c:v>350999.28519999998</c:v>
                </c:pt>
                <c:pt idx="1157">
                  <c:v>350651.36910000001</c:v>
                </c:pt>
                <c:pt idx="1158">
                  <c:v>350489.73239999998</c:v>
                </c:pt>
                <c:pt idx="1159">
                  <c:v>350515.49320000003</c:v>
                </c:pt>
                <c:pt idx="1160">
                  <c:v>350351.80080000003</c:v>
                </c:pt>
                <c:pt idx="1161">
                  <c:v>350285.11229999998</c:v>
                </c:pt>
                <c:pt idx="1162">
                  <c:v>350206.05859999999</c:v>
                </c:pt>
                <c:pt idx="1163">
                  <c:v>350329.28909999999</c:v>
                </c:pt>
                <c:pt idx="1164">
                  <c:v>350223.4902</c:v>
                </c:pt>
                <c:pt idx="1165">
                  <c:v>350244.94530000002</c:v>
                </c:pt>
                <c:pt idx="1166">
                  <c:v>350170.74410000001</c:v>
                </c:pt>
                <c:pt idx="1167">
                  <c:v>350205.09570000001</c:v>
                </c:pt>
                <c:pt idx="1168">
                  <c:v>350240.21580000001</c:v>
                </c:pt>
                <c:pt idx="1169">
                  <c:v>350214.16889999999</c:v>
                </c:pt>
                <c:pt idx="1170">
                  <c:v>350224.91800000001</c:v>
                </c:pt>
                <c:pt idx="1171">
                  <c:v>350113.24219999998</c:v>
                </c:pt>
                <c:pt idx="1172">
                  <c:v>350140.59860000003</c:v>
                </c:pt>
                <c:pt idx="1173">
                  <c:v>350184.93070000003</c:v>
                </c:pt>
                <c:pt idx="1174">
                  <c:v>350029.30956999998</c:v>
                </c:pt>
                <c:pt idx="1175">
                  <c:v>350196.76860000001</c:v>
                </c:pt>
                <c:pt idx="1176">
                  <c:v>350081.33594000002</c:v>
                </c:pt>
                <c:pt idx="1177">
                  <c:v>350052.34766000003</c:v>
                </c:pt>
                <c:pt idx="1178">
                  <c:v>350026.88770000002</c:v>
                </c:pt>
                <c:pt idx="1179">
                  <c:v>350062.81054999999</c:v>
                </c:pt>
                <c:pt idx="1180">
                  <c:v>350087.61719000002</c:v>
                </c:pt>
                <c:pt idx="1181">
                  <c:v>350267.46</c:v>
                </c:pt>
                <c:pt idx="1182">
                  <c:v>350125.15429999999</c:v>
                </c:pt>
                <c:pt idx="1183">
                  <c:v>350262.00390000001</c:v>
                </c:pt>
                <c:pt idx="1184">
                  <c:v>350108.86129999999</c:v>
                </c:pt>
                <c:pt idx="1185">
                  <c:v>350057.67577999999</c:v>
                </c:pt>
                <c:pt idx="1186">
                  <c:v>350173.49219999998</c:v>
                </c:pt>
                <c:pt idx="1187">
                  <c:v>350106.19429999997</c:v>
                </c:pt>
                <c:pt idx="1188">
                  <c:v>350052.00293000002</c:v>
                </c:pt>
                <c:pt idx="1189">
                  <c:v>350118.99709999998</c:v>
                </c:pt>
                <c:pt idx="1190">
                  <c:v>350171.77049999998</c:v>
                </c:pt>
                <c:pt idx="1191">
                  <c:v>350241.69339999999</c:v>
                </c:pt>
                <c:pt idx="1192">
                  <c:v>350054.95507999999</c:v>
                </c:pt>
                <c:pt idx="1193">
                  <c:v>350107.66600000003</c:v>
                </c:pt>
                <c:pt idx="1194">
                  <c:v>350092.41405999998</c:v>
                </c:pt>
                <c:pt idx="1195">
                  <c:v>350024.43945000001</c:v>
                </c:pt>
                <c:pt idx="1196">
                  <c:v>350015.42479999998</c:v>
                </c:pt>
                <c:pt idx="1197">
                  <c:v>350015.80273</c:v>
                </c:pt>
                <c:pt idx="1198">
                  <c:v>350224.00880000001</c:v>
                </c:pt>
                <c:pt idx="1199">
                  <c:v>350279.80369999999</c:v>
                </c:pt>
                <c:pt idx="1200">
                  <c:v>350212.58199999999</c:v>
                </c:pt>
                <c:pt idx="1201">
                  <c:v>350119.86719999998</c:v>
                </c:pt>
                <c:pt idx="1202">
                  <c:v>350121.32319999998</c:v>
                </c:pt>
                <c:pt idx="1203">
                  <c:v>350191.64549999998</c:v>
                </c:pt>
                <c:pt idx="1204">
                  <c:v>350065.93554999999</c:v>
                </c:pt>
                <c:pt idx="1205">
                  <c:v>350007.35253899998</c:v>
                </c:pt>
                <c:pt idx="1206">
                  <c:v>350097.08886999998</c:v>
                </c:pt>
                <c:pt idx="1207">
                  <c:v>350142.31540000002</c:v>
                </c:pt>
                <c:pt idx="1208">
                  <c:v>350065.01465000003</c:v>
                </c:pt>
                <c:pt idx="1209">
                  <c:v>350099.50585999998</c:v>
                </c:pt>
                <c:pt idx="1210">
                  <c:v>350075.69141000003</c:v>
                </c:pt>
                <c:pt idx="1211">
                  <c:v>350017.41699</c:v>
                </c:pt>
                <c:pt idx="1212">
                  <c:v>350011.85937999998</c:v>
                </c:pt>
                <c:pt idx="1213">
                  <c:v>350000.332031</c:v>
                </c:pt>
                <c:pt idx="1214">
                  <c:v>350126.9951</c:v>
                </c:pt>
                <c:pt idx="1215">
                  <c:v>350002.710938</c:v>
                </c:pt>
                <c:pt idx="1216">
                  <c:v>350175.42580000003</c:v>
                </c:pt>
                <c:pt idx="1217">
                  <c:v>350113.14449999999</c:v>
                </c:pt>
                <c:pt idx="1218">
                  <c:v>350187.86619999999</c:v>
                </c:pt>
                <c:pt idx="1219">
                  <c:v>350176.62300000002</c:v>
                </c:pt>
                <c:pt idx="1220">
                  <c:v>350099.41113000002</c:v>
                </c:pt>
                <c:pt idx="1221">
                  <c:v>350055.21191000001</c:v>
                </c:pt>
                <c:pt idx="1222">
                  <c:v>350031.97168000002</c:v>
                </c:pt>
                <c:pt idx="1223">
                  <c:v>350164.84860000003</c:v>
                </c:pt>
                <c:pt idx="1224">
                  <c:v>350111.67090000003</c:v>
                </c:pt>
                <c:pt idx="1225">
                  <c:v>350095.51172000001</c:v>
                </c:pt>
                <c:pt idx="1226">
                  <c:v>350231.37699999998</c:v>
                </c:pt>
                <c:pt idx="1227">
                  <c:v>350180.28220000002</c:v>
                </c:pt>
                <c:pt idx="1228">
                  <c:v>350123.19339999999</c:v>
                </c:pt>
                <c:pt idx="1229">
                  <c:v>350084.99219000002</c:v>
                </c:pt>
                <c:pt idx="1230">
                  <c:v>350070.79882999999</c:v>
                </c:pt>
                <c:pt idx="1231">
                  <c:v>350135.88380000001</c:v>
                </c:pt>
                <c:pt idx="1232">
                  <c:v>350095.79297000001</c:v>
                </c:pt>
                <c:pt idx="1233">
                  <c:v>350180.81640000001</c:v>
                </c:pt>
                <c:pt idx="1234">
                  <c:v>350275.28519999998</c:v>
                </c:pt>
                <c:pt idx="1235">
                  <c:v>350148.09080000001</c:v>
                </c:pt>
                <c:pt idx="1236">
                  <c:v>350172.0723</c:v>
                </c:pt>
                <c:pt idx="1237">
                  <c:v>350159.66310000001</c:v>
                </c:pt>
                <c:pt idx="1238">
                  <c:v>350001.37793000002</c:v>
                </c:pt>
                <c:pt idx="1239">
                  <c:v>350207.92869999999</c:v>
                </c:pt>
                <c:pt idx="1240">
                  <c:v>350115.51459999999</c:v>
                </c:pt>
                <c:pt idx="1241">
                  <c:v>350151.33980000002</c:v>
                </c:pt>
                <c:pt idx="1242">
                  <c:v>350157.93550000002</c:v>
                </c:pt>
                <c:pt idx="1243">
                  <c:v>350274.20799999998</c:v>
                </c:pt>
                <c:pt idx="1244">
                  <c:v>350135.37109999999</c:v>
                </c:pt>
                <c:pt idx="1245">
                  <c:v>350085.53516000003</c:v>
                </c:pt>
                <c:pt idx="1246">
                  <c:v>350237.8125</c:v>
                </c:pt>
                <c:pt idx="1247">
                  <c:v>350262.49800000002</c:v>
                </c:pt>
                <c:pt idx="1248">
                  <c:v>350152.33110000001</c:v>
                </c:pt>
                <c:pt idx="1249">
                  <c:v>350055.53613000002</c:v>
                </c:pt>
                <c:pt idx="1250">
                  <c:v>350236.03320000001</c:v>
                </c:pt>
                <c:pt idx="1251">
                  <c:v>350251.33889999997</c:v>
                </c:pt>
                <c:pt idx="1252">
                  <c:v>350145.47169999999</c:v>
                </c:pt>
                <c:pt idx="1253">
                  <c:v>350227.77149999997</c:v>
                </c:pt>
                <c:pt idx="1254">
                  <c:v>350130.25199999998</c:v>
                </c:pt>
                <c:pt idx="1255">
                  <c:v>350066.14941000001</c:v>
                </c:pt>
                <c:pt idx="1256">
                  <c:v>350098.66602</c:v>
                </c:pt>
                <c:pt idx="1257">
                  <c:v>350027.97655999998</c:v>
                </c:pt>
                <c:pt idx="1258">
                  <c:v>350156.98930000002</c:v>
                </c:pt>
                <c:pt idx="1259">
                  <c:v>350201.66700000002</c:v>
                </c:pt>
                <c:pt idx="1260">
                  <c:v>350116.65529999998</c:v>
                </c:pt>
                <c:pt idx="1261">
                  <c:v>350251.28029999998</c:v>
                </c:pt>
                <c:pt idx="1262">
                  <c:v>350084.67187999998</c:v>
                </c:pt>
                <c:pt idx="1263">
                  <c:v>350172.68160000001</c:v>
                </c:pt>
                <c:pt idx="1264">
                  <c:v>350089.46776999999</c:v>
                </c:pt>
                <c:pt idx="1265">
                  <c:v>350158.73729999998</c:v>
                </c:pt>
                <c:pt idx="1266">
                  <c:v>350088.77344000002</c:v>
                </c:pt>
                <c:pt idx="1267">
                  <c:v>350155.625</c:v>
                </c:pt>
                <c:pt idx="1268">
                  <c:v>350252.45799999998</c:v>
                </c:pt>
                <c:pt idx="1269">
                  <c:v>350203.35060000001</c:v>
                </c:pt>
                <c:pt idx="1270">
                  <c:v>350128.04</c:v>
                </c:pt>
                <c:pt idx="1271">
                  <c:v>350219.66989999998</c:v>
                </c:pt>
                <c:pt idx="1272">
                  <c:v>350138.31929999997</c:v>
                </c:pt>
                <c:pt idx="1273">
                  <c:v>350064.02344000002</c:v>
                </c:pt>
                <c:pt idx="1274">
                  <c:v>350194.64939999999</c:v>
                </c:pt>
                <c:pt idx="1275">
                  <c:v>350095.75195000001</c:v>
                </c:pt>
                <c:pt idx="1276">
                  <c:v>350129.3701</c:v>
                </c:pt>
                <c:pt idx="1277">
                  <c:v>350037.03613000002</c:v>
                </c:pt>
                <c:pt idx="1278">
                  <c:v>350007.972656</c:v>
                </c:pt>
                <c:pt idx="1279">
                  <c:v>350119.10060000001</c:v>
                </c:pt>
                <c:pt idx="1280">
                  <c:v>350046.15723000001</c:v>
                </c:pt>
                <c:pt idx="1281">
                  <c:v>350168.85639999999</c:v>
                </c:pt>
                <c:pt idx="1282">
                  <c:v>350174.96289999998</c:v>
                </c:pt>
                <c:pt idx="1283">
                  <c:v>350025.83104999998</c:v>
                </c:pt>
                <c:pt idx="1284">
                  <c:v>350116.34769999998</c:v>
                </c:pt>
                <c:pt idx="1285">
                  <c:v>350002.99706999998</c:v>
                </c:pt>
                <c:pt idx="1286">
                  <c:v>350000</c:v>
                </c:pt>
              </c:numCache>
            </c:numRef>
          </c:yVal>
          <c:smooth val="1"/>
          <c:extLst>
            <c:ext xmlns:c16="http://schemas.microsoft.com/office/drawing/2014/chart" uri="{C3380CC4-5D6E-409C-BE32-E72D297353CC}">
              <c16:uniqueId val="{00000003-3931-41B6-A8E7-CE7D32FEC90C}"/>
            </c:ext>
          </c:extLst>
        </c:ser>
        <c:dLbls>
          <c:showLegendKey val="0"/>
          <c:showVal val="0"/>
          <c:showCatName val="0"/>
          <c:showSerName val="0"/>
          <c:showPercent val="0"/>
          <c:showBubbleSize val="0"/>
        </c:dLbls>
        <c:axId val="2014006815"/>
        <c:axId val="2014013471"/>
        <c:extLst/>
      </c:scatterChart>
      <c:valAx>
        <c:axId val="2014006815"/>
        <c:scaling>
          <c:orientation val="minMax"/>
          <c:max val="1500"/>
          <c:min val="100"/>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14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GB" sz="1400" b="1">
                    <a:solidFill>
                      <a:schemeClr val="tx1"/>
                    </a:solidFill>
                    <a:latin typeface="Times New Roman" panose="02020603050405020304" pitchFamily="18" charset="0"/>
                    <a:cs typeface="Times New Roman" panose="02020603050405020304" pitchFamily="18" charset="0"/>
                  </a:rPr>
                  <a:t>Wavelength</a:t>
                </a:r>
                <a:r>
                  <a:rPr lang="en-GB" sz="1400" b="1" baseline="0">
                    <a:solidFill>
                      <a:schemeClr val="tx1"/>
                    </a:solidFill>
                    <a:latin typeface="Times New Roman" panose="02020603050405020304" pitchFamily="18" charset="0"/>
                    <a:cs typeface="Times New Roman" panose="02020603050405020304" pitchFamily="18" charset="0"/>
                  </a:rPr>
                  <a:t> / cm</a:t>
                </a:r>
                <a:r>
                  <a:rPr lang="en-GB" sz="1400" b="1" baseline="30000">
                    <a:solidFill>
                      <a:schemeClr val="tx1"/>
                    </a:solidFill>
                    <a:latin typeface="Times New Roman" panose="02020603050405020304" pitchFamily="18" charset="0"/>
                    <a:cs typeface="Times New Roman" panose="02020603050405020304" pitchFamily="18" charset="0"/>
                  </a:rPr>
                  <a:t>-1</a:t>
                </a:r>
              </a:p>
            </c:rich>
          </c:tx>
          <c:layout>
            <c:manualLayout>
              <c:xMode val="edge"/>
              <c:yMode val="edge"/>
              <c:x val="0.44898801757104023"/>
              <c:y val="0.95066241133003915"/>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014013471"/>
        <c:crosses val="autoZero"/>
        <c:crossBetween val="midCat"/>
      </c:valAx>
      <c:valAx>
        <c:axId val="2014013471"/>
        <c:scaling>
          <c:orientation val="minMax"/>
          <c:max val="600000"/>
          <c:min val="0"/>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1400" b="1">
                    <a:solidFill>
                      <a:schemeClr val="tx1"/>
                    </a:solidFill>
                    <a:latin typeface="Times New Roman" panose="02020603050405020304" pitchFamily="18" charset="0"/>
                    <a:cs typeface="Times New Roman" panose="02020603050405020304" pitchFamily="18" charset="0"/>
                  </a:rPr>
                  <a:t>Relative</a:t>
                </a:r>
                <a:r>
                  <a:rPr lang="en-US" sz="1400" b="1" baseline="0">
                    <a:solidFill>
                      <a:schemeClr val="tx1"/>
                    </a:solidFill>
                    <a:latin typeface="Times New Roman" panose="02020603050405020304" pitchFamily="18" charset="0"/>
                    <a:cs typeface="Times New Roman" panose="02020603050405020304" pitchFamily="18" charset="0"/>
                  </a:rPr>
                  <a:t> intensity</a:t>
                </a:r>
                <a:endParaRPr lang="en-US" sz="1400" b="1">
                  <a:solidFill>
                    <a:schemeClr val="tx1"/>
                  </a:solidFill>
                  <a:latin typeface="Times New Roman" panose="02020603050405020304" pitchFamily="18" charset="0"/>
                  <a:cs typeface="Times New Roman" panose="02020603050405020304" pitchFamily="18" charset="0"/>
                </a:endParaRPr>
              </a:p>
            </c:rich>
          </c:tx>
          <c:layout>
            <c:manualLayout>
              <c:xMode val="edge"/>
              <c:yMode val="edge"/>
              <c:x val="6.7499156260546747E-3"/>
              <c:y val="0.3426342833906325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014006815"/>
        <c:crosses val="autoZero"/>
        <c:crossBetween val="midCat"/>
        <c:majorUnit val="100000"/>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91969720362495"/>
          <c:y val="4.4647394247677025E-2"/>
          <c:w val="0.84993651194670183"/>
          <c:h val="0.80404491968902148"/>
        </c:manualLayout>
      </c:layout>
      <c:barChart>
        <c:barDir val="col"/>
        <c:grouping val="clustered"/>
        <c:varyColors val="0"/>
        <c:ser>
          <c:idx val="0"/>
          <c:order val="0"/>
          <c:tx>
            <c:strRef>
              <c:f>'Figure 15'!$O$5</c:f>
              <c:strCache>
                <c:ptCount val="1"/>
                <c:pt idx="0">
                  <c:v>C201</c:v>
                </c:pt>
              </c:strCache>
            </c:strRef>
          </c:tx>
          <c:spPr>
            <a:solidFill>
              <a:schemeClr val="bg2">
                <a:lumMod val="50000"/>
              </a:schemeClr>
            </a:solidFill>
            <a:ln>
              <a:solidFill>
                <a:schemeClr val="tx1"/>
              </a:solidFill>
            </a:ln>
            <a:effectLst/>
          </c:spPr>
          <c:invertIfNegative val="0"/>
          <c:cat>
            <c:strRef>
              <c:f>'Figure 15'!$P$4:$T$4</c:f>
              <c:strCache>
                <c:ptCount val="5"/>
                <c:pt idx="0">
                  <c:v>(0-149 µm)</c:v>
                </c:pt>
                <c:pt idx="1">
                  <c:v>(150-299 µm)</c:v>
                </c:pt>
                <c:pt idx="2">
                  <c:v>(300-399 µm)</c:v>
                </c:pt>
                <c:pt idx="3">
                  <c:v>(400-499 µm)</c:v>
                </c:pt>
                <c:pt idx="4">
                  <c:v>(&gt;500 µm)</c:v>
                </c:pt>
              </c:strCache>
            </c:strRef>
          </c:cat>
          <c:val>
            <c:numRef>
              <c:f>'Figure 15'!$P$5:$T$5</c:f>
              <c:numCache>
                <c:formatCode>0.00</c:formatCode>
                <c:ptCount val="5"/>
                <c:pt idx="0">
                  <c:v>0.27822305999999991</c:v>
                </c:pt>
                <c:pt idx="1">
                  <c:v>1.9002268499999997</c:v>
                </c:pt>
                <c:pt idx="2">
                  <c:v>1.6063893999999999</c:v>
                </c:pt>
                <c:pt idx="3">
                  <c:v>0.46198487999999999</c:v>
                </c:pt>
                <c:pt idx="4">
                  <c:v>0.31557656000000001</c:v>
                </c:pt>
              </c:numCache>
            </c:numRef>
          </c:val>
          <c:extLst>
            <c:ext xmlns:c16="http://schemas.microsoft.com/office/drawing/2014/chart" uri="{C3380CC4-5D6E-409C-BE32-E72D297353CC}">
              <c16:uniqueId val="{00000000-FA49-4B21-BB8B-8B0B7EC31B17}"/>
            </c:ext>
          </c:extLst>
        </c:ser>
        <c:ser>
          <c:idx val="1"/>
          <c:order val="1"/>
          <c:tx>
            <c:strRef>
              <c:f>'Figure 15'!$O$6</c:f>
              <c:strCache>
                <c:ptCount val="1"/>
                <c:pt idx="0">
                  <c:v>B119</c:v>
                </c:pt>
              </c:strCache>
            </c:strRef>
          </c:tx>
          <c:spPr>
            <a:pattFill prst="ltHorz">
              <a:fgClr>
                <a:schemeClr val="tx1"/>
              </a:fgClr>
              <a:bgClr>
                <a:schemeClr val="bg1"/>
              </a:bgClr>
            </a:pattFill>
            <a:ln>
              <a:solidFill>
                <a:schemeClr val="tx1"/>
              </a:solidFill>
            </a:ln>
            <a:effectLst/>
          </c:spPr>
          <c:invertIfNegative val="0"/>
          <c:cat>
            <c:strRef>
              <c:f>'Figure 15'!$P$4:$T$4</c:f>
              <c:strCache>
                <c:ptCount val="5"/>
                <c:pt idx="0">
                  <c:v>(0-149 µm)</c:v>
                </c:pt>
                <c:pt idx="1">
                  <c:v>(150-299 µm)</c:v>
                </c:pt>
                <c:pt idx="2">
                  <c:v>(300-399 µm)</c:v>
                </c:pt>
                <c:pt idx="3">
                  <c:v>(400-499 µm)</c:v>
                </c:pt>
                <c:pt idx="4">
                  <c:v>(&gt;500 µm)</c:v>
                </c:pt>
              </c:strCache>
            </c:strRef>
          </c:cat>
          <c:val>
            <c:numRef>
              <c:f>'Figure 15'!$P$6:$T$6</c:f>
              <c:numCache>
                <c:formatCode>0.00</c:formatCode>
                <c:ptCount val="5"/>
                <c:pt idx="0">
                  <c:v>2.964907E-2</c:v>
                </c:pt>
                <c:pt idx="1">
                  <c:v>0.57543046999999992</c:v>
                </c:pt>
                <c:pt idx="2">
                  <c:v>0.60687703999999998</c:v>
                </c:pt>
                <c:pt idx="3">
                  <c:v>0.81001767999999985</c:v>
                </c:pt>
                <c:pt idx="4">
                  <c:v>2.5729260300000001</c:v>
                </c:pt>
              </c:numCache>
            </c:numRef>
          </c:val>
          <c:extLst>
            <c:ext xmlns:c16="http://schemas.microsoft.com/office/drawing/2014/chart" uri="{C3380CC4-5D6E-409C-BE32-E72D297353CC}">
              <c16:uniqueId val="{00000001-FA49-4B21-BB8B-8B0B7EC31B17}"/>
            </c:ext>
          </c:extLst>
        </c:ser>
        <c:ser>
          <c:idx val="2"/>
          <c:order val="2"/>
          <c:tx>
            <c:strRef>
              <c:f>'Figure 15'!$O$7</c:f>
              <c:strCache>
                <c:ptCount val="1"/>
                <c:pt idx="0">
                  <c:v>B130</c:v>
                </c:pt>
              </c:strCache>
            </c:strRef>
          </c:tx>
          <c:spPr>
            <a:pattFill prst="pct5">
              <a:fgClr>
                <a:schemeClr val="tx1"/>
              </a:fgClr>
              <a:bgClr>
                <a:schemeClr val="bg1"/>
              </a:bgClr>
            </a:pattFill>
            <a:ln>
              <a:solidFill>
                <a:schemeClr val="tx1"/>
              </a:solidFill>
            </a:ln>
            <a:effectLst/>
          </c:spPr>
          <c:invertIfNegative val="0"/>
          <c:cat>
            <c:strRef>
              <c:f>'Figure 15'!$P$4:$T$4</c:f>
              <c:strCache>
                <c:ptCount val="5"/>
                <c:pt idx="0">
                  <c:v>(0-149 µm)</c:v>
                </c:pt>
                <c:pt idx="1">
                  <c:v>(150-299 µm)</c:v>
                </c:pt>
                <c:pt idx="2">
                  <c:v>(300-399 µm)</c:v>
                </c:pt>
                <c:pt idx="3">
                  <c:v>(400-499 µm)</c:v>
                </c:pt>
                <c:pt idx="4">
                  <c:v>(&gt;500 µm)</c:v>
                </c:pt>
              </c:strCache>
            </c:strRef>
          </c:cat>
          <c:val>
            <c:numRef>
              <c:f>'Figure 15'!$P$7:$T$7</c:f>
              <c:numCache>
                <c:formatCode>0.00</c:formatCode>
                <c:ptCount val="5"/>
                <c:pt idx="0">
                  <c:v>3.4981059999999994E-2</c:v>
                </c:pt>
                <c:pt idx="1">
                  <c:v>1.2170673799999998</c:v>
                </c:pt>
                <c:pt idx="2">
                  <c:v>1.3572876299999999</c:v>
                </c:pt>
                <c:pt idx="3">
                  <c:v>1.63230801</c:v>
                </c:pt>
                <c:pt idx="4">
                  <c:v>1.7676630900000001</c:v>
                </c:pt>
              </c:numCache>
            </c:numRef>
          </c:val>
          <c:extLst>
            <c:ext xmlns:c16="http://schemas.microsoft.com/office/drawing/2014/chart" uri="{C3380CC4-5D6E-409C-BE32-E72D297353CC}">
              <c16:uniqueId val="{00000002-FA49-4B21-BB8B-8B0B7EC31B17}"/>
            </c:ext>
          </c:extLst>
        </c:ser>
        <c:dLbls>
          <c:showLegendKey val="0"/>
          <c:showVal val="0"/>
          <c:showCatName val="0"/>
          <c:showSerName val="0"/>
          <c:showPercent val="0"/>
          <c:showBubbleSize val="0"/>
        </c:dLbls>
        <c:gapWidth val="70"/>
        <c:axId val="1826857264"/>
        <c:axId val="1826853520"/>
      </c:barChart>
      <c:catAx>
        <c:axId val="18268572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000" b="1">
                    <a:solidFill>
                      <a:schemeClr val="tx1"/>
                    </a:solidFill>
                    <a:latin typeface="Arial" panose="020B0604020202020204" pitchFamily="34" charset="0"/>
                    <a:cs typeface="Arial" panose="020B0604020202020204" pitchFamily="34" charset="0"/>
                  </a:rPr>
                  <a:t>Micro-bubbles diameter</a:t>
                </a:r>
                <a:r>
                  <a:rPr lang="en-GB" sz="1000">
                    <a:latin typeface="Arial" panose="020B0604020202020204" pitchFamily="34" charset="0"/>
                    <a:cs typeface="Arial" panose="020B0604020202020204" pitchFamily="34" charset="0"/>
                  </a:rPr>
                  <a:t>  </a:t>
                </a:r>
              </a:p>
            </c:rich>
          </c:tx>
          <c:layout>
            <c:manualLayout>
              <c:xMode val="edge"/>
              <c:yMode val="edge"/>
              <c:x val="0.38661819678957249"/>
              <c:y val="0.922556426060783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26853520"/>
        <c:crosses val="autoZero"/>
        <c:auto val="1"/>
        <c:lblAlgn val="ctr"/>
        <c:lblOffset val="100"/>
        <c:noMultiLvlLbl val="0"/>
      </c:catAx>
      <c:valAx>
        <c:axId val="1826853520"/>
        <c:scaling>
          <c:orientation val="minMax"/>
        </c:scaling>
        <c:delete val="0"/>
        <c:axPos val="l"/>
        <c:majorGridlines>
          <c:spPr>
            <a:ln w="9525" cap="flat" cmpd="sng" algn="ctr">
              <a:solidFill>
                <a:schemeClr val="bg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GB" sz="1000" b="1" baseline="0">
                    <a:solidFill>
                      <a:schemeClr val="tx1"/>
                    </a:solidFill>
                    <a:latin typeface="Arial" panose="020B0604020202020204" pitchFamily="34" charset="0"/>
                    <a:cs typeface="Arial" panose="020B0604020202020204" pitchFamily="34" charset="0"/>
                  </a:rPr>
                  <a:t>Total area (mm</a:t>
                </a:r>
                <a:r>
                  <a:rPr lang="en-GB" sz="1000" b="1" baseline="30000">
                    <a:solidFill>
                      <a:schemeClr val="tx1"/>
                    </a:solidFill>
                    <a:latin typeface="Arial" panose="020B0604020202020204" pitchFamily="34" charset="0"/>
                    <a:cs typeface="Arial" panose="020B0604020202020204" pitchFamily="34" charset="0"/>
                  </a:rPr>
                  <a:t>2</a:t>
                </a:r>
                <a:r>
                  <a:rPr lang="en-GB" sz="1000" b="1" baseline="0">
                    <a:solidFill>
                      <a:schemeClr val="tx1"/>
                    </a:solidFill>
                    <a:latin typeface="Arial" panose="020B0604020202020204" pitchFamily="34" charset="0"/>
                    <a:cs typeface="Arial" panose="020B0604020202020204" pitchFamily="34" charset="0"/>
                  </a:rPr>
                  <a:t>)</a:t>
                </a:r>
                <a:endParaRPr lang="en-GB" sz="1000"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26857264"/>
        <c:crosses val="autoZero"/>
        <c:crossBetween val="between"/>
      </c:valAx>
      <c:spPr>
        <a:noFill/>
        <a:ln>
          <a:noFill/>
        </a:ln>
        <a:effectLst/>
      </c:spPr>
    </c:plotArea>
    <c:legend>
      <c:legendPos val="b"/>
      <c:layout>
        <c:manualLayout>
          <c:xMode val="edge"/>
          <c:yMode val="edge"/>
          <c:x val="0.15950837696090125"/>
          <c:y val="5.479389011435741E-2"/>
          <c:w val="0.11599062659926916"/>
          <c:h val="0.24486059442903527"/>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data id="1">
      <cx:strDim type="cat">
        <cx:f>_xlchart.v1.0</cx:f>
      </cx:strDim>
      <cx:numDim type="val">
        <cx:f>_xlchart.v1.2</cx:f>
      </cx:numDim>
    </cx:data>
  </cx:chartData>
  <cx:chart>
    <cx:plotArea>
      <cx:plotAreaRegion>
        <cx:series layoutId="boxWhisker" uniqueId="{CD941FE7-5E08-474C-A75C-D58203730E2B}" formatIdx="0">
          <cx:tx>
            <cx:txData>
              <cx:f/>
              <cx:v>1 Month</cx:v>
            </cx:txData>
          </cx:tx>
          <cx:spPr>
            <a:solidFill>
              <a:schemeClr val="accent1">
                <a:lumMod val="60000"/>
                <a:lumOff val="40000"/>
              </a:schemeClr>
            </a:solidFill>
            <a:ln>
              <a:solidFill>
                <a:schemeClr val="tx1"/>
              </a:solidFill>
            </a:ln>
          </cx:spPr>
          <cx:dataId val="0"/>
          <cx:layoutPr>
            <cx:visibility meanLine="0" meanMarker="1" nonoutliers="0" outliers="1"/>
            <cx:statistics quartileMethod="exclusive"/>
          </cx:layoutPr>
        </cx:series>
        <cx:series layoutId="boxWhisker" uniqueId="{00000003-641E-4F30-B945-C6DA4706DF99}">
          <cx:tx>
            <cx:txData>
              <cx:f/>
              <cx:v>9 Months</cx:v>
            </cx:txData>
          </cx:tx>
          <cx:spPr>
            <a:solidFill>
              <a:schemeClr val="bg1">
                <a:lumMod val="65000"/>
              </a:schemeClr>
            </a:solidFill>
            <a:ln>
              <a:solidFill>
                <a:schemeClr val="tx1"/>
              </a:solidFill>
            </a:ln>
          </cx:spPr>
          <cx:dataId val="1"/>
          <cx:layoutPr>
            <cx:statistics quartileMethod="exclusive"/>
          </cx:layoutPr>
        </cx:series>
      </cx:plotAreaRegion>
      <cx:axis id="0">
        <cx:catScaling gapWidth="0.5"/>
        <cx:majorTickMarks type="in"/>
        <cx:tickLabels/>
        <cx:spPr>
          <a:ln>
            <a:solidFill>
              <a:schemeClr val="tx1"/>
            </a:solidFill>
          </a:ln>
        </cx:spPr>
        <cx:txPr>
          <a:bodyPr spcFirstLastPara="1" vertOverflow="ellipsis" horzOverflow="overflow" wrap="square" lIns="0" tIns="0" rIns="0" bIns="0" anchor="ctr" anchorCtr="1"/>
          <a:lstStyle/>
          <a:p>
            <a:pPr algn="ctr" rtl="0">
              <a:defRPr sz="1050" b="1">
                <a:solidFill>
                  <a:schemeClr val="tx1"/>
                </a:solidFill>
                <a:latin typeface="Times New Roman" panose="02020603050405020304" pitchFamily="18" charset="0"/>
                <a:ea typeface="Times New Roman" panose="02020603050405020304" pitchFamily="18" charset="0"/>
                <a:cs typeface="Times New Roman" panose="02020603050405020304" pitchFamily="18" charset="0"/>
              </a:defRPr>
            </a:pPr>
            <a:endParaRPr lang="en-US" sz="1050" b="1" i="0" u="none" strike="noStrike" baseline="0">
              <a:solidFill>
                <a:schemeClr val="tx1"/>
              </a:solidFill>
              <a:latin typeface="Times New Roman" panose="02020603050405020304" pitchFamily="18" charset="0"/>
              <a:cs typeface="Times New Roman" panose="02020603050405020304" pitchFamily="18" charset="0"/>
            </a:endParaRPr>
          </a:p>
        </cx:txPr>
      </cx:axis>
      <cx:axis id="1">
        <cx:valScaling max="1" min="0"/>
        <cx:title>
          <cx:tx>
            <cx:txData>
              <cx:v>Average Healing Ratio (%)</cx:v>
            </cx:txData>
          </cx:tx>
          <cx:txPr>
            <a:bodyPr spcFirstLastPara="1" vertOverflow="ellipsis" horzOverflow="overflow" wrap="square" lIns="0" tIns="0" rIns="0" bIns="0" anchor="ctr" anchorCtr="1"/>
            <a:lstStyle/>
            <a:p>
              <a:pPr algn="ctr" rtl="0">
                <a:defRPr sz="1200" b="1">
                  <a:solidFill>
                    <a:schemeClr val="tx1"/>
                  </a:solidFill>
                  <a:latin typeface="Times New Roman" panose="02020603050405020304" pitchFamily="18" charset="0"/>
                  <a:ea typeface="Times New Roman" panose="02020603050405020304" pitchFamily="18" charset="0"/>
                  <a:cs typeface="Times New Roman" panose="02020603050405020304" pitchFamily="18" charset="0"/>
                </a:defRPr>
              </a:pPr>
              <a:r>
                <a:rPr lang="en-US" sz="1200" b="1" i="0" u="none" strike="noStrike" baseline="0">
                  <a:solidFill>
                    <a:schemeClr val="tx1"/>
                  </a:solidFill>
                  <a:latin typeface="Times New Roman" panose="02020603050405020304" pitchFamily="18" charset="0"/>
                  <a:cs typeface="Times New Roman" panose="02020603050405020304" pitchFamily="18" charset="0"/>
                </a:rPr>
                <a:t>Average Healing Ratio (%)</a:t>
              </a:r>
            </a:p>
          </cx:txPr>
        </cx:title>
        <cx:majorGridlines>
          <cx:spPr>
            <a:ln>
              <a:solidFill>
                <a:schemeClr val="bg1"/>
              </a:solidFill>
            </a:ln>
          </cx:spPr>
        </cx:majorGridlines>
        <cx:majorTickMarks type="in"/>
        <cx:tickLabels/>
        <cx:numFmt formatCode="0%" sourceLinked="0"/>
        <cx:spPr>
          <a:ln>
            <a:solidFill>
              <a:schemeClr val="tx1"/>
            </a:solidFill>
          </a:ln>
        </cx:spPr>
        <cx:txPr>
          <a:bodyPr spcFirstLastPara="1" vertOverflow="ellipsis" horzOverflow="overflow" wrap="square" lIns="0" tIns="0" rIns="0" bIns="0" anchor="ctr" anchorCtr="1"/>
          <a:lstStyle/>
          <a:p>
            <a:pPr algn="ctr" rtl="0">
              <a:defRPr sz="1050" b="1">
                <a:solidFill>
                  <a:schemeClr val="tx1"/>
                </a:solidFill>
                <a:latin typeface="Times New Roman" panose="02020603050405020304" pitchFamily="18" charset="0"/>
                <a:ea typeface="Times New Roman" panose="02020603050405020304" pitchFamily="18" charset="0"/>
                <a:cs typeface="Times New Roman" panose="02020603050405020304" pitchFamily="18" charset="0"/>
              </a:defRPr>
            </a:pPr>
            <a:endParaRPr lang="en-US" sz="1050" b="1" i="0" u="none" strike="noStrike" baseline="0">
              <a:solidFill>
                <a:schemeClr val="tx1"/>
              </a:solidFill>
              <a:latin typeface="Times New Roman" panose="02020603050405020304" pitchFamily="18" charset="0"/>
              <a:cs typeface="Times New Roman" panose="02020603050405020304" pitchFamily="18"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8" Type="http://schemas.openxmlformats.org/officeDocument/2006/relationships/image" Target="../media/image74.tiff"/><Relationship Id="rId3" Type="http://schemas.openxmlformats.org/officeDocument/2006/relationships/image" Target="../media/image69.jpeg"/><Relationship Id="rId7" Type="http://schemas.openxmlformats.org/officeDocument/2006/relationships/image" Target="../media/image73.jpeg"/><Relationship Id="rId2" Type="http://schemas.openxmlformats.org/officeDocument/2006/relationships/image" Target="../media/image68.tiff"/><Relationship Id="rId1" Type="http://schemas.openxmlformats.org/officeDocument/2006/relationships/image" Target="../media/image67.tiff"/><Relationship Id="rId6" Type="http://schemas.openxmlformats.org/officeDocument/2006/relationships/image" Target="../media/image72.jpeg"/><Relationship Id="rId5" Type="http://schemas.openxmlformats.org/officeDocument/2006/relationships/image" Target="../media/image71.tiff"/><Relationship Id="rId10" Type="http://schemas.openxmlformats.org/officeDocument/2006/relationships/chart" Target="../charts/chart8.xml"/><Relationship Id="rId4" Type="http://schemas.openxmlformats.org/officeDocument/2006/relationships/image" Target="../media/image70.tiff"/><Relationship Id="rId9" Type="http://schemas.openxmlformats.org/officeDocument/2006/relationships/image" Target="../media/image75.tiff"/></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7" Type="http://schemas.openxmlformats.org/officeDocument/2006/relationships/image" Target="../media/image7.tiff"/><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tiff"/><Relationship Id="rId33" Type="http://schemas.openxmlformats.org/officeDocument/2006/relationships/image" Target="../media/image33.tiff"/><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tiff"/><Relationship Id="rId29" Type="http://schemas.openxmlformats.org/officeDocument/2006/relationships/image" Target="../media/image29.tiff"/><Relationship Id="rId1" Type="http://schemas.openxmlformats.org/officeDocument/2006/relationships/image" Target="../media/image1.tiff"/><Relationship Id="rId6" Type="http://schemas.openxmlformats.org/officeDocument/2006/relationships/image" Target="../media/image6.tiff"/><Relationship Id="rId11" Type="http://schemas.openxmlformats.org/officeDocument/2006/relationships/image" Target="../media/image11.tiff"/><Relationship Id="rId24" Type="http://schemas.openxmlformats.org/officeDocument/2006/relationships/image" Target="../media/image24.tiff"/><Relationship Id="rId32" Type="http://schemas.openxmlformats.org/officeDocument/2006/relationships/image" Target="../media/image32.tiff"/><Relationship Id="rId5" Type="http://schemas.openxmlformats.org/officeDocument/2006/relationships/image" Target="../media/image5.png"/><Relationship Id="rId15" Type="http://schemas.openxmlformats.org/officeDocument/2006/relationships/image" Target="../media/image15.tiff"/><Relationship Id="rId23" Type="http://schemas.openxmlformats.org/officeDocument/2006/relationships/image" Target="../media/image23.png"/><Relationship Id="rId28" Type="http://schemas.openxmlformats.org/officeDocument/2006/relationships/image" Target="../media/image28.tiff"/><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tiff"/><Relationship Id="rId9" Type="http://schemas.openxmlformats.org/officeDocument/2006/relationships/image" Target="../media/image9.tiff"/><Relationship Id="rId14" Type="http://schemas.openxmlformats.org/officeDocument/2006/relationships/image" Target="../media/image14.tiff"/><Relationship Id="rId22" Type="http://schemas.openxmlformats.org/officeDocument/2006/relationships/image" Target="../media/image22.tiff"/><Relationship Id="rId27" Type="http://schemas.openxmlformats.org/officeDocument/2006/relationships/image" Target="../media/image27.png"/><Relationship Id="rId30" Type="http://schemas.openxmlformats.org/officeDocument/2006/relationships/image" Target="../media/image30.jpeg"/><Relationship Id="rId8"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3" Type="http://schemas.openxmlformats.org/officeDocument/2006/relationships/image" Target="../media/image46.tiff"/><Relationship Id="rId18" Type="http://schemas.openxmlformats.org/officeDocument/2006/relationships/image" Target="../media/image51.tiff"/><Relationship Id="rId26" Type="http://schemas.openxmlformats.org/officeDocument/2006/relationships/image" Target="../media/image59.jpeg"/><Relationship Id="rId3" Type="http://schemas.openxmlformats.org/officeDocument/2006/relationships/image" Target="../media/image37.tiff"/><Relationship Id="rId21" Type="http://schemas.openxmlformats.org/officeDocument/2006/relationships/image" Target="../media/image54.tiff"/><Relationship Id="rId7" Type="http://schemas.openxmlformats.org/officeDocument/2006/relationships/image" Target="../media/image41.jpeg"/><Relationship Id="rId12" Type="http://schemas.microsoft.com/office/2007/relationships/hdphoto" Target="../media/hdphoto1.wdp"/><Relationship Id="rId17" Type="http://schemas.openxmlformats.org/officeDocument/2006/relationships/image" Target="../media/image50.tiff"/><Relationship Id="rId25" Type="http://schemas.openxmlformats.org/officeDocument/2006/relationships/image" Target="../media/image58.tiff"/><Relationship Id="rId33" Type="http://schemas.openxmlformats.org/officeDocument/2006/relationships/image" Target="../media/image66.jpeg"/><Relationship Id="rId2" Type="http://schemas.openxmlformats.org/officeDocument/2006/relationships/image" Target="../media/image36.tiff"/><Relationship Id="rId16" Type="http://schemas.openxmlformats.org/officeDocument/2006/relationships/image" Target="../media/image49.tiff"/><Relationship Id="rId20" Type="http://schemas.openxmlformats.org/officeDocument/2006/relationships/image" Target="../media/image53.jpeg"/><Relationship Id="rId29" Type="http://schemas.openxmlformats.org/officeDocument/2006/relationships/image" Target="../media/image62.jpeg"/><Relationship Id="rId1" Type="http://schemas.openxmlformats.org/officeDocument/2006/relationships/image" Target="../media/image35.jpeg"/><Relationship Id="rId6" Type="http://schemas.openxmlformats.org/officeDocument/2006/relationships/image" Target="../media/image40.tiff"/><Relationship Id="rId11" Type="http://schemas.openxmlformats.org/officeDocument/2006/relationships/image" Target="../media/image45.png"/><Relationship Id="rId24" Type="http://schemas.openxmlformats.org/officeDocument/2006/relationships/image" Target="../media/image57.tiff"/><Relationship Id="rId32" Type="http://schemas.openxmlformats.org/officeDocument/2006/relationships/image" Target="../media/image65.jpeg"/><Relationship Id="rId5" Type="http://schemas.openxmlformats.org/officeDocument/2006/relationships/image" Target="../media/image39.tiff"/><Relationship Id="rId15" Type="http://schemas.openxmlformats.org/officeDocument/2006/relationships/image" Target="../media/image48.tiff"/><Relationship Id="rId23" Type="http://schemas.openxmlformats.org/officeDocument/2006/relationships/image" Target="../media/image56.jpeg"/><Relationship Id="rId28" Type="http://schemas.openxmlformats.org/officeDocument/2006/relationships/image" Target="../media/image61.jpeg"/><Relationship Id="rId10" Type="http://schemas.openxmlformats.org/officeDocument/2006/relationships/image" Target="../media/image44.jpeg"/><Relationship Id="rId19" Type="http://schemas.openxmlformats.org/officeDocument/2006/relationships/image" Target="../media/image52.jpeg"/><Relationship Id="rId31" Type="http://schemas.openxmlformats.org/officeDocument/2006/relationships/image" Target="../media/image64.jpeg"/><Relationship Id="rId4" Type="http://schemas.openxmlformats.org/officeDocument/2006/relationships/image" Target="../media/image38.jpeg"/><Relationship Id="rId9" Type="http://schemas.openxmlformats.org/officeDocument/2006/relationships/image" Target="../media/image43.tiff"/><Relationship Id="rId14" Type="http://schemas.openxmlformats.org/officeDocument/2006/relationships/image" Target="../media/image47.jpeg"/><Relationship Id="rId22" Type="http://schemas.openxmlformats.org/officeDocument/2006/relationships/image" Target="../media/image55.tiff"/><Relationship Id="rId27" Type="http://schemas.openxmlformats.org/officeDocument/2006/relationships/image" Target="../media/image60.jpeg"/><Relationship Id="rId30" Type="http://schemas.openxmlformats.org/officeDocument/2006/relationships/image" Target="../media/image63.jpeg"/><Relationship Id="rId8" Type="http://schemas.openxmlformats.org/officeDocument/2006/relationships/image" Target="../media/image42.tiff"/></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microsoft.com/office/2014/relationships/chartEx" Target="../charts/chartEx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13</xdr:col>
      <xdr:colOff>500591</xdr:colOff>
      <xdr:row>2</xdr:row>
      <xdr:rowOff>101070</xdr:rowOff>
    </xdr:from>
    <xdr:to>
      <xdr:col>27</xdr:col>
      <xdr:colOff>366182</xdr:colOff>
      <xdr:row>27</xdr:row>
      <xdr:rowOff>124883</xdr:rowOff>
    </xdr:to>
    <xdr:graphicFrame macro="">
      <xdr:nvGraphicFramePr>
        <xdr:cNvPr id="2" name="Chart 1">
          <a:extLst>
            <a:ext uri="{FF2B5EF4-FFF2-40B4-BE49-F238E27FC236}">
              <a16:creationId xmlns:a16="http://schemas.microsoft.com/office/drawing/2014/main" id="{47361681-A743-4903-8A99-CA2FB3C91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28575</xdr:colOff>
      <xdr:row>33</xdr:row>
      <xdr:rowOff>152400</xdr:rowOff>
    </xdr:from>
    <xdr:to>
      <xdr:col>18</xdr:col>
      <xdr:colOff>210975</xdr:colOff>
      <xdr:row>49</xdr:row>
      <xdr:rowOff>3450</xdr:rowOff>
    </xdr:to>
    <xdr:pic>
      <xdr:nvPicPr>
        <xdr:cNvPr id="2" name="Picture 1">
          <a:extLst>
            <a:ext uri="{FF2B5EF4-FFF2-40B4-BE49-F238E27FC236}">
              <a16:creationId xmlns:a16="http://schemas.microsoft.com/office/drawing/2014/main" id="{EFB24483-E55F-4109-B946-7EBD36A9D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82550" y="5667375"/>
          <a:ext cx="3840000" cy="2880000"/>
        </a:xfrm>
        <a:prstGeom prst="rect">
          <a:avLst/>
        </a:prstGeom>
      </xdr:spPr>
    </xdr:pic>
    <xdr:clientData/>
  </xdr:twoCellAnchor>
  <xdr:twoCellAnchor editAs="oneCell">
    <xdr:from>
      <xdr:col>5</xdr:col>
      <xdr:colOff>466725</xdr:colOff>
      <xdr:row>33</xdr:row>
      <xdr:rowOff>142875</xdr:rowOff>
    </xdr:from>
    <xdr:to>
      <xdr:col>11</xdr:col>
      <xdr:colOff>525300</xdr:colOff>
      <xdr:row>49</xdr:row>
      <xdr:rowOff>3450</xdr:rowOff>
    </xdr:to>
    <xdr:pic>
      <xdr:nvPicPr>
        <xdr:cNvPr id="3" name="Picture 2">
          <a:extLst>
            <a:ext uri="{FF2B5EF4-FFF2-40B4-BE49-F238E27FC236}">
              <a16:creationId xmlns:a16="http://schemas.microsoft.com/office/drawing/2014/main" id="{18E4FC99-2C56-4D9D-8AB7-A83607A5EC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29675" y="5657850"/>
          <a:ext cx="3840000" cy="2880000"/>
        </a:xfrm>
        <a:prstGeom prst="rect">
          <a:avLst/>
        </a:prstGeom>
      </xdr:spPr>
    </xdr:pic>
    <xdr:clientData/>
  </xdr:twoCellAnchor>
  <xdr:twoCellAnchor editAs="oneCell">
    <xdr:from>
      <xdr:col>4</xdr:col>
      <xdr:colOff>104775</xdr:colOff>
      <xdr:row>33</xdr:row>
      <xdr:rowOff>104775</xdr:rowOff>
    </xdr:from>
    <xdr:to>
      <xdr:col>5</xdr:col>
      <xdr:colOff>372900</xdr:colOff>
      <xdr:row>48</xdr:row>
      <xdr:rowOff>127275</xdr:rowOff>
    </xdr:to>
    <xdr:pic>
      <xdr:nvPicPr>
        <xdr:cNvPr id="4" name="Picture 3">
          <a:extLst>
            <a:ext uri="{FF2B5EF4-FFF2-40B4-BE49-F238E27FC236}">
              <a16:creationId xmlns:a16="http://schemas.microsoft.com/office/drawing/2014/main" id="{E429727E-3718-424D-ABD3-53EF9D346B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95850" y="5619750"/>
          <a:ext cx="3840000" cy="2880000"/>
        </a:xfrm>
        <a:prstGeom prst="rect">
          <a:avLst/>
        </a:prstGeom>
      </xdr:spPr>
    </xdr:pic>
    <xdr:clientData/>
  </xdr:twoCellAnchor>
  <xdr:twoCellAnchor editAs="oneCell">
    <xdr:from>
      <xdr:col>5</xdr:col>
      <xdr:colOff>504825</xdr:colOff>
      <xdr:row>53</xdr:row>
      <xdr:rowOff>81000</xdr:rowOff>
    </xdr:from>
    <xdr:to>
      <xdr:col>11</xdr:col>
      <xdr:colOff>563400</xdr:colOff>
      <xdr:row>68</xdr:row>
      <xdr:rowOff>103500</xdr:rowOff>
    </xdr:to>
    <xdr:pic>
      <xdr:nvPicPr>
        <xdr:cNvPr id="5" name="Picture 4">
          <a:extLst>
            <a:ext uri="{FF2B5EF4-FFF2-40B4-BE49-F238E27FC236}">
              <a16:creationId xmlns:a16="http://schemas.microsoft.com/office/drawing/2014/main" id="{F26C486D-0BE9-426F-8790-E4FD9D6D76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67775" y="8834475"/>
          <a:ext cx="3840000" cy="2880000"/>
        </a:xfrm>
        <a:prstGeom prst="rect">
          <a:avLst/>
        </a:prstGeom>
      </xdr:spPr>
    </xdr:pic>
    <xdr:clientData/>
  </xdr:twoCellAnchor>
  <xdr:twoCellAnchor editAs="oneCell">
    <xdr:from>
      <xdr:col>12</xdr:col>
      <xdr:colOff>54750</xdr:colOff>
      <xdr:row>53</xdr:row>
      <xdr:rowOff>59550</xdr:rowOff>
    </xdr:from>
    <xdr:to>
      <xdr:col>18</xdr:col>
      <xdr:colOff>237150</xdr:colOff>
      <xdr:row>68</xdr:row>
      <xdr:rowOff>82050</xdr:rowOff>
    </xdr:to>
    <xdr:pic>
      <xdr:nvPicPr>
        <xdr:cNvPr id="6" name="Picture 5">
          <a:extLst>
            <a:ext uri="{FF2B5EF4-FFF2-40B4-BE49-F238E27FC236}">
              <a16:creationId xmlns:a16="http://schemas.microsoft.com/office/drawing/2014/main" id="{06C4B614-59DA-464A-8F92-23D6E91031C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08725" y="8813025"/>
          <a:ext cx="3840000" cy="2880000"/>
        </a:xfrm>
        <a:prstGeom prst="rect">
          <a:avLst/>
        </a:prstGeom>
      </xdr:spPr>
    </xdr:pic>
    <xdr:clientData/>
  </xdr:twoCellAnchor>
  <xdr:twoCellAnchor editAs="oneCell">
    <xdr:from>
      <xdr:col>4</xdr:col>
      <xdr:colOff>123825</xdr:colOff>
      <xdr:row>53</xdr:row>
      <xdr:rowOff>76200</xdr:rowOff>
    </xdr:from>
    <xdr:to>
      <xdr:col>5</xdr:col>
      <xdr:colOff>391950</xdr:colOff>
      <xdr:row>68</xdr:row>
      <xdr:rowOff>98700</xdr:rowOff>
    </xdr:to>
    <xdr:pic>
      <xdr:nvPicPr>
        <xdr:cNvPr id="7" name="Picture 6">
          <a:extLst>
            <a:ext uri="{FF2B5EF4-FFF2-40B4-BE49-F238E27FC236}">
              <a16:creationId xmlns:a16="http://schemas.microsoft.com/office/drawing/2014/main" id="{B23A35FF-B0E1-46C2-8392-F713AA7D4E6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14900" y="8829675"/>
          <a:ext cx="3840000" cy="2880000"/>
        </a:xfrm>
        <a:prstGeom prst="rect">
          <a:avLst/>
        </a:prstGeom>
      </xdr:spPr>
    </xdr:pic>
    <xdr:clientData/>
  </xdr:twoCellAnchor>
  <xdr:twoCellAnchor editAs="oneCell">
    <xdr:from>
      <xdr:col>4</xdr:col>
      <xdr:colOff>95251</xdr:colOff>
      <xdr:row>13</xdr:row>
      <xdr:rowOff>76200</xdr:rowOff>
    </xdr:from>
    <xdr:to>
      <xdr:col>5</xdr:col>
      <xdr:colOff>363377</xdr:colOff>
      <xdr:row>28</xdr:row>
      <xdr:rowOff>98700</xdr:rowOff>
    </xdr:to>
    <xdr:pic>
      <xdr:nvPicPr>
        <xdr:cNvPr id="8" name="Picture 7">
          <a:extLst>
            <a:ext uri="{FF2B5EF4-FFF2-40B4-BE49-F238E27FC236}">
              <a16:creationId xmlns:a16="http://schemas.microsoft.com/office/drawing/2014/main" id="{6C12F909-FCDE-493F-AE89-9585C34CB0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86326" y="2352675"/>
          <a:ext cx="3840001" cy="2880000"/>
        </a:xfrm>
        <a:prstGeom prst="rect">
          <a:avLst/>
        </a:prstGeom>
      </xdr:spPr>
    </xdr:pic>
    <xdr:clientData/>
  </xdr:twoCellAnchor>
  <xdr:twoCellAnchor editAs="oneCell">
    <xdr:from>
      <xdr:col>5</xdr:col>
      <xdr:colOff>457201</xdr:colOff>
      <xdr:row>13</xdr:row>
      <xdr:rowOff>38100</xdr:rowOff>
    </xdr:from>
    <xdr:to>
      <xdr:col>11</xdr:col>
      <xdr:colOff>515777</xdr:colOff>
      <xdr:row>28</xdr:row>
      <xdr:rowOff>60600</xdr:rowOff>
    </xdr:to>
    <xdr:pic>
      <xdr:nvPicPr>
        <xdr:cNvPr id="9" name="Picture 8">
          <a:extLst>
            <a:ext uri="{FF2B5EF4-FFF2-40B4-BE49-F238E27FC236}">
              <a16:creationId xmlns:a16="http://schemas.microsoft.com/office/drawing/2014/main" id="{1D6C4D34-BB40-4695-9366-A4729F82A81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820151" y="2314575"/>
          <a:ext cx="3840001" cy="2880000"/>
        </a:xfrm>
        <a:prstGeom prst="rect">
          <a:avLst/>
        </a:prstGeom>
      </xdr:spPr>
    </xdr:pic>
    <xdr:clientData/>
  </xdr:twoCellAnchor>
  <xdr:twoCellAnchor editAs="oneCell">
    <xdr:from>
      <xdr:col>12</xdr:col>
      <xdr:colOff>9526</xdr:colOff>
      <xdr:row>13</xdr:row>
      <xdr:rowOff>38100</xdr:rowOff>
    </xdr:from>
    <xdr:to>
      <xdr:col>18</xdr:col>
      <xdr:colOff>191927</xdr:colOff>
      <xdr:row>28</xdr:row>
      <xdr:rowOff>60600</xdr:rowOff>
    </xdr:to>
    <xdr:pic>
      <xdr:nvPicPr>
        <xdr:cNvPr id="10" name="Picture 9">
          <a:extLst>
            <a:ext uri="{FF2B5EF4-FFF2-40B4-BE49-F238E27FC236}">
              <a16:creationId xmlns:a16="http://schemas.microsoft.com/office/drawing/2014/main" id="{7BCAD0FA-1701-4930-8055-30A02B40C07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763501" y="2314575"/>
          <a:ext cx="3840001" cy="2880000"/>
        </a:xfrm>
        <a:prstGeom prst="rect">
          <a:avLst/>
        </a:prstGeom>
      </xdr:spPr>
    </xdr:pic>
    <xdr:clientData/>
  </xdr:twoCellAnchor>
  <xdr:twoCellAnchor>
    <xdr:from>
      <xdr:col>20</xdr:col>
      <xdr:colOff>352425</xdr:colOff>
      <xdr:row>1</xdr:row>
      <xdr:rowOff>85725</xdr:rowOff>
    </xdr:from>
    <xdr:to>
      <xdr:col>34</xdr:col>
      <xdr:colOff>171450</xdr:colOff>
      <xdr:row>36</xdr:row>
      <xdr:rowOff>95250</xdr:rowOff>
    </xdr:to>
    <xdr:graphicFrame macro="">
      <xdr:nvGraphicFramePr>
        <xdr:cNvPr id="11" name="Chart 10">
          <a:extLst>
            <a:ext uri="{FF2B5EF4-FFF2-40B4-BE49-F238E27FC236}">
              <a16:creationId xmlns:a16="http://schemas.microsoft.com/office/drawing/2014/main" id="{4E5621ED-23BD-4016-981F-DDC2AD55B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238125</xdr:colOff>
      <xdr:row>32</xdr:row>
      <xdr:rowOff>133350</xdr:rowOff>
    </xdr:from>
    <xdr:to>
      <xdr:col>35</xdr:col>
      <xdr:colOff>28575</xdr:colOff>
      <xdr:row>52</xdr:row>
      <xdr:rowOff>71438</xdr:rowOff>
    </xdr:to>
    <xdr:graphicFrame macro="">
      <xdr:nvGraphicFramePr>
        <xdr:cNvPr id="2" name="Chart 1">
          <a:extLst>
            <a:ext uri="{FF2B5EF4-FFF2-40B4-BE49-F238E27FC236}">
              <a16:creationId xmlns:a16="http://schemas.microsoft.com/office/drawing/2014/main" id="{36D316B4-D016-455A-89CF-D5530B4D3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428625</xdr:colOff>
      <xdr:row>23</xdr:row>
      <xdr:rowOff>61912</xdr:rowOff>
    </xdr:from>
    <xdr:to>
      <xdr:col>35</xdr:col>
      <xdr:colOff>219075</xdr:colOff>
      <xdr:row>42</xdr:row>
      <xdr:rowOff>180975</xdr:rowOff>
    </xdr:to>
    <xdr:graphicFrame macro="">
      <xdr:nvGraphicFramePr>
        <xdr:cNvPr id="3" name="Chart 2">
          <a:extLst>
            <a:ext uri="{FF2B5EF4-FFF2-40B4-BE49-F238E27FC236}">
              <a16:creationId xmlns:a16="http://schemas.microsoft.com/office/drawing/2014/main" id="{72B98B76-7C70-428A-965C-5759836BC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514350</xdr:colOff>
      <xdr:row>22</xdr:row>
      <xdr:rowOff>133350</xdr:rowOff>
    </xdr:from>
    <xdr:to>
      <xdr:col>31</xdr:col>
      <xdr:colOff>123825</xdr:colOff>
      <xdr:row>51</xdr:row>
      <xdr:rowOff>142875</xdr:rowOff>
    </xdr:to>
    <xdr:sp macro="" textlink="">
      <xdr:nvSpPr>
        <xdr:cNvPr id="13" name="Rectangle 12">
          <a:extLst>
            <a:ext uri="{FF2B5EF4-FFF2-40B4-BE49-F238E27FC236}">
              <a16:creationId xmlns:a16="http://schemas.microsoft.com/office/drawing/2014/main" id="{4BF02D9E-4B9F-4B24-A4C5-0BD8DE269381}"/>
            </a:ext>
          </a:extLst>
        </xdr:cNvPr>
        <xdr:cNvSpPr/>
      </xdr:nvSpPr>
      <xdr:spPr>
        <a:xfrm>
          <a:off x="18792825" y="5114925"/>
          <a:ext cx="3343275" cy="5543550"/>
        </a:xfrm>
        <a:prstGeom prst="rect">
          <a:avLst/>
        </a:prstGeom>
        <a:noFill/>
        <a:ln w="158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226219</xdr:colOff>
      <xdr:row>40</xdr:row>
      <xdr:rowOff>0</xdr:rowOff>
    </xdr:from>
    <xdr:to>
      <xdr:col>55</xdr:col>
      <xdr:colOff>597694</xdr:colOff>
      <xdr:row>41</xdr:row>
      <xdr:rowOff>85723</xdr:rowOff>
    </xdr:to>
    <xdr:sp macro="" textlink="">
      <xdr:nvSpPr>
        <xdr:cNvPr id="2" name="TextBox 1">
          <a:extLst>
            <a:ext uri="{FF2B5EF4-FFF2-40B4-BE49-F238E27FC236}">
              <a16:creationId xmlns:a16="http://schemas.microsoft.com/office/drawing/2014/main" id="{E00FB6F9-E183-403A-86B3-E2FE4378F042}"/>
            </a:ext>
          </a:extLst>
        </xdr:cNvPr>
        <xdr:cNvSpPr txBox="1"/>
      </xdr:nvSpPr>
      <xdr:spPr>
        <a:xfrm>
          <a:off x="24314944" y="7600950"/>
          <a:ext cx="1590675" cy="276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xdr:from>
      <xdr:col>39</xdr:col>
      <xdr:colOff>235746</xdr:colOff>
      <xdr:row>40</xdr:row>
      <xdr:rowOff>0</xdr:rowOff>
    </xdr:from>
    <xdr:to>
      <xdr:col>41</xdr:col>
      <xdr:colOff>485777</xdr:colOff>
      <xdr:row>40</xdr:row>
      <xdr:rowOff>9524</xdr:rowOff>
    </xdr:to>
    <xdr:sp macro="" textlink="">
      <xdr:nvSpPr>
        <xdr:cNvPr id="3" name="TextBox 2">
          <a:extLst>
            <a:ext uri="{FF2B5EF4-FFF2-40B4-BE49-F238E27FC236}">
              <a16:creationId xmlns:a16="http://schemas.microsoft.com/office/drawing/2014/main" id="{BCB21A6F-B171-419A-96B1-2DEB4F8E8EF3}"/>
            </a:ext>
          </a:extLst>
        </xdr:cNvPr>
        <xdr:cNvSpPr txBox="1"/>
      </xdr:nvSpPr>
      <xdr:spPr>
        <a:xfrm>
          <a:off x="17104521" y="7600950"/>
          <a:ext cx="1469231" cy="9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xdr:from>
      <xdr:col>5</xdr:col>
      <xdr:colOff>114302</xdr:colOff>
      <xdr:row>40</xdr:row>
      <xdr:rowOff>0</xdr:rowOff>
    </xdr:from>
    <xdr:to>
      <xdr:col>7</xdr:col>
      <xdr:colOff>423863</xdr:colOff>
      <xdr:row>40</xdr:row>
      <xdr:rowOff>42861</xdr:rowOff>
    </xdr:to>
    <xdr:sp macro="" textlink="">
      <xdr:nvSpPr>
        <xdr:cNvPr id="4" name="TextBox 3">
          <a:extLst>
            <a:ext uri="{FF2B5EF4-FFF2-40B4-BE49-F238E27FC236}">
              <a16:creationId xmlns:a16="http://schemas.microsoft.com/office/drawing/2014/main" id="{5F50A335-48ED-4BE0-A814-7033DB3265D8}"/>
            </a:ext>
          </a:extLst>
        </xdr:cNvPr>
        <xdr:cNvSpPr txBox="1"/>
      </xdr:nvSpPr>
      <xdr:spPr>
        <a:xfrm>
          <a:off x="2381252" y="7600950"/>
          <a:ext cx="623886" cy="42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xdr:from>
      <xdr:col>32</xdr:col>
      <xdr:colOff>114302</xdr:colOff>
      <xdr:row>40</xdr:row>
      <xdr:rowOff>0</xdr:rowOff>
    </xdr:from>
    <xdr:to>
      <xdr:col>34</xdr:col>
      <xdr:colOff>423863</xdr:colOff>
      <xdr:row>40</xdr:row>
      <xdr:rowOff>42861</xdr:rowOff>
    </xdr:to>
    <xdr:sp macro="" textlink="">
      <xdr:nvSpPr>
        <xdr:cNvPr id="5" name="TextBox 4">
          <a:extLst>
            <a:ext uri="{FF2B5EF4-FFF2-40B4-BE49-F238E27FC236}">
              <a16:creationId xmlns:a16="http://schemas.microsoft.com/office/drawing/2014/main" id="{95572E02-7776-460E-AEA4-E576C55214DA}"/>
            </a:ext>
          </a:extLst>
        </xdr:cNvPr>
        <xdr:cNvSpPr txBox="1"/>
      </xdr:nvSpPr>
      <xdr:spPr>
        <a:xfrm>
          <a:off x="14249402" y="7600950"/>
          <a:ext cx="623886" cy="42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xdr:from>
      <xdr:col>23</xdr:col>
      <xdr:colOff>114302</xdr:colOff>
      <xdr:row>40</xdr:row>
      <xdr:rowOff>0</xdr:rowOff>
    </xdr:from>
    <xdr:to>
      <xdr:col>25</xdr:col>
      <xdr:colOff>423863</xdr:colOff>
      <xdr:row>40</xdr:row>
      <xdr:rowOff>42861</xdr:rowOff>
    </xdr:to>
    <xdr:sp macro="" textlink="">
      <xdr:nvSpPr>
        <xdr:cNvPr id="6" name="TextBox 5">
          <a:extLst>
            <a:ext uri="{FF2B5EF4-FFF2-40B4-BE49-F238E27FC236}">
              <a16:creationId xmlns:a16="http://schemas.microsoft.com/office/drawing/2014/main" id="{A2EEE512-E574-4884-B543-F3715A7B0E4C}"/>
            </a:ext>
          </a:extLst>
        </xdr:cNvPr>
        <xdr:cNvSpPr txBox="1"/>
      </xdr:nvSpPr>
      <xdr:spPr>
        <a:xfrm>
          <a:off x="10306052" y="7600950"/>
          <a:ext cx="623886" cy="42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editAs="oneCell">
    <xdr:from>
      <xdr:col>9</xdr:col>
      <xdr:colOff>28575</xdr:colOff>
      <xdr:row>2</xdr:row>
      <xdr:rowOff>190500</xdr:rowOff>
    </xdr:from>
    <xdr:to>
      <xdr:col>9</xdr:col>
      <xdr:colOff>760489</xdr:colOff>
      <xdr:row>32</xdr:row>
      <xdr:rowOff>127500</xdr:rowOff>
    </xdr:to>
    <xdr:pic>
      <xdr:nvPicPr>
        <xdr:cNvPr id="7" name="Picture 6">
          <a:extLst>
            <a:ext uri="{FF2B5EF4-FFF2-40B4-BE49-F238E27FC236}">
              <a16:creationId xmlns:a16="http://schemas.microsoft.com/office/drawing/2014/main" id="{E9444751-50AB-4E15-A10D-35E818474B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29050" y="695325"/>
          <a:ext cx="731914" cy="5652000"/>
        </a:xfrm>
        <a:prstGeom prst="rect">
          <a:avLst/>
        </a:prstGeom>
      </xdr:spPr>
    </xdr:pic>
    <xdr:clientData/>
  </xdr:twoCellAnchor>
  <xdr:twoCellAnchor editAs="oneCell">
    <xdr:from>
      <xdr:col>2</xdr:col>
      <xdr:colOff>9525</xdr:colOff>
      <xdr:row>3</xdr:row>
      <xdr:rowOff>0</xdr:rowOff>
    </xdr:from>
    <xdr:to>
      <xdr:col>3</xdr:col>
      <xdr:colOff>381000</xdr:colOff>
      <xdr:row>32</xdr:row>
      <xdr:rowOff>127500</xdr:rowOff>
    </xdr:to>
    <xdr:pic>
      <xdr:nvPicPr>
        <xdr:cNvPr id="8" name="Picture 7">
          <a:extLst>
            <a:ext uri="{FF2B5EF4-FFF2-40B4-BE49-F238E27FC236}">
              <a16:creationId xmlns:a16="http://schemas.microsoft.com/office/drawing/2014/main" id="{A47E069F-D251-405E-B045-4E862C8832F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38200" y="704850"/>
          <a:ext cx="981075" cy="5652000"/>
        </a:xfrm>
        <a:prstGeom prst="rect">
          <a:avLst/>
        </a:prstGeom>
      </xdr:spPr>
    </xdr:pic>
    <xdr:clientData/>
  </xdr:twoCellAnchor>
  <xdr:twoCellAnchor editAs="oneCell">
    <xdr:from>
      <xdr:col>4</xdr:col>
      <xdr:colOff>28575</xdr:colOff>
      <xdr:row>2</xdr:row>
      <xdr:rowOff>180975</xdr:rowOff>
    </xdr:from>
    <xdr:to>
      <xdr:col>6</xdr:col>
      <xdr:colOff>409576</xdr:colOff>
      <xdr:row>32</xdr:row>
      <xdr:rowOff>117975</xdr:rowOff>
    </xdr:to>
    <xdr:pic>
      <xdr:nvPicPr>
        <xdr:cNvPr id="9" name="Picture 8">
          <a:extLst>
            <a:ext uri="{FF2B5EF4-FFF2-40B4-BE49-F238E27FC236}">
              <a16:creationId xmlns:a16="http://schemas.microsoft.com/office/drawing/2014/main" id="{81E84129-8AE8-4102-A96D-AEBC55942A4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905000" y="685800"/>
          <a:ext cx="942976" cy="5652000"/>
        </a:xfrm>
        <a:prstGeom prst="rect">
          <a:avLst/>
        </a:prstGeom>
      </xdr:spPr>
    </xdr:pic>
    <xdr:clientData/>
  </xdr:twoCellAnchor>
  <xdr:twoCellAnchor editAs="oneCell">
    <xdr:from>
      <xdr:col>7</xdr:col>
      <xdr:colOff>142875</xdr:colOff>
      <xdr:row>3</xdr:row>
      <xdr:rowOff>0</xdr:rowOff>
    </xdr:from>
    <xdr:to>
      <xdr:col>8</xdr:col>
      <xdr:colOff>722443</xdr:colOff>
      <xdr:row>32</xdr:row>
      <xdr:rowOff>127500</xdr:rowOff>
    </xdr:to>
    <xdr:pic>
      <xdr:nvPicPr>
        <xdr:cNvPr id="11" name="Picture 10">
          <a:extLst>
            <a:ext uri="{FF2B5EF4-FFF2-40B4-BE49-F238E27FC236}">
              <a16:creationId xmlns:a16="http://schemas.microsoft.com/office/drawing/2014/main" id="{C4CE2714-9A87-436C-B627-101957DE1F1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000375" y="704850"/>
          <a:ext cx="731968" cy="5652000"/>
        </a:xfrm>
        <a:prstGeom prst="rect">
          <a:avLst/>
        </a:prstGeom>
      </xdr:spPr>
    </xdr:pic>
    <xdr:clientData/>
  </xdr:twoCellAnchor>
  <xdr:twoCellAnchor editAs="oneCell">
    <xdr:from>
      <xdr:col>12</xdr:col>
      <xdr:colOff>434423</xdr:colOff>
      <xdr:row>2</xdr:row>
      <xdr:rowOff>196784</xdr:rowOff>
    </xdr:from>
    <xdr:to>
      <xdr:col>15</xdr:col>
      <xdr:colOff>407090</xdr:colOff>
      <xdr:row>32</xdr:row>
      <xdr:rowOff>123431</xdr:rowOff>
    </xdr:to>
    <xdr:pic>
      <xdr:nvPicPr>
        <xdr:cNvPr id="12" name="Picture 11">
          <a:extLst>
            <a:ext uri="{FF2B5EF4-FFF2-40B4-BE49-F238E27FC236}">
              <a16:creationId xmlns:a16="http://schemas.microsoft.com/office/drawing/2014/main" id="{27854E1D-C241-4D44-9562-709E937EA26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854148" y="701609"/>
          <a:ext cx="972792" cy="5517822"/>
        </a:xfrm>
        <a:prstGeom prst="rect">
          <a:avLst/>
        </a:prstGeom>
      </xdr:spPr>
    </xdr:pic>
    <xdr:clientData/>
  </xdr:twoCellAnchor>
  <xdr:twoCellAnchor editAs="oneCell">
    <xdr:from>
      <xdr:col>17</xdr:col>
      <xdr:colOff>138733</xdr:colOff>
      <xdr:row>3</xdr:row>
      <xdr:rowOff>2338</xdr:rowOff>
    </xdr:from>
    <xdr:to>
      <xdr:col>18</xdr:col>
      <xdr:colOff>33940</xdr:colOff>
      <xdr:row>32</xdr:row>
      <xdr:rowOff>129838</xdr:rowOff>
    </xdr:to>
    <xdr:pic>
      <xdr:nvPicPr>
        <xdr:cNvPr id="13" name="Picture 12">
          <a:extLst>
            <a:ext uri="{FF2B5EF4-FFF2-40B4-BE49-F238E27FC236}">
              <a16:creationId xmlns:a16="http://schemas.microsoft.com/office/drawing/2014/main" id="{99E04629-5314-4872-BAB4-078AE312F9F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7130083" y="707188"/>
          <a:ext cx="685782" cy="5652000"/>
        </a:xfrm>
        <a:prstGeom prst="rect">
          <a:avLst/>
        </a:prstGeom>
      </xdr:spPr>
    </xdr:pic>
    <xdr:clientData/>
  </xdr:twoCellAnchor>
  <xdr:twoCellAnchor editAs="oneCell">
    <xdr:from>
      <xdr:col>18</xdr:col>
      <xdr:colOff>53007</xdr:colOff>
      <xdr:row>3</xdr:row>
      <xdr:rowOff>9451</xdr:rowOff>
    </xdr:from>
    <xdr:to>
      <xdr:col>18</xdr:col>
      <xdr:colOff>785304</xdr:colOff>
      <xdr:row>32</xdr:row>
      <xdr:rowOff>136123</xdr:rowOff>
    </xdr:to>
    <xdr:pic>
      <xdr:nvPicPr>
        <xdr:cNvPr id="14" name="Picture 13">
          <a:extLst>
            <a:ext uri="{FF2B5EF4-FFF2-40B4-BE49-F238E27FC236}">
              <a16:creationId xmlns:a16="http://schemas.microsoft.com/office/drawing/2014/main" id="{E1BCF603-BBAC-4FD5-8665-F1C8204E25F7}"/>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7834932" y="714301"/>
          <a:ext cx="732297" cy="5651172"/>
        </a:xfrm>
        <a:prstGeom prst="rect">
          <a:avLst/>
        </a:prstGeom>
      </xdr:spPr>
    </xdr:pic>
    <xdr:clientData/>
  </xdr:twoCellAnchor>
  <xdr:twoCellAnchor>
    <xdr:from>
      <xdr:col>11</xdr:col>
      <xdr:colOff>4555</xdr:colOff>
      <xdr:row>2</xdr:row>
      <xdr:rowOff>187929</xdr:rowOff>
    </xdr:from>
    <xdr:to>
      <xdr:col>12</xdr:col>
      <xdr:colOff>360529</xdr:colOff>
      <xdr:row>32</xdr:row>
      <xdr:rowOff>115129</xdr:rowOff>
    </xdr:to>
    <xdr:pic>
      <xdr:nvPicPr>
        <xdr:cNvPr id="16" name="Picture 15">
          <a:extLst>
            <a:ext uri="{FF2B5EF4-FFF2-40B4-BE49-F238E27FC236}">
              <a16:creationId xmlns:a16="http://schemas.microsoft.com/office/drawing/2014/main" id="{D903AE07-7909-4B79-AEC5-2DFFE4CA4CF3}"/>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4830555" y="695929"/>
          <a:ext cx="969807" cy="5515200"/>
        </a:xfrm>
        <a:prstGeom prst="rect">
          <a:avLst/>
        </a:prstGeom>
      </xdr:spPr>
    </xdr:pic>
    <xdr:clientData/>
  </xdr:twoCellAnchor>
  <xdr:twoCellAnchor editAs="oneCell">
    <xdr:from>
      <xdr:col>26</xdr:col>
      <xdr:colOff>127138</xdr:colOff>
      <xdr:row>3</xdr:row>
      <xdr:rowOff>4969</xdr:rowOff>
    </xdr:from>
    <xdr:to>
      <xdr:col>26</xdr:col>
      <xdr:colOff>731768</xdr:colOff>
      <xdr:row>32</xdr:row>
      <xdr:rowOff>131641</xdr:rowOff>
    </xdr:to>
    <xdr:pic>
      <xdr:nvPicPr>
        <xdr:cNvPr id="18" name="Picture 17">
          <a:extLst>
            <a:ext uri="{FF2B5EF4-FFF2-40B4-BE49-F238E27FC236}">
              <a16:creationId xmlns:a16="http://schemas.microsoft.com/office/drawing/2014/main" id="{1901B22D-E6F3-4E1A-8115-FA70CFBA9828}"/>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061838" y="709819"/>
          <a:ext cx="604630" cy="5651172"/>
        </a:xfrm>
        <a:prstGeom prst="rect">
          <a:avLst/>
        </a:prstGeom>
      </xdr:spPr>
    </xdr:pic>
    <xdr:clientData/>
  </xdr:twoCellAnchor>
  <xdr:twoCellAnchor editAs="oneCell">
    <xdr:from>
      <xdr:col>22</xdr:col>
      <xdr:colOff>2991</xdr:colOff>
      <xdr:row>3</xdr:row>
      <xdr:rowOff>2069</xdr:rowOff>
    </xdr:from>
    <xdr:to>
      <xdr:col>24</xdr:col>
      <xdr:colOff>412888</xdr:colOff>
      <xdr:row>32</xdr:row>
      <xdr:rowOff>128741</xdr:rowOff>
    </xdr:to>
    <xdr:pic>
      <xdr:nvPicPr>
        <xdr:cNvPr id="19" name="Picture 18">
          <a:extLst>
            <a:ext uri="{FF2B5EF4-FFF2-40B4-BE49-F238E27FC236}">
              <a16:creationId xmlns:a16="http://schemas.microsoft.com/office/drawing/2014/main" id="{87952E2E-C41C-4E5E-8806-3CAE56F8B3E2}"/>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9804216" y="706919"/>
          <a:ext cx="971872" cy="5651172"/>
        </a:xfrm>
        <a:prstGeom prst="rect">
          <a:avLst/>
        </a:prstGeom>
      </xdr:spPr>
    </xdr:pic>
    <xdr:clientData/>
  </xdr:twoCellAnchor>
  <xdr:twoCellAnchor editAs="oneCell">
    <xdr:from>
      <xdr:col>27</xdr:col>
      <xdr:colOff>97321</xdr:colOff>
      <xdr:row>3</xdr:row>
      <xdr:rowOff>11597</xdr:rowOff>
    </xdr:from>
    <xdr:to>
      <xdr:col>27</xdr:col>
      <xdr:colOff>755083</xdr:colOff>
      <xdr:row>32</xdr:row>
      <xdr:rowOff>139097</xdr:rowOff>
    </xdr:to>
    <xdr:pic>
      <xdr:nvPicPr>
        <xdr:cNvPr id="20" name="Picture 19">
          <a:extLst>
            <a:ext uri="{FF2B5EF4-FFF2-40B4-BE49-F238E27FC236}">
              <a16:creationId xmlns:a16="http://schemas.microsoft.com/office/drawing/2014/main" id="{686BEACC-C217-4A95-AF9A-EA05919864B3}"/>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1822596" y="716447"/>
          <a:ext cx="657762" cy="5652000"/>
        </a:xfrm>
        <a:prstGeom prst="rect">
          <a:avLst/>
        </a:prstGeom>
      </xdr:spPr>
    </xdr:pic>
    <xdr:clientData/>
  </xdr:twoCellAnchor>
  <xdr:twoCellAnchor>
    <xdr:from>
      <xdr:col>20</xdr:col>
      <xdr:colOff>5797</xdr:colOff>
      <xdr:row>3</xdr:row>
      <xdr:rowOff>2069</xdr:rowOff>
    </xdr:from>
    <xdr:to>
      <xdr:col>21</xdr:col>
      <xdr:colOff>346561</xdr:colOff>
      <xdr:row>32</xdr:row>
      <xdr:rowOff>130352</xdr:rowOff>
    </xdr:to>
    <xdr:pic>
      <xdr:nvPicPr>
        <xdr:cNvPr id="21" name="Picture 20">
          <a:extLst>
            <a:ext uri="{FF2B5EF4-FFF2-40B4-BE49-F238E27FC236}">
              <a16:creationId xmlns:a16="http://schemas.microsoft.com/office/drawing/2014/main" id="{FA7CEA25-2AF8-4745-B4C8-3B67BC86049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8779380" y="711152"/>
          <a:ext cx="954598" cy="5515200"/>
        </a:xfrm>
        <a:prstGeom prst="rect">
          <a:avLst/>
        </a:prstGeom>
      </xdr:spPr>
    </xdr:pic>
    <xdr:clientData/>
  </xdr:twoCellAnchor>
  <xdr:twoCellAnchor>
    <xdr:from>
      <xdr:col>52</xdr:col>
      <xdr:colOff>268356</xdr:colOff>
      <xdr:row>36</xdr:row>
      <xdr:rowOff>202924</xdr:rowOff>
    </xdr:from>
    <xdr:to>
      <xdr:col>53</xdr:col>
      <xdr:colOff>338635</xdr:colOff>
      <xdr:row>37</xdr:row>
      <xdr:rowOff>192342</xdr:rowOff>
    </xdr:to>
    <xdr:pic>
      <xdr:nvPicPr>
        <xdr:cNvPr id="23" name="Picture 22">
          <a:extLst>
            <a:ext uri="{FF2B5EF4-FFF2-40B4-BE49-F238E27FC236}">
              <a16:creationId xmlns:a16="http://schemas.microsoft.com/office/drawing/2014/main" id="{D7EB4D5D-9ECC-4493-BE70-B7A0E56AD802}"/>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24080856" y="7060924"/>
          <a:ext cx="346504" cy="227543"/>
        </a:xfrm>
        <a:prstGeom prst="rect">
          <a:avLst/>
        </a:prstGeom>
      </xdr:spPr>
    </xdr:pic>
    <xdr:clientData/>
  </xdr:twoCellAnchor>
  <xdr:twoCellAnchor editAs="oneCell">
    <xdr:from>
      <xdr:col>8</xdr:col>
      <xdr:colOff>23607</xdr:colOff>
      <xdr:row>38</xdr:row>
      <xdr:rowOff>74543</xdr:rowOff>
    </xdr:from>
    <xdr:to>
      <xdr:col>8</xdr:col>
      <xdr:colOff>755964</xdr:colOff>
      <xdr:row>67</xdr:row>
      <xdr:rowOff>139326</xdr:rowOff>
    </xdr:to>
    <xdr:pic>
      <xdr:nvPicPr>
        <xdr:cNvPr id="24" name="Picture 23">
          <a:extLst>
            <a:ext uri="{FF2B5EF4-FFF2-40B4-BE49-F238E27FC236}">
              <a16:creationId xmlns:a16="http://schemas.microsoft.com/office/drawing/2014/main" id="{5BEF88AB-A58A-4CE6-AD3E-1024E62E3C19}"/>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039857" y="7377043"/>
          <a:ext cx="732357" cy="5515200"/>
        </a:xfrm>
        <a:prstGeom prst="rect">
          <a:avLst/>
        </a:prstGeom>
      </xdr:spPr>
    </xdr:pic>
    <xdr:clientData/>
  </xdr:twoCellAnchor>
  <xdr:twoCellAnchor editAs="oneCell">
    <xdr:from>
      <xdr:col>8</xdr:col>
      <xdr:colOff>749989</xdr:colOff>
      <xdr:row>38</xdr:row>
      <xdr:rowOff>107676</xdr:rowOff>
    </xdr:from>
    <xdr:to>
      <xdr:col>9</xdr:col>
      <xdr:colOff>674045</xdr:colOff>
      <xdr:row>68</xdr:row>
      <xdr:rowOff>43019</xdr:rowOff>
    </xdr:to>
    <xdr:pic>
      <xdr:nvPicPr>
        <xdr:cNvPr id="25" name="Picture 24">
          <a:extLst>
            <a:ext uri="{FF2B5EF4-FFF2-40B4-BE49-F238E27FC236}">
              <a16:creationId xmlns:a16="http://schemas.microsoft.com/office/drawing/2014/main" id="{06759ECD-4139-4F5A-929C-96EBC5C83D31}"/>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21304952">
          <a:off x="3759889" y="7403826"/>
          <a:ext cx="714631" cy="5650343"/>
        </a:xfrm>
        <a:prstGeom prst="rect">
          <a:avLst/>
        </a:prstGeom>
      </xdr:spPr>
    </xdr:pic>
    <xdr:clientData/>
  </xdr:twoCellAnchor>
  <xdr:twoCellAnchor>
    <xdr:from>
      <xdr:col>2</xdr:col>
      <xdr:colOff>12422</xdr:colOff>
      <xdr:row>38</xdr:row>
      <xdr:rowOff>78271</xdr:rowOff>
    </xdr:from>
    <xdr:to>
      <xdr:col>3</xdr:col>
      <xdr:colOff>333605</xdr:colOff>
      <xdr:row>67</xdr:row>
      <xdr:rowOff>143054</xdr:rowOff>
    </xdr:to>
    <xdr:pic>
      <xdr:nvPicPr>
        <xdr:cNvPr id="27" name="Picture 26">
          <a:extLst>
            <a:ext uri="{FF2B5EF4-FFF2-40B4-BE49-F238E27FC236}">
              <a16:creationId xmlns:a16="http://schemas.microsoft.com/office/drawing/2014/main" id="{2C8A6563-34F3-4BF3-834A-E4AA12C24ACB}"/>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848505" y="7380771"/>
          <a:ext cx="935017" cy="5515200"/>
        </a:xfrm>
        <a:prstGeom prst="rect">
          <a:avLst/>
        </a:prstGeom>
      </xdr:spPr>
    </xdr:pic>
    <xdr:clientData/>
  </xdr:twoCellAnchor>
  <xdr:twoCellAnchor>
    <xdr:from>
      <xdr:col>54</xdr:col>
      <xdr:colOff>123825</xdr:colOff>
      <xdr:row>65</xdr:row>
      <xdr:rowOff>19050</xdr:rowOff>
    </xdr:from>
    <xdr:to>
      <xdr:col>54</xdr:col>
      <xdr:colOff>506007</xdr:colOff>
      <xdr:row>66</xdr:row>
      <xdr:rowOff>76785</xdr:rowOff>
    </xdr:to>
    <xdr:pic>
      <xdr:nvPicPr>
        <xdr:cNvPr id="29" name="Picture 28">
          <a:extLst>
            <a:ext uri="{FF2B5EF4-FFF2-40B4-BE49-F238E27FC236}">
              <a16:creationId xmlns:a16="http://schemas.microsoft.com/office/drawing/2014/main" id="{B005845C-358F-48E9-B21C-D7F9E45AFDE3}"/>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24822150" y="12382500"/>
          <a:ext cx="382182" cy="248235"/>
        </a:xfrm>
        <a:prstGeom prst="rect">
          <a:avLst/>
        </a:prstGeom>
      </xdr:spPr>
    </xdr:pic>
    <xdr:clientData/>
  </xdr:twoCellAnchor>
  <xdr:twoCellAnchor editAs="oneCell">
    <xdr:from>
      <xdr:col>4</xdr:col>
      <xdr:colOff>2578</xdr:colOff>
      <xdr:row>38</xdr:row>
      <xdr:rowOff>78271</xdr:rowOff>
    </xdr:from>
    <xdr:to>
      <xdr:col>6</xdr:col>
      <xdr:colOff>377750</xdr:colOff>
      <xdr:row>67</xdr:row>
      <xdr:rowOff>143054</xdr:rowOff>
    </xdr:to>
    <xdr:pic>
      <xdr:nvPicPr>
        <xdr:cNvPr id="30" name="Picture 29">
          <a:extLst>
            <a:ext uri="{FF2B5EF4-FFF2-40B4-BE49-F238E27FC236}">
              <a16:creationId xmlns:a16="http://schemas.microsoft.com/office/drawing/2014/main" id="{D5891C84-C1D1-4262-B8B9-0ACB68A4B47B}"/>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886411" y="7380771"/>
          <a:ext cx="936089" cy="5515200"/>
        </a:xfrm>
        <a:prstGeom prst="rect">
          <a:avLst/>
        </a:prstGeom>
      </xdr:spPr>
    </xdr:pic>
    <xdr:clientData/>
  </xdr:twoCellAnchor>
  <xdr:twoCellAnchor editAs="oneCell">
    <xdr:from>
      <xdr:col>13</xdr:col>
      <xdr:colOff>11595</xdr:colOff>
      <xdr:row>38</xdr:row>
      <xdr:rowOff>62947</xdr:rowOff>
    </xdr:from>
    <xdr:to>
      <xdr:col>15</xdr:col>
      <xdr:colOff>379958</xdr:colOff>
      <xdr:row>67</xdr:row>
      <xdr:rowOff>127730</xdr:rowOff>
    </xdr:to>
    <xdr:pic>
      <xdr:nvPicPr>
        <xdr:cNvPr id="31" name="Picture 30">
          <a:extLst>
            <a:ext uri="{FF2B5EF4-FFF2-40B4-BE49-F238E27FC236}">
              <a16:creationId xmlns:a16="http://schemas.microsoft.com/office/drawing/2014/main" id="{56A380EA-4E5D-41F7-B5DA-547F77CC6860}"/>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5885345" y="7365447"/>
          <a:ext cx="929280" cy="5515200"/>
        </a:xfrm>
        <a:prstGeom prst="rect">
          <a:avLst/>
        </a:prstGeom>
      </xdr:spPr>
    </xdr:pic>
    <xdr:clientData/>
  </xdr:twoCellAnchor>
  <xdr:twoCellAnchor editAs="oneCell">
    <xdr:from>
      <xdr:col>18</xdr:col>
      <xdr:colOff>133349</xdr:colOff>
      <xdr:row>37</xdr:row>
      <xdr:rowOff>200024</xdr:rowOff>
    </xdr:from>
    <xdr:to>
      <xdr:col>18</xdr:col>
      <xdr:colOff>664579</xdr:colOff>
      <xdr:row>67</xdr:row>
      <xdr:rowOff>63724</xdr:rowOff>
    </xdr:to>
    <xdr:pic>
      <xdr:nvPicPr>
        <xdr:cNvPr id="32" name="Picture 31">
          <a:extLst>
            <a:ext uri="{FF2B5EF4-FFF2-40B4-BE49-F238E27FC236}">
              <a16:creationId xmlns:a16="http://schemas.microsoft.com/office/drawing/2014/main" id="{1807902B-C5A6-468B-8148-9173ED95F1F3}"/>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7933266" y="7301441"/>
          <a:ext cx="531230" cy="5515200"/>
        </a:xfrm>
        <a:prstGeom prst="rect">
          <a:avLst/>
        </a:prstGeom>
      </xdr:spPr>
    </xdr:pic>
    <xdr:clientData/>
  </xdr:twoCellAnchor>
  <xdr:twoCellAnchor>
    <xdr:from>
      <xdr:col>11</xdr:col>
      <xdr:colOff>0</xdr:colOff>
      <xdr:row>38</xdr:row>
      <xdr:rowOff>66675</xdr:rowOff>
    </xdr:from>
    <xdr:to>
      <xdr:col>12</xdr:col>
      <xdr:colOff>319394</xdr:colOff>
      <xdr:row>67</xdr:row>
      <xdr:rowOff>131458</xdr:rowOff>
    </xdr:to>
    <xdr:pic>
      <xdr:nvPicPr>
        <xdr:cNvPr id="33" name="Picture 32">
          <a:extLst>
            <a:ext uri="{FF2B5EF4-FFF2-40B4-BE49-F238E27FC236}">
              <a16:creationId xmlns:a16="http://schemas.microsoft.com/office/drawing/2014/main" id="{14BB1EB7-A7E3-4DEB-9052-F7C90BC280DA}"/>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4826000" y="7369175"/>
          <a:ext cx="933227" cy="5515200"/>
        </a:xfrm>
        <a:prstGeom prst="rect">
          <a:avLst/>
        </a:prstGeom>
      </xdr:spPr>
    </xdr:pic>
    <xdr:clientData/>
  </xdr:twoCellAnchor>
  <xdr:twoCellAnchor>
    <xdr:from>
      <xdr:col>17</xdr:col>
      <xdr:colOff>9525</xdr:colOff>
      <xdr:row>38</xdr:row>
      <xdr:rowOff>5798</xdr:rowOff>
    </xdr:from>
    <xdr:to>
      <xdr:col>18</xdr:col>
      <xdr:colOff>0</xdr:colOff>
      <xdr:row>67</xdr:row>
      <xdr:rowOff>70581</xdr:rowOff>
    </xdr:to>
    <xdr:grpSp>
      <xdr:nvGrpSpPr>
        <xdr:cNvPr id="35" name="Group 34">
          <a:extLst>
            <a:ext uri="{FF2B5EF4-FFF2-40B4-BE49-F238E27FC236}">
              <a16:creationId xmlns:a16="http://schemas.microsoft.com/office/drawing/2014/main" id="{831F4296-51C2-4309-AB09-41E1E262AE9B}"/>
            </a:ext>
          </a:extLst>
        </xdr:cNvPr>
        <xdr:cNvGrpSpPr/>
      </xdr:nvGrpSpPr>
      <xdr:grpSpPr>
        <a:xfrm>
          <a:off x="7015692" y="7223631"/>
          <a:ext cx="784225" cy="5515200"/>
          <a:chOff x="6934200" y="7301948"/>
          <a:chExt cx="647700" cy="5652000"/>
        </a:xfrm>
      </xdr:grpSpPr>
      <xdr:pic>
        <xdr:nvPicPr>
          <xdr:cNvPr id="36" name="Picture 35">
            <a:extLst>
              <a:ext uri="{FF2B5EF4-FFF2-40B4-BE49-F238E27FC236}">
                <a16:creationId xmlns:a16="http://schemas.microsoft.com/office/drawing/2014/main" id="{F818901D-A96C-4C31-9755-B92AFE330C10}"/>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7010399" y="7301948"/>
            <a:ext cx="571501" cy="5652000"/>
          </a:xfrm>
          <a:prstGeom prst="rect">
            <a:avLst/>
          </a:prstGeom>
        </xdr:spPr>
      </xdr:pic>
      <xdr:sp macro="" textlink="">
        <xdr:nvSpPr>
          <xdr:cNvPr id="37" name="Rectangle 36">
            <a:extLst>
              <a:ext uri="{FF2B5EF4-FFF2-40B4-BE49-F238E27FC236}">
                <a16:creationId xmlns:a16="http://schemas.microsoft.com/office/drawing/2014/main" id="{C0FBE34A-3E86-4240-9A27-017ED84CF144}"/>
              </a:ext>
            </a:extLst>
          </xdr:cNvPr>
          <xdr:cNvSpPr/>
        </xdr:nvSpPr>
        <xdr:spPr>
          <a:xfrm>
            <a:off x="6934200" y="12630150"/>
            <a:ext cx="266700" cy="3048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editAs="oneCell">
    <xdr:from>
      <xdr:col>22</xdr:col>
      <xdr:colOff>0</xdr:colOff>
      <xdr:row>38</xdr:row>
      <xdr:rowOff>78316</xdr:rowOff>
    </xdr:from>
    <xdr:to>
      <xdr:col>24</xdr:col>
      <xdr:colOff>398663</xdr:colOff>
      <xdr:row>67</xdr:row>
      <xdr:rowOff>143099</xdr:rowOff>
    </xdr:to>
    <xdr:pic>
      <xdr:nvPicPr>
        <xdr:cNvPr id="38" name="Picture 37">
          <a:extLst>
            <a:ext uri="{FF2B5EF4-FFF2-40B4-BE49-F238E27FC236}">
              <a16:creationId xmlns:a16="http://schemas.microsoft.com/office/drawing/2014/main" id="{D1BE7DF1-4709-4B82-8635-0148C2A07C3E}"/>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9821333" y="7380816"/>
          <a:ext cx="959580" cy="5515200"/>
        </a:xfrm>
        <a:prstGeom prst="rect">
          <a:avLst/>
        </a:prstGeom>
      </xdr:spPr>
    </xdr:pic>
    <xdr:clientData/>
  </xdr:twoCellAnchor>
  <xdr:twoCellAnchor editAs="oneCell">
    <xdr:from>
      <xdr:col>26</xdr:col>
      <xdr:colOff>28575</xdr:colOff>
      <xdr:row>38</xdr:row>
      <xdr:rowOff>28575</xdr:rowOff>
    </xdr:from>
    <xdr:to>
      <xdr:col>26</xdr:col>
      <xdr:colOff>738871</xdr:colOff>
      <xdr:row>67</xdr:row>
      <xdr:rowOff>93358</xdr:rowOff>
    </xdr:to>
    <xdr:pic>
      <xdr:nvPicPr>
        <xdr:cNvPr id="39" name="Picture 38">
          <a:extLst>
            <a:ext uri="{FF2B5EF4-FFF2-40B4-BE49-F238E27FC236}">
              <a16:creationId xmlns:a16="http://schemas.microsoft.com/office/drawing/2014/main" id="{0F639E00-7637-498D-BFC8-AFBC86D676B5}"/>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0982325" y="7331075"/>
          <a:ext cx="710296" cy="5515200"/>
        </a:xfrm>
        <a:prstGeom prst="rect">
          <a:avLst/>
        </a:prstGeom>
      </xdr:spPr>
    </xdr:pic>
    <xdr:clientData/>
  </xdr:twoCellAnchor>
  <xdr:twoCellAnchor editAs="oneCell">
    <xdr:from>
      <xdr:col>26</xdr:col>
      <xdr:colOff>769143</xdr:colOff>
      <xdr:row>38</xdr:row>
      <xdr:rowOff>76200</xdr:rowOff>
    </xdr:from>
    <xdr:to>
      <xdr:col>27</xdr:col>
      <xdr:colOff>789907</xdr:colOff>
      <xdr:row>67</xdr:row>
      <xdr:rowOff>140983</xdr:rowOff>
    </xdr:to>
    <xdr:pic>
      <xdr:nvPicPr>
        <xdr:cNvPr id="40" name="Picture 39">
          <a:extLst>
            <a:ext uri="{FF2B5EF4-FFF2-40B4-BE49-F238E27FC236}">
              <a16:creationId xmlns:a16="http://schemas.microsoft.com/office/drawing/2014/main" id="{9B922E76-743A-423E-B774-D8FA1938EECC}"/>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1722893" y="7378700"/>
          <a:ext cx="814514" cy="5515200"/>
        </a:xfrm>
        <a:prstGeom prst="rect">
          <a:avLst/>
        </a:prstGeom>
      </xdr:spPr>
    </xdr:pic>
    <xdr:clientData/>
  </xdr:twoCellAnchor>
  <xdr:twoCellAnchor editAs="oneCell">
    <xdr:from>
      <xdr:col>20</xdr:col>
      <xdr:colOff>19050</xdr:colOff>
      <xdr:row>38</xdr:row>
      <xdr:rowOff>66675</xdr:rowOff>
    </xdr:from>
    <xdr:to>
      <xdr:col>21</xdr:col>
      <xdr:colOff>351816</xdr:colOff>
      <xdr:row>67</xdr:row>
      <xdr:rowOff>131458</xdr:rowOff>
    </xdr:to>
    <xdr:pic>
      <xdr:nvPicPr>
        <xdr:cNvPr id="41" name="Picture 40">
          <a:extLst>
            <a:ext uri="{FF2B5EF4-FFF2-40B4-BE49-F238E27FC236}">
              <a16:creationId xmlns:a16="http://schemas.microsoft.com/office/drawing/2014/main" id="{AFA24BC8-057E-49C3-AA05-D3A1F9AFB2F6}"/>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8792633" y="7369175"/>
          <a:ext cx="946600" cy="5515200"/>
        </a:xfrm>
        <a:prstGeom prst="rect">
          <a:avLst/>
        </a:prstGeom>
      </xdr:spPr>
    </xdr:pic>
    <xdr:clientData/>
  </xdr:twoCellAnchor>
  <xdr:twoCellAnchor editAs="oneCell">
    <xdr:from>
      <xdr:col>3</xdr:col>
      <xdr:colOff>419100</xdr:colOff>
      <xdr:row>73</xdr:row>
      <xdr:rowOff>85724</xdr:rowOff>
    </xdr:from>
    <xdr:to>
      <xdr:col>6</xdr:col>
      <xdr:colOff>409575</xdr:colOff>
      <xdr:row>103</xdr:row>
      <xdr:rowOff>22724</xdr:rowOff>
    </xdr:to>
    <xdr:pic>
      <xdr:nvPicPr>
        <xdr:cNvPr id="43" name="Picture 42">
          <a:extLst>
            <a:ext uri="{FF2B5EF4-FFF2-40B4-BE49-F238E27FC236}">
              <a16:creationId xmlns:a16="http://schemas.microsoft.com/office/drawing/2014/main" id="{2E9544C5-873E-4293-9B2B-8BAF2F111CDA}"/>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857375" y="14030324"/>
          <a:ext cx="990600" cy="5652000"/>
        </a:xfrm>
        <a:prstGeom prst="rect">
          <a:avLst/>
        </a:prstGeom>
      </xdr:spPr>
    </xdr:pic>
    <xdr:clientData/>
  </xdr:twoCellAnchor>
  <xdr:twoCellAnchor editAs="oneCell">
    <xdr:from>
      <xdr:col>8</xdr:col>
      <xdr:colOff>38100</xdr:colOff>
      <xdr:row>73</xdr:row>
      <xdr:rowOff>85725</xdr:rowOff>
    </xdr:from>
    <xdr:to>
      <xdr:col>8</xdr:col>
      <xdr:colOff>722442</xdr:colOff>
      <xdr:row>103</xdr:row>
      <xdr:rowOff>22725</xdr:rowOff>
    </xdr:to>
    <xdr:pic>
      <xdr:nvPicPr>
        <xdr:cNvPr id="44" name="Picture 43">
          <a:extLst>
            <a:ext uri="{FF2B5EF4-FFF2-40B4-BE49-F238E27FC236}">
              <a16:creationId xmlns:a16="http://schemas.microsoft.com/office/drawing/2014/main" id="{0EA4F5A1-F59C-4DDA-8D54-E35C74F609FD}"/>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3048000" y="14030325"/>
          <a:ext cx="684342" cy="5652000"/>
        </a:xfrm>
        <a:prstGeom prst="rect">
          <a:avLst/>
        </a:prstGeom>
      </xdr:spPr>
    </xdr:pic>
    <xdr:clientData/>
  </xdr:twoCellAnchor>
  <xdr:twoCellAnchor editAs="oneCell">
    <xdr:from>
      <xdr:col>9</xdr:col>
      <xdr:colOff>76200</xdr:colOff>
      <xdr:row>74</xdr:row>
      <xdr:rowOff>0</xdr:rowOff>
    </xdr:from>
    <xdr:to>
      <xdr:col>10</xdr:col>
      <xdr:colOff>1598</xdr:colOff>
      <xdr:row>103</xdr:row>
      <xdr:rowOff>127500</xdr:rowOff>
    </xdr:to>
    <xdr:pic>
      <xdr:nvPicPr>
        <xdr:cNvPr id="45" name="Picture 44">
          <a:extLst>
            <a:ext uri="{FF2B5EF4-FFF2-40B4-BE49-F238E27FC236}">
              <a16:creationId xmlns:a16="http://schemas.microsoft.com/office/drawing/2014/main" id="{4190335A-8180-4C18-AF38-682E85FBF609}"/>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3876675" y="14058900"/>
          <a:ext cx="715973" cy="5652000"/>
        </a:xfrm>
        <a:prstGeom prst="rect">
          <a:avLst/>
        </a:prstGeom>
      </xdr:spPr>
    </xdr:pic>
    <xdr:clientData/>
  </xdr:twoCellAnchor>
  <xdr:twoCellAnchor editAs="oneCell">
    <xdr:from>
      <xdr:col>2</xdr:col>
      <xdr:colOff>9524</xdr:colOff>
      <xdr:row>73</xdr:row>
      <xdr:rowOff>95250</xdr:rowOff>
    </xdr:from>
    <xdr:to>
      <xdr:col>3</xdr:col>
      <xdr:colOff>371473</xdr:colOff>
      <xdr:row>103</xdr:row>
      <xdr:rowOff>32250</xdr:rowOff>
    </xdr:to>
    <xdr:pic>
      <xdr:nvPicPr>
        <xdr:cNvPr id="46" name="Picture 45">
          <a:extLst>
            <a:ext uri="{FF2B5EF4-FFF2-40B4-BE49-F238E27FC236}">
              <a16:creationId xmlns:a16="http://schemas.microsoft.com/office/drawing/2014/main" id="{A1C0BEEF-52DC-4D8C-8E35-E2F72D571B8D}"/>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838199" y="14039850"/>
          <a:ext cx="971549" cy="5652000"/>
        </a:xfrm>
        <a:prstGeom prst="rect">
          <a:avLst/>
        </a:prstGeom>
      </xdr:spPr>
    </xdr:pic>
    <xdr:clientData/>
  </xdr:twoCellAnchor>
  <xdr:twoCellAnchor editAs="oneCell">
    <xdr:from>
      <xdr:col>13</xdr:col>
      <xdr:colOff>38099</xdr:colOff>
      <xdr:row>73</xdr:row>
      <xdr:rowOff>86783</xdr:rowOff>
    </xdr:from>
    <xdr:to>
      <xdr:col>15</xdr:col>
      <xdr:colOff>400049</xdr:colOff>
      <xdr:row>103</xdr:row>
      <xdr:rowOff>23783</xdr:rowOff>
    </xdr:to>
    <xdr:pic>
      <xdr:nvPicPr>
        <xdr:cNvPr id="48" name="Picture 47">
          <a:extLst>
            <a:ext uri="{FF2B5EF4-FFF2-40B4-BE49-F238E27FC236}">
              <a16:creationId xmlns:a16="http://schemas.microsoft.com/office/drawing/2014/main" id="{79C0542A-B931-4628-80A9-178A774CF0E4}"/>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5911849" y="14046200"/>
          <a:ext cx="922867" cy="5503833"/>
        </a:xfrm>
        <a:prstGeom prst="rect">
          <a:avLst/>
        </a:prstGeom>
      </xdr:spPr>
    </xdr:pic>
    <xdr:clientData/>
  </xdr:twoCellAnchor>
  <xdr:twoCellAnchor editAs="oneCell">
    <xdr:from>
      <xdr:col>17</xdr:col>
      <xdr:colOff>104774</xdr:colOff>
      <xdr:row>73</xdr:row>
      <xdr:rowOff>60324</xdr:rowOff>
    </xdr:from>
    <xdr:to>
      <xdr:col>17</xdr:col>
      <xdr:colOff>715191</xdr:colOff>
      <xdr:row>102</xdr:row>
      <xdr:rowOff>187824</xdr:rowOff>
    </xdr:to>
    <xdr:pic>
      <xdr:nvPicPr>
        <xdr:cNvPr id="49" name="Picture 48">
          <a:extLst>
            <a:ext uri="{FF2B5EF4-FFF2-40B4-BE49-F238E27FC236}">
              <a16:creationId xmlns:a16="http://schemas.microsoft.com/office/drawing/2014/main" id="{3621CEEA-9474-414F-A39F-772999C8E956}"/>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7110941" y="14019741"/>
          <a:ext cx="610417" cy="5503833"/>
        </a:xfrm>
        <a:prstGeom prst="rect">
          <a:avLst/>
        </a:prstGeom>
      </xdr:spPr>
    </xdr:pic>
    <xdr:clientData/>
  </xdr:twoCellAnchor>
  <xdr:twoCellAnchor editAs="oneCell">
    <xdr:from>
      <xdr:col>18</xdr:col>
      <xdr:colOff>0</xdr:colOff>
      <xdr:row>73</xdr:row>
      <xdr:rowOff>57150</xdr:rowOff>
    </xdr:from>
    <xdr:to>
      <xdr:col>18</xdr:col>
      <xdr:colOff>710708</xdr:colOff>
      <xdr:row>102</xdr:row>
      <xdr:rowOff>184650</xdr:rowOff>
    </xdr:to>
    <xdr:pic>
      <xdr:nvPicPr>
        <xdr:cNvPr id="50" name="Picture 49">
          <a:extLst>
            <a:ext uri="{FF2B5EF4-FFF2-40B4-BE49-F238E27FC236}">
              <a16:creationId xmlns:a16="http://schemas.microsoft.com/office/drawing/2014/main" id="{50155679-38DB-45D0-A7C1-96C1614327DA}"/>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a:stretch/>
      </xdr:blipFill>
      <xdr:spPr>
        <a:xfrm>
          <a:off x="7781925" y="14001750"/>
          <a:ext cx="710708" cy="5652000"/>
        </a:xfrm>
        <a:prstGeom prst="rect">
          <a:avLst/>
        </a:prstGeom>
      </xdr:spPr>
    </xdr:pic>
    <xdr:clientData/>
  </xdr:twoCellAnchor>
  <xdr:twoCellAnchor editAs="oneCell">
    <xdr:from>
      <xdr:col>11</xdr:col>
      <xdr:colOff>9526</xdr:colOff>
      <xdr:row>73</xdr:row>
      <xdr:rowOff>95251</xdr:rowOff>
    </xdr:from>
    <xdr:to>
      <xdr:col>12</xdr:col>
      <xdr:colOff>371476</xdr:colOff>
      <xdr:row>103</xdr:row>
      <xdr:rowOff>38101</xdr:rowOff>
    </xdr:to>
    <xdr:pic>
      <xdr:nvPicPr>
        <xdr:cNvPr id="51" name="Picture 50">
          <a:extLst>
            <a:ext uri="{FF2B5EF4-FFF2-40B4-BE49-F238E27FC236}">
              <a16:creationId xmlns:a16="http://schemas.microsoft.com/office/drawing/2014/main" id="{0229893C-6939-4892-A831-3F0EB0F87085}"/>
            </a:ext>
          </a:extLst>
        </xdr:cNvPr>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a:stretch/>
      </xdr:blipFill>
      <xdr:spPr>
        <a:xfrm>
          <a:off x="4819651" y="14039851"/>
          <a:ext cx="971550" cy="5657850"/>
        </a:xfrm>
        <a:prstGeom prst="rect">
          <a:avLst/>
        </a:prstGeom>
      </xdr:spPr>
    </xdr:pic>
    <xdr:clientData/>
  </xdr:twoCellAnchor>
  <xdr:twoCellAnchor>
    <xdr:from>
      <xdr:col>11</xdr:col>
      <xdr:colOff>27259</xdr:colOff>
      <xdr:row>30</xdr:row>
      <xdr:rowOff>71963</xdr:rowOff>
    </xdr:from>
    <xdr:to>
      <xdr:col>11</xdr:col>
      <xdr:colOff>282603</xdr:colOff>
      <xdr:row>31</xdr:row>
      <xdr:rowOff>84382</xdr:rowOff>
    </xdr:to>
    <xdr:grpSp>
      <xdr:nvGrpSpPr>
        <xdr:cNvPr id="60" name="Group 59">
          <a:extLst>
            <a:ext uri="{FF2B5EF4-FFF2-40B4-BE49-F238E27FC236}">
              <a16:creationId xmlns:a16="http://schemas.microsoft.com/office/drawing/2014/main" id="{4FE8B208-B962-4D96-B694-76E6AF9BF8BF}"/>
            </a:ext>
          </a:extLst>
        </xdr:cNvPr>
        <xdr:cNvGrpSpPr/>
      </xdr:nvGrpSpPr>
      <xdr:grpSpPr>
        <a:xfrm>
          <a:off x="4853259" y="5744630"/>
          <a:ext cx="255344" cy="202919"/>
          <a:chOff x="4872711" y="5643372"/>
          <a:chExt cx="255344" cy="202919"/>
        </a:xfrm>
      </xdr:grpSpPr>
      <xdr:sp macro="" textlink="">
        <xdr:nvSpPr>
          <xdr:cNvPr id="54" name="Rectangle 53">
            <a:extLst>
              <a:ext uri="{FF2B5EF4-FFF2-40B4-BE49-F238E27FC236}">
                <a16:creationId xmlns:a16="http://schemas.microsoft.com/office/drawing/2014/main" id="{BB2C41AC-EEEA-4E8D-801A-5F7467500E99}"/>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55" name="Rectangle 54">
            <a:extLst>
              <a:ext uri="{FF2B5EF4-FFF2-40B4-BE49-F238E27FC236}">
                <a16:creationId xmlns:a16="http://schemas.microsoft.com/office/drawing/2014/main" id="{E972E04F-2843-4010-AF92-BB230239FD66}"/>
              </a:ext>
            </a:extLst>
          </xdr:cNvPr>
          <xdr:cNvSpPr/>
        </xdr:nvSpPr>
        <xdr:spPr>
          <a:xfrm>
            <a:off x="4915498" y="5690776"/>
            <a:ext cx="166219"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42076</xdr:colOff>
      <xdr:row>30</xdr:row>
      <xdr:rowOff>65613</xdr:rowOff>
    </xdr:from>
    <xdr:to>
      <xdr:col>2</xdr:col>
      <xdr:colOff>297420</xdr:colOff>
      <xdr:row>31</xdr:row>
      <xdr:rowOff>78032</xdr:rowOff>
    </xdr:to>
    <xdr:grpSp>
      <xdr:nvGrpSpPr>
        <xdr:cNvPr id="62" name="Group 61">
          <a:extLst>
            <a:ext uri="{FF2B5EF4-FFF2-40B4-BE49-F238E27FC236}">
              <a16:creationId xmlns:a16="http://schemas.microsoft.com/office/drawing/2014/main" id="{7AEDE8CF-7FBC-4F33-A22A-086DC82F0CE5}"/>
            </a:ext>
          </a:extLst>
        </xdr:cNvPr>
        <xdr:cNvGrpSpPr/>
      </xdr:nvGrpSpPr>
      <xdr:grpSpPr>
        <a:xfrm>
          <a:off x="878159" y="5738280"/>
          <a:ext cx="255344" cy="202919"/>
          <a:chOff x="4872711" y="5643372"/>
          <a:chExt cx="255344" cy="202919"/>
        </a:xfrm>
      </xdr:grpSpPr>
      <xdr:sp macro="" textlink="">
        <xdr:nvSpPr>
          <xdr:cNvPr id="63" name="Rectangle 62">
            <a:extLst>
              <a:ext uri="{FF2B5EF4-FFF2-40B4-BE49-F238E27FC236}">
                <a16:creationId xmlns:a16="http://schemas.microsoft.com/office/drawing/2014/main" id="{DCBE3B00-FC9D-4EB8-8F86-56A79BB13F04}"/>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4" name="Rectangle 63">
            <a:extLst>
              <a:ext uri="{FF2B5EF4-FFF2-40B4-BE49-F238E27FC236}">
                <a16:creationId xmlns:a16="http://schemas.microsoft.com/office/drawing/2014/main" id="{DAD7E1CD-0DC3-4584-BC35-39339794EB50}"/>
              </a:ext>
            </a:extLst>
          </xdr:cNvPr>
          <xdr:cNvSpPr/>
        </xdr:nvSpPr>
        <xdr:spPr>
          <a:xfrm>
            <a:off x="4915498" y="5690776"/>
            <a:ext cx="166219"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20</xdr:col>
      <xdr:colOff>78060</xdr:colOff>
      <xdr:row>30</xdr:row>
      <xdr:rowOff>91012</xdr:rowOff>
    </xdr:from>
    <xdr:to>
      <xdr:col>20</xdr:col>
      <xdr:colOff>333404</xdr:colOff>
      <xdr:row>31</xdr:row>
      <xdr:rowOff>103431</xdr:rowOff>
    </xdr:to>
    <xdr:grpSp>
      <xdr:nvGrpSpPr>
        <xdr:cNvPr id="65" name="Group 64">
          <a:extLst>
            <a:ext uri="{FF2B5EF4-FFF2-40B4-BE49-F238E27FC236}">
              <a16:creationId xmlns:a16="http://schemas.microsoft.com/office/drawing/2014/main" id="{BEFB8C0A-8E1B-4B41-B71D-77F3F2C6995D}"/>
            </a:ext>
          </a:extLst>
        </xdr:cNvPr>
        <xdr:cNvGrpSpPr/>
      </xdr:nvGrpSpPr>
      <xdr:grpSpPr>
        <a:xfrm>
          <a:off x="8851643" y="5763679"/>
          <a:ext cx="255344" cy="202919"/>
          <a:chOff x="4872711" y="5643372"/>
          <a:chExt cx="255344" cy="202919"/>
        </a:xfrm>
      </xdr:grpSpPr>
      <xdr:sp macro="" textlink="">
        <xdr:nvSpPr>
          <xdr:cNvPr id="66" name="Rectangle 65">
            <a:extLst>
              <a:ext uri="{FF2B5EF4-FFF2-40B4-BE49-F238E27FC236}">
                <a16:creationId xmlns:a16="http://schemas.microsoft.com/office/drawing/2014/main" id="{8A4F3F44-E102-492E-B909-19DC1CF9051C}"/>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7" name="Rectangle 66">
            <a:extLst>
              <a:ext uri="{FF2B5EF4-FFF2-40B4-BE49-F238E27FC236}">
                <a16:creationId xmlns:a16="http://schemas.microsoft.com/office/drawing/2014/main" id="{08847DA9-7C45-4096-A94F-6FA9EDCC6C3C}"/>
              </a:ext>
            </a:extLst>
          </xdr:cNvPr>
          <xdr:cNvSpPr/>
        </xdr:nvSpPr>
        <xdr:spPr>
          <a:xfrm>
            <a:off x="4915498" y="5690776"/>
            <a:ext cx="166219"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20</xdr:col>
      <xdr:colOff>18792</xdr:colOff>
      <xdr:row>66</xdr:row>
      <xdr:rowOff>95246</xdr:rowOff>
    </xdr:from>
    <xdr:to>
      <xdr:col>20</xdr:col>
      <xdr:colOff>274136</xdr:colOff>
      <xdr:row>67</xdr:row>
      <xdr:rowOff>107665</xdr:rowOff>
    </xdr:to>
    <xdr:grpSp>
      <xdr:nvGrpSpPr>
        <xdr:cNvPr id="68" name="Group 67">
          <a:extLst>
            <a:ext uri="{FF2B5EF4-FFF2-40B4-BE49-F238E27FC236}">
              <a16:creationId xmlns:a16="http://schemas.microsoft.com/office/drawing/2014/main" id="{1FEA4230-EFD6-4FB0-91B2-02E97037AC87}"/>
            </a:ext>
          </a:extLst>
        </xdr:cNvPr>
        <xdr:cNvGrpSpPr/>
      </xdr:nvGrpSpPr>
      <xdr:grpSpPr>
        <a:xfrm>
          <a:off x="8792375" y="12572996"/>
          <a:ext cx="255344" cy="202919"/>
          <a:chOff x="4872711" y="5643372"/>
          <a:chExt cx="255344" cy="202919"/>
        </a:xfrm>
      </xdr:grpSpPr>
      <xdr:sp macro="" textlink="">
        <xdr:nvSpPr>
          <xdr:cNvPr id="69" name="Rectangle 68">
            <a:extLst>
              <a:ext uri="{FF2B5EF4-FFF2-40B4-BE49-F238E27FC236}">
                <a16:creationId xmlns:a16="http://schemas.microsoft.com/office/drawing/2014/main" id="{A44D48E7-B4AD-4D37-9FDE-2C323E9A5F4D}"/>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0" name="Rectangle 69">
            <a:extLst>
              <a:ext uri="{FF2B5EF4-FFF2-40B4-BE49-F238E27FC236}">
                <a16:creationId xmlns:a16="http://schemas.microsoft.com/office/drawing/2014/main" id="{A5A1C3D7-0114-4374-A4D1-C617CB9E40EC}"/>
              </a:ext>
            </a:extLst>
          </xdr:cNvPr>
          <xdr:cNvSpPr/>
        </xdr:nvSpPr>
        <xdr:spPr>
          <a:xfrm>
            <a:off x="4915498" y="5690776"/>
            <a:ext cx="166219"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11</xdr:col>
      <xdr:colOff>160607</xdr:colOff>
      <xdr:row>66</xdr:row>
      <xdr:rowOff>35979</xdr:rowOff>
    </xdr:from>
    <xdr:to>
      <xdr:col>11</xdr:col>
      <xdr:colOff>415951</xdr:colOff>
      <xdr:row>67</xdr:row>
      <xdr:rowOff>48398</xdr:rowOff>
    </xdr:to>
    <xdr:grpSp>
      <xdr:nvGrpSpPr>
        <xdr:cNvPr id="71" name="Group 70">
          <a:extLst>
            <a:ext uri="{FF2B5EF4-FFF2-40B4-BE49-F238E27FC236}">
              <a16:creationId xmlns:a16="http://schemas.microsoft.com/office/drawing/2014/main" id="{09DDE4D6-44BC-474A-9E54-8163E390A4A9}"/>
            </a:ext>
          </a:extLst>
        </xdr:cNvPr>
        <xdr:cNvGrpSpPr/>
      </xdr:nvGrpSpPr>
      <xdr:grpSpPr>
        <a:xfrm>
          <a:off x="4986607" y="12513729"/>
          <a:ext cx="255344" cy="202919"/>
          <a:chOff x="4872711" y="5643372"/>
          <a:chExt cx="255344" cy="202919"/>
        </a:xfrm>
      </xdr:grpSpPr>
      <xdr:sp macro="" textlink="">
        <xdr:nvSpPr>
          <xdr:cNvPr id="72" name="Rectangle 71">
            <a:extLst>
              <a:ext uri="{FF2B5EF4-FFF2-40B4-BE49-F238E27FC236}">
                <a16:creationId xmlns:a16="http://schemas.microsoft.com/office/drawing/2014/main" id="{BBAD1C6B-FF17-41C6-99B5-336E6A5364D3}"/>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3" name="Rectangle 72">
            <a:extLst>
              <a:ext uri="{FF2B5EF4-FFF2-40B4-BE49-F238E27FC236}">
                <a16:creationId xmlns:a16="http://schemas.microsoft.com/office/drawing/2014/main" id="{ECB227BB-C2BA-4B3C-AE3C-04DEB9D3CBD2}"/>
              </a:ext>
            </a:extLst>
          </xdr:cNvPr>
          <xdr:cNvSpPr/>
        </xdr:nvSpPr>
        <xdr:spPr>
          <a:xfrm>
            <a:off x="4915498" y="5690776"/>
            <a:ext cx="166219"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133091</xdr:colOff>
      <xdr:row>66</xdr:row>
      <xdr:rowOff>40212</xdr:rowOff>
    </xdr:from>
    <xdr:to>
      <xdr:col>2</xdr:col>
      <xdr:colOff>388435</xdr:colOff>
      <xdr:row>67</xdr:row>
      <xdr:rowOff>52631</xdr:rowOff>
    </xdr:to>
    <xdr:grpSp>
      <xdr:nvGrpSpPr>
        <xdr:cNvPr id="74" name="Group 73">
          <a:extLst>
            <a:ext uri="{FF2B5EF4-FFF2-40B4-BE49-F238E27FC236}">
              <a16:creationId xmlns:a16="http://schemas.microsoft.com/office/drawing/2014/main" id="{677F90CF-0380-4C3C-950D-6BF93F3F725E}"/>
            </a:ext>
          </a:extLst>
        </xdr:cNvPr>
        <xdr:cNvGrpSpPr/>
      </xdr:nvGrpSpPr>
      <xdr:grpSpPr>
        <a:xfrm>
          <a:off x="969174" y="12517962"/>
          <a:ext cx="255344" cy="202919"/>
          <a:chOff x="4872711" y="5643372"/>
          <a:chExt cx="255344" cy="202919"/>
        </a:xfrm>
      </xdr:grpSpPr>
      <xdr:sp macro="" textlink="">
        <xdr:nvSpPr>
          <xdr:cNvPr id="75" name="Rectangle 74">
            <a:extLst>
              <a:ext uri="{FF2B5EF4-FFF2-40B4-BE49-F238E27FC236}">
                <a16:creationId xmlns:a16="http://schemas.microsoft.com/office/drawing/2014/main" id="{7333939B-2239-49E5-BD3E-22782CDEBA42}"/>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6" name="Rectangle 75">
            <a:extLst>
              <a:ext uri="{FF2B5EF4-FFF2-40B4-BE49-F238E27FC236}">
                <a16:creationId xmlns:a16="http://schemas.microsoft.com/office/drawing/2014/main" id="{BEBDA4AE-C472-4DA2-A58C-C02856B02C2D}"/>
              </a:ext>
            </a:extLst>
          </xdr:cNvPr>
          <xdr:cNvSpPr/>
        </xdr:nvSpPr>
        <xdr:spPr>
          <a:xfrm>
            <a:off x="4915498" y="5690776"/>
            <a:ext cx="166219"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2116</xdr:colOff>
      <xdr:row>101</xdr:row>
      <xdr:rowOff>112184</xdr:rowOff>
    </xdr:from>
    <xdr:to>
      <xdr:col>2</xdr:col>
      <xdr:colOff>257460</xdr:colOff>
      <xdr:row>102</xdr:row>
      <xdr:rowOff>124603</xdr:rowOff>
    </xdr:to>
    <xdr:grpSp>
      <xdr:nvGrpSpPr>
        <xdr:cNvPr id="77" name="Group 76">
          <a:extLst>
            <a:ext uri="{FF2B5EF4-FFF2-40B4-BE49-F238E27FC236}">
              <a16:creationId xmlns:a16="http://schemas.microsoft.com/office/drawing/2014/main" id="{B4A26EE3-BBD2-480E-AB7E-2949DD5C4D6B}"/>
            </a:ext>
          </a:extLst>
        </xdr:cNvPr>
        <xdr:cNvGrpSpPr/>
      </xdr:nvGrpSpPr>
      <xdr:grpSpPr>
        <a:xfrm>
          <a:off x="838199" y="19130434"/>
          <a:ext cx="255344" cy="202919"/>
          <a:chOff x="4872711" y="5643372"/>
          <a:chExt cx="255344" cy="202919"/>
        </a:xfrm>
      </xdr:grpSpPr>
      <xdr:sp macro="" textlink="">
        <xdr:nvSpPr>
          <xdr:cNvPr id="78" name="Rectangle 77">
            <a:extLst>
              <a:ext uri="{FF2B5EF4-FFF2-40B4-BE49-F238E27FC236}">
                <a16:creationId xmlns:a16="http://schemas.microsoft.com/office/drawing/2014/main" id="{35FBFF41-12AF-47E0-9EE3-5D29D7E5F875}"/>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9" name="Rectangle 78">
            <a:extLst>
              <a:ext uri="{FF2B5EF4-FFF2-40B4-BE49-F238E27FC236}">
                <a16:creationId xmlns:a16="http://schemas.microsoft.com/office/drawing/2014/main" id="{F749D69C-E772-4346-838E-12814396592E}"/>
              </a:ext>
            </a:extLst>
          </xdr:cNvPr>
          <xdr:cNvSpPr/>
        </xdr:nvSpPr>
        <xdr:spPr>
          <a:xfrm>
            <a:off x="4915498" y="5690776"/>
            <a:ext cx="166219"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11</xdr:col>
      <xdr:colOff>6349</xdr:colOff>
      <xdr:row>101</xdr:row>
      <xdr:rowOff>158750</xdr:rowOff>
    </xdr:from>
    <xdr:to>
      <xdr:col>11</xdr:col>
      <xdr:colOff>261693</xdr:colOff>
      <xdr:row>102</xdr:row>
      <xdr:rowOff>171169</xdr:rowOff>
    </xdr:to>
    <xdr:grpSp>
      <xdr:nvGrpSpPr>
        <xdr:cNvPr id="80" name="Group 79">
          <a:extLst>
            <a:ext uri="{FF2B5EF4-FFF2-40B4-BE49-F238E27FC236}">
              <a16:creationId xmlns:a16="http://schemas.microsoft.com/office/drawing/2014/main" id="{F980E506-D676-4F34-91D8-895411BD799E}"/>
            </a:ext>
          </a:extLst>
        </xdr:cNvPr>
        <xdr:cNvGrpSpPr/>
      </xdr:nvGrpSpPr>
      <xdr:grpSpPr>
        <a:xfrm>
          <a:off x="4832349" y="19177000"/>
          <a:ext cx="255344" cy="202919"/>
          <a:chOff x="4872711" y="5643372"/>
          <a:chExt cx="255344" cy="202919"/>
        </a:xfrm>
      </xdr:grpSpPr>
      <xdr:sp macro="" textlink="">
        <xdr:nvSpPr>
          <xdr:cNvPr id="81" name="Rectangle 80">
            <a:extLst>
              <a:ext uri="{FF2B5EF4-FFF2-40B4-BE49-F238E27FC236}">
                <a16:creationId xmlns:a16="http://schemas.microsoft.com/office/drawing/2014/main" id="{F79DBD4C-9E9F-468E-846C-490E04136D3C}"/>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2" name="Rectangle 81">
            <a:extLst>
              <a:ext uri="{FF2B5EF4-FFF2-40B4-BE49-F238E27FC236}">
                <a16:creationId xmlns:a16="http://schemas.microsoft.com/office/drawing/2014/main" id="{B14147E7-46E1-4541-9773-7688725882BF}"/>
              </a:ext>
            </a:extLst>
          </xdr:cNvPr>
          <xdr:cNvSpPr/>
        </xdr:nvSpPr>
        <xdr:spPr>
          <a:xfrm>
            <a:off x="4915498" y="5690776"/>
            <a:ext cx="166219"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1</xdr:col>
      <xdr:colOff>529166</xdr:colOff>
      <xdr:row>35</xdr:row>
      <xdr:rowOff>31749</xdr:rowOff>
    </xdr:from>
    <xdr:to>
      <xdr:col>27</xdr:col>
      <xdr:colOff>751417</xdr:colOff>
      <xdr:row>68</xdr:row>
      <xdr:rowOff>148165</xdr:rowOff>
    </xdr:to>
    <xdr:sp macro="" textlink="">
      <xdr:nvSpPr>
        <xdr:cNvPr id="85" name="Rectangle 84">
          <a:extLst>
            <a:ext uri="{FF2B5EF4-FFF2-40B4-BE49-F238E27FC236}">
              <a16:creationId xmlns:a16="http://schemas.microsoft.com/office/drawing/2014/main" id="{6C28A704-1DCF-459C-9C93-83192F0012C3}"/>
            </a:ext>
          </a:extLst>
        </xdr:cNvPr>
        <xdr:cNvSpPr/>
      </xdr:nvSpPr>
      <xdr:spPr>
        <a:xfrm>
          <a:off x="751416" y="6699249"/>
          <a:ext cx="11747501" cy="6392333"/>
        </a:xfrm>
        <a:prstGeom prst="rect">
          <a:avLst/>
        </a:prstGeom>
        <a:noFill/>
        <a:ln w="28575">
          <a:solidFill>
            <a:schemeClr val="tx1">
              <a:lumMod val="95000"/>
              <a:lumOff val="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47624</xdr:colOff>
      <xdr:row>4</xdr:row>
      <xdr:rowOff>23814</xdr:rowOff>
    </xdr:from>
    <xdr:to>
      <xdr:col>3</xdr:col>
      <xdr:colOff>409316</xdr:colOff>
      <xdr:row>33</xdr:row>
      <xdr:rowOff>14514</xdr:rowOff>
    </xdr:to>
    <xdr:pic>
      <xdr:nvPicPr>
        <xdr:cNvPr id="3" name="Picture 2">
          <a:extLst>
            <a:ext uri="{FF2B5EF4-FFF2-40B4-BE49-F238E27FC236}">
              <a16:creationId xmlns:a16="http://schemas.microsoft.com/office/drawing/2014/main" id="{8FC923B5-158B-4C53-A647-91E65F94A0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83707" y="743481"/>
          <a:ext cx="975526" cy="5515200"/>
        </a:xfrm>
        <a:prstGeom prst="rect">
          <a:avLst/>
        </a:prstGeom>
      </xdr:spPr>
    </xdr:pic>
    <xdr:clientData/>
  </xdr:twoCellAnchor>
  <xdr:twoCellAnchor editAs="oneCell">
    <xdr:from>
      <xdr:col>8</xdr:col>
      <xdr:colOff>699069</xdr:colOff>
      <xdr:row>4</xdr:row>
      <xdr:rowOff>35718</xdr:rowOff>
    </xdr:from>
    <xdr:to>
      <xdr:col>9</xdr:col>
      <xdr:colOff>713136</xdr:colOff>
      <xdr:row>33</xdr:row>
      <xdr:rowOff>26418</xdr:rowOff>
    </xdr:to>
    <xdr:pic>
      <xdr:nvPicPr>
        <xdr:cNvPr id="4" name="Picture 3">
          <a:extLst>
            <a:ext uri="{FF2B5EF4-FFF2-40B4-BE49-F238E27FC236}">
              <a16:creationId xmlns:a16="http://schemas.microsoft.com/office/drawing/2014/main" id="{9276B38C-2058-4371-BBC8-DF93D3FBE56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715319" y="755385"/>
          <a:ext cx="807817" cy="5515200"/>
        </a:xfrm>
        <a:prstGeom prst="rect">
          <a:avLst/>
        </a:prstGeom>
      </xdr:spPr>
    </xdr:pic>
    <xdr:clientData/>
  </xdr:twoCellAnchor>
  <xdr:twoCellAnchor editAs="oneCell">
    <xdr:from>
      <xdr:col>8</xdr:col>
      <xdr:colOff>30956</xdr:colOff>
      <xdr:row>2</xdr:row>
      <xdr:rowOff>190500</xdr:rowOff>
    </xdr:from>
    <xdr:to>
      <xdr:col>8</xdr:col>
      <xdr:colOff>763600</xdr:colOff>
      <xdr:row>32</xdr:row>
      <xdr:rowOff>117700</xdr:rowOff>
    </xdr:to>
    <xdr:pic>
      <xdr:nvPicPr>
        <xdr:cNvPr id="5" name="Picture 4">
          <a:extLst>
            <a:ext uri="{FF2B5EF4-FFF2-40B4-BE49-F238E27FC236}">
              <a16:creationId xmlns:a16="http://schemas.microsoft.com/office/drawing/2014/main" id="{BA19E2D5-CF8D-4CB1-B3CB-D2D89DCA207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047206" y="656167"/>
          <a:ext cx="732644" cy="5515200"/>
        </a:xfrm>
        <a:prstGeom prst="rect">
          <a:avLst/>
        </a:prstGeom>
      </xdr:spPr>
    </xdr:pic>
    <xdr:clientData/>
  </xdr:twoCellAnchor>
  <xdr:twoCellAnchor editAs="oneCell">
    <xdr:from>
      <xdr:col>11</xdr:col>
      <xdr:colOff>11905</xdr:colOff>
      <xdr:row>4</xdr:row>
      <xdr:rowOff>38365</xdr:rowOff>
    </xdr:from>
    <xdr:to>
      <xdr:col>12</xdr:col>
      <xdr:colOff>323753</xdr:colOff>
      <xdr:row>33</xdr:row>
      <xdr:rowOff>29065</xdr:rowOff>
    </xdr:to>
    <xdr:pic>
      <xdr:nvPicPr>
        <xdr:cNvPr id="6" name="Picture 5">
          <a:extLst>
            <a:ext uri="{FF2B5EF4-FFF2-40B4-BE49-F238E27FC236}">
              <a16:creationId xmlns:a16="http://schemas.microsoft.com/office/drawing/2014/main" id="{04A7181E-87EC-4FA7-A78F-1A4FF1A3FFC4}"/>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4837905" y="758032"/>
          <a:ext cx="925681" cy="5515200"/>
        </a:xfrm>
        <a:prstGeom prst="rect">
          <a:avLst/>
        </a:prstGeom>
      </xdr:spPr>
    </xdr:pic>
    <xdr:clientData/>
  </xdr:twoCellAnchor>
  <xdr:twoCellAnchor editAs="oneCell">
    <xdr:from>
      <xdr:col>17</xdr:col>
      <xdr:colOff>737505</xdr:colOff>
      <xdr:row>4</xdr:row>
      <xdr:rowOff>71438</xdr:rowOff>
    </xdr:from>
    <xdr:to>
      <xdr:col>18</xdr:col>
      <xdr:colOff>521028</xdr:colOff>
      <xdr:row>33</xdr:row>
      <xdr:rowOff>62138</xdr:rowOff>
    </xdr:to>
    <xdr:pic>
      <xdr:nvPicPr>
        <xdr:cNvPr id="7" name="Picture 6">
          <a:extLst>
            <a:ext uri="{FF2B5EF4-FFF2-40B4-BE49-F238E27FC236}">
              <a16:creationId xmlns:a16="http://schemas.microsoft.com/office/drawing/2014/main" id="{8D6EB952-98E7-443A-ADA1-8AB220EFF45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7743672" y="791105"/>
          <a:ext cx="577273" cy="5515200"/>
        </a:xfrm>
        <a:prstGeom prst="rect">
          <a:avLst/>
        </a:prstGeom>
      </xdr:spPr>
    </xdr:pic>
    <xdr:clientData/>
  </xdr:twoCellAnchor>
  <xdr:twoCellAnchor editAs="oneCell">
    <xdr:from>
      <xdr:col>17</xdr:col>
      <xdr:colOff>11908</xdr:colOff>
      <xdr:row>4</xdr:row>
      <xdr:rowOff>95250</xdr:rowOff>
    </xdr:from>
    <xdr:to>
      <xdr:col>17</xdr:col>
      <xdr:colOff>606322</xdr:colOff>
      <xdr:row>33</xdr:row>
      <xdr:rowOff>85950</xdr:rowOff>
    </xdr:to>
    <xdr:pic>
      <xdr:nvPicPr>
        <xdr:cNvPr id="8" name="Picture 7">
          <a:extLst>
            <a:ext uri="{FF2B5EF4-FFF2-40B4-BE49-F238E27FC236}">
              <a16:creationId xmlns:a16="http://schemas.microsoft.com/office/drawing/2014/main" id="{805D7E6D-19E9-43BF-8E98-D5F1F4A06A3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7018075" y="814917"/>
          <a:ext cx="594414" cy="5515200"/>
        </a:xfrm>
        <a:prstGeom prst="rect">
          <a:avLst/>
        </a:prstGeom>
      </xdr:spPr>
    </xdr:pic>
    <xdr:clientData/>
  </xdr:twoCellAnchor>
  <xdr:twoCellAnchor editAs="oneCell">
    <xdr:from>
      <xdr:col>19</xdr:col>
      <xdr:colOff>166687</xdr:colOff>
      <xdr:row>4</xdr:row>
      <xdr:rowOff>0</xdr:rowOff>
    </xdr:from>
    <xdr:to>
      <xdr:col>21</xdr:col>
      <xdr:colOff>295250</xdr:colOff>
      <xdr:row>32</xdr:row>
      <xdr:rowOff>181200</xdr:rowOff>
    </xdr:to>
    <xdr:pic>
      <xdr:nvPicPr>
        <xdr:cNvPr id="9" name="Picture 8">
          <a:extLst>
            <a:ext uri="{FF2B5EF4-FFF2-40B4-BE49-F238E27FC236}">
              <a16:creationId xmlns:a16="http://schemas.microsoft.com/office/drawing/2014/main" id="{EEA6D27A-163B-4B08-9998-3595AB482DB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8760354" y="719667"/>
          <a:ext cx="922313" cy="5515200"/>
        </a:xfrm>
        <a:prstGeom prst="rect">
          <a:avLst/>
        </a:prstGeom>
      </xdr:spPr>
    </xdr:pic>
    <xdr:clientData/>
  </xdr:twoCellAnchor>
  <xdr:twoCellAnchor editAs="oneCell">
    <xdr:from>
      <xdr:col>26</xdr:col>
      <xdr:colOff>71437</xdr:colOff>
      <xdr:row>4</xdr:row>
      <xdr:rowOff>58207</xdr:rowOff>
    </xdr:from>
    <xdr:to>
      <xdr:col>26</xdr:col>
      <xdr:colOff>602150</xdr:colOff>
      <xdr:row>33</xdr:row>
      <xdr:rowOff>48907</xdr:rowOff>
    </xdr:to>
    <xdr:pic>
      <xdr:nvPicPr>
        <xdr:cNvPr id="10" name="Picture 9">
          <a:extLst>
            <a:ext uri="{FF2B5EF4-FFF2-40B4-BE49-F238E27FC236}">
              <a16:creationId xmlns:a16="http://schemas.microsoft.com/office/drawing/2014/main" id="{2546EBBD-898F-4AB8-B4EB-2FC7DC1DC91A}"/>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025187" y="777874"/>
          <a:ext cx="530713" cy="5515200"/>
        </a:xfrm>
        <a:prstGeom prst="rect">
          <a:avLst/>
        </a:prstGeom>
      </xdr:spPr>
    </xdr:pic>
    <xdr:clientData/>
  </xdr:twoCellAnchor>
  <xdr:twoCellAnchor editAs="oneCell">
    <xdr:from>
      <xdr:col>26</xdr:col>
      <xdr:colOff>750094</xdr:colOff>
      <xdr:row>4</xdr:row>
      <xdr:rowOff>19840</xdr:rowOff>
    </xdr:from>
    <xdr:to>
      <xdr:col>27</xdr:col>
      <xdr:colOff>646202</xdr:colOff>
      <xdr:row>33</xdr:row>
      <xdr:rowOff>10540</xdr:rowOff>
    </xdr:to>
    <xdr:pic>
      <xdr:nvPicPr>
        <xdr:cNvPr id="11" name="Picture 10">
          <a:extLst>
            <a:ext uri="{FF2B5EF4-FFF2-40B4-BE49-F238E27FC236}">
              <a16:creationId xmlns:a16="http://schemas.microsoft.com/office/drawing/2014/main" id="{6799A259-646F-4FCF-B551-C67D423FB9E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703844" y="739507"/>
          <a:ext cx="689858" cy="5515200"/>
        </a:xfrm>
        <a:prstGeom prst="rect">
          <a:avLst/>
        </a:prstGeom>
      </xdr:spPr>
    </xdr:pic>
    <xdr:clientData/>
  </xdr:twoCellAnchor>
  <xdr:twoCellAnchor editAs="oneCell">
    <xdr:from>
      <xdr:col>2</xdr:col>
      <xdr:colOff>71436</xdr:colOff>
      <xdr:row>39</xdr:row>
      <xdr:rowOff>71438</xdr:rowOff>
    </xdr:from>
    <xdr:to>
      <xdr:col>3</xdr:col>
      <xdr:colOff>404352</xdr:colOff>
      <xdr:row>68</xdr:row>
      <xdr:rowOff>62138</xdr:rowOff>
    </xdr:to>
    <xdr:pic>
      <xdr:nvPicPr>
        <xdr:cNvPr id="12" name="Picture 11">
          <a:extLst>
            <a:ext uri="{FF2B5EF4-FFF2-40B4-BE49-F238E27FC236}">
              <a16:creationId xmlns:a16="http://schemas.microsoft.com/office/drawing/2014/main" id="{24E094D8-06BE-45A9-A205-41259029F2C3}"/>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907519" y="7321021"/>
          <a:ext cx="946750" cy="5515200"/>
        </a:xfrm>
        <a:prstGeom prst="rect">
          <a:avLst/>
        </a:prstGeom>
      </xdr:spPr>
    </xdr:pic>
    <xdr:clientData/>
  </xdr:twoCellAnchor>
  <xdr:twoCellAnchor editAs="oneCell">
    <xdr:from>
      <xdr:col>8</xdr:col>
      <xdr:colOff>11905</xdr:colOff>
      <xdr:row>39</xdr:row>
      <xdr:rowOff>23812</xdr:rowOff>
    </xdr:from>
    <xdr:to>
      <xdr:col>8</xdr:col>
      <xdr:colOff>561775</xdr:colOff>
      <xdr:row>68</xdr:row>
      <xdr:rowOff>14512</xdr:rowOff>
    </xdr:to>
    <xdr:pic>
      <xdr:nvPicPr>
        <xdr:cNvPr id="13" name="Picture 12">
          <a:extLst>
            <a:ext uri="{FF2B5EF4-FFF2-40B4-BE49-F238E27FC236}">
              <a16:creationId xmlns:a16="http://schemas.microsoft.com/office/drawing/2014/main" id="{EDB697C2-EED8-4C3C-AFBF-0F6A4FE65C5B}"/>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sharpenSoften amount="25000"/>
                  </a14:imgEffect>
                </a14:imgLayer>
              </a14:imgProps>
            </a:ext>
            <a:ext uri="{28A0092B-C50C-407E-A947-70E740481C1C}">
              <a14:useLocalDpi xmlns:a14="http://schemas.microsoft.com/office/drawing/2010/main" val="0"/>
            </a:ext>
          </a:extLst>
        </a:blip>
        <a:srcRect/>
        <a:stretch/>
      </xdr:blipFill>
      <xdr:spPr>
        <a:xfrm>
          <a:off x="3028155" y="7273395"/>
          <a:ext cx="549870" cy="5515200"/>
        </a:xfrm>
        <a:prstGeom prst="rect">
          <a:avLst/>
        </a:prstGeom>
      </xdr:spPr>
    </xdr:pic>
    <xdr:clientData/>
  </xdr:twoCellAnchor>
  <xdr:twoCellAnchor editAs="oneCell">
    <xdr:from>
      <xdr:col>8</xdr:col>
      <xdr:colOff>750094</xdr:colOff>
      <xdr:row>39</xdr:row>
      <xdr:rowOff>71438</xdr:rowOff>
    </xdr:from>
    <xdr:to>
      <xdr:col>9</xdr:col>
      <xdr:colOff>516482</xdr:colOff>
      <xdr:row>68</xdr:row>
      <xdr:rowOff>62138</xdr:rowOff>
    </xdr:to>
    <xdr:pic>
      <xdr:nvPicPr>
        <xdr:cNvPr id="14" name="Picture 13">
          <a:extLst>
            <a:ext uri="{FF2B5EF4-FFF2-40B4-BE49-F238E27FC236}">
              <a16:creationId xmlns:a16="http://schemas.microsoft.com/office/drawing/2014/main" id="{B7B6F885-0A88-4977-8123-FD19ED6C9237}"/>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3766344" y="7321021"/>
          <a:ext cx="560138" cy="5515200"/>
        </a:xfrm>
        <a:prstGeom prst="rect">
          <a:avLst/>
        </a:prstGeom>
      </xdr:spPr>
    </xdr:pic>
    <xdr:clientData/>
  </xdr:twoCellAnchor>
  <xdr:twoCellAnchor editAs="oneCell">
    <xdr:from>
      <xdr:col>10</xdr:col>
      <xdr:colOff>190499</xdr:colOff>
      <xdr:row>39</xdr:row>
      <xdr:rowOff>83344</xdr:rowOff>
    </xdr:from>
    <xdr:to>
      <xdr:col>12</xdr:col>
      <xdr:colOff>292294</xdr:colOff>
      <xdr:row>68</xdr:row>
      <xdr:rowOff>74044</xdr:rowOff>
    </xdr:to>
    <xdr:pic>
      <xdr:nvPicPr>
        <xdr:cNvPr id="15" name="Picture 14">
          <a:extLst>
            <a:ext uri="{FF2B5EF4-FFF2-40B4-BE49-F238E27FC236}">
              <a16:creationId xmlns:a16="http://schemas.microsoft.com/office/drawing/2014/main" id="{A11885C1-FF68-4E4E-A3CB-A029244FF7AD}"/>
            </a:ext>
          </a:extLst>
        </xdr:cNvPr>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794249" y="7332927"/>
          <a:ext cx="937878" cy="5515200"/>
        </a:xfrm>
        <a:prstGeom prst="rect">
          <a:avLst/>
        </a:prstGeom>
      </xdr:spPr>
    </xdr:pic>
    <xdr:clientData/>
  </xdr:twoCellAnchor>
  <xdr:twoCellAnchor editAs="oneCell">
    <xdr:from>
      <xdr:col>17</xdr:col>
      <xdr:colOff>48646</xdr:colOff>
      <xdr:row>38</xdr:row>
      <xdr:rowOff>102053</xdr:rowOff>
    </xdr:from>
    <xdr:to>
      <xdr:col>17</xdr:col>
      <xdr:colOff>638225</xdr:colOff>
      <xdr:row>67</xdr:row>
      <xdr:rowOff>166837</xdr:rowOff>
    </xdr:to>
    <xdr:pic>
      <xdr:nvPicPr>
        <xdr:cNvPr id="16" name="Picture 15">
          <a:extLst>
            <a:ext uri="{FF2B5EF4-FFF2-40B4-BE49-F238E27FC236}">
              <a16:creationId xmlns:a16="http://schemas.microsoft.com/office/drawing/2014/main" id="{0D98E32E-CC5A-4A46-A0B6-CA57E8C15069}"/>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7054813" y="7235220"/>
          <a:ext cx="589579" cy="5515200"/>
        </a:xfrm>
        <a:prstGeom prst="rect">
          <a:avLst/>
        </a:prstGeom>
      </xdr:spPr>
    </xdr:pic>
    <xdr:clientData/>
  </xdr:twoCellAnchor>
  <xdr:twoCellAnchor editAs="oneCell">
    <xdr:from>
      <xdr:col>18</xdr:col>
      <xdr:colOff>47625</xdr:colOff>
      <xdr:row>39</xdr:row>
      <xdr:rowOff>2645</xdr:rowOff>
    </xdr:from>
    <xdr:to>
      <xdr:col>18</xdr:col>
      <xdr:colOff>583236</xdr:colOff>
      <xdr:row>67</xdr:row>
      <xdr:rowOff>183845</xdr:rowOff>
    </xdr:to>
    <xdr:pic>
      <xdr:nvPicPr>
        <xdr:cNvPr id="17" name="Picture 16">
          <a:extLst>
            <a:ext uri="{FF2B5EF4-FFF2-40B4-BE49-F238E27FC236}">
              <a16:creationId xmlns:a16="http://schemas.microsoft.com/office/drawing/2014/main" id="{AC861060-8359-433D-970F-909A651BD266}"/>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7847542" y="7252228"/>
          <a:ext cx="535611" cy="5515200"/>
        </a:xfrm>
        <a:prstGeom prst="rect">
          <a:avLst/>
        </a:prstGeom>
      </xdr:spPr>
    </xdr:pic>
    <xdr:clientData/>
  </xdr:twoCellAnchor>
  <xdr:twoCellAnchor editAs="oneCell">
    <xdr:from>
      <xdr:col>26</xdr:col>
      <xdr:colOff>131990</xdr:colOff>
      <xdr:row>38</xdr:row>
      <xdr:rowOff>78808</xdr:rowOff>
    </xdr:from>
    <xdr:to>
      <xdr:col>26</xdr:col>
      <xdr:colOff>599587</xdr:colOff>
      <xdr:row>67</xdr:row>
      <xdr:rowOff>143592</xdr:rowOff>
    </xdr:to>
    <xdr:pic>
      <xdr:nvPicPr>
        <xdr:cNvPr id="18" name="Picture 17">
          <a:extLst>
            <a:ext uri="{FF2B5EF4-FFF2-40B4-BE49-F238E27FC236}">
              <a16:creationId xmlns:a16="http://schemas.microsoft.com/office/drawing/2014/main" id="{819F345F-8E56-4D42-B45A-F5FA7AA27500}"/>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085740" y="7211975"/>
          <a:ext cx="467597" cy="5515200"/>
        </a:xfrm>
        <a:prstGeom prst="rect">
          <a:avLst/>
        </a:prstGeom>
      </xdr:spPr>
    </xdr:pic>
    <xdr:clientData/>
  </xdr:twoCellAnchor>
  <xdr:twoCellAnchor editAs="oneCell">
    <xdr:from>
      <xdr:col>26</xdr:col>
      <xdr:colOff>776627</xdr:colOff>
      <xdr:row>38</xdr:row>
      <xdr:rowOff>113210</xdr:rowOff>
    </xdr:from>
    <xdr:to>
      <xdr:col>27</xdr:col>
      <xdr:colOff>669622</xdr:colOff>
      <xdr:row>67</xdr:row>
      <xdr:rowOff>177994</xdr:rowOff>
    </xdr:to>
    <xdr:pic>
      <xdr:nvPicPr>
        <xdr:cNvPr id="19" name="Picture 18">
          <a:extLst>
            <a:ext uri="{FF2B5EF4-FFF2-40B4-BE49-F238E27FC236}">
              <a16:creationId xmlns:a16="http://schemas.microsoft.com/office/drawing/2014/main" id="{5FDEFAB7-8BB8-4522-B196-A34B95D31395}"/>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730377" y="7246377"/>
          <a:ext cx="686745" cy="5515200"/>
        </a:xfrm>
        <a:prstGeom prst="rect">
          <a:avLst/>
        </a:prstGeom>
      </xdr:spPr>
    </xdr:pic>
    <xdr:clientData/>
  </xdr:twoCellAnchor>
  <xdr:twoCellAnchor editAs="oneCell">
    <xdr:from>
      <xdr:col>20</xdr:col>
      <xdr:colOff>11906</xdr:colOff>
      <xdr:row>39</xdr:row>
      <xdr:rowOff>52916</xdr:rowOff>
    </xdr:from>
    <xdr:to>
      <xdr:col>21</xdr:col>
      <xdr:colOff>134433</xdr:colOff>
      <xdr:row>68</xdr:row>
      <xdr:rowOff>43616</xdr:rowOff>
    </xdr:to>
    <xdr:pic>
      <xdr:nvPicPr>
        <xdr:cNvPr id="20" name="Picture 19">
          <a:extLst>
            <a:ext uri="{FF2B5EF4-FFF2-40B4-BE49-F238E27FC236}">
              <a16:creationId xmlns:a16="http://schemas.microsoft.com/office/drawing/2014/main" id="{87B44D25-DF16-49A9-A7A3-FAD448545CF8}"/>
            </a:ext>
          </a:extLst>
        </xdr:cNvPr>
        <xdr:cNvPicPr>
          <a:picLocks noChangeAspect="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8785489" y="7302499"/>
          <a:ext cx="736361" cy="5515200"/>
        </a:xfrm>
        <a:prstGeom prst="rect">
          <a:avLst/>
        </a:prstGeom>
      </xdr:spPr>
    </xdr:pic>
    <xdr:clientData/>
  </xdr:twoCellAnchor>
  <xdr:twoCellAnchor editAs="oneCell">
    <xdr:from>
      <xdr:col>2</xdr:col>
      <xdr:colOff>23813</xdr:colOff>
      <xdr:row>73</xdr:row>
      <xdr:rowOff>71436</xdr:rowOff>
    </xdr:from>
    <xdr:to>
      <xdr:col>3</xdr:col>
      <xdr:colOff>384054</xdr:colOff>
      <xdr:row>103</xdr:row>
      <xdr:rowOff>19803</xdr:rowOff>
    </xdr:to>
    <xdr:pic>
      <xdr:nvPicPr>
        <xdr:cNvPr id="21" name="Picture 20">
          <a:extLst>
            <a:ext uri="{FF2B5EF4-FFF2-40B4-BE49-F238E27FC236}">
              <a16:creationId xmlns:a16="http://schemas.microsoft.com/office/drawing/2014/main" id="{6DB5FD9E-6320-4249-A8E5-4904EEE21D96}"/>
            </a:ext>
          </a:extLst>
        </xdr:cNvPr>
        <xdr:cNvPicPr>
          <a:picLocks noChangeAspect="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859896" y="13745103"/>
          <a:ext cx="974075" cy="5515200"/>
        </a:xfrm>
        <a:prstGeom prst="rect">
          <a:avLst/>
        </a:prstGeom>
      </xdr:spPr>
    </xdr:pic>
    <xdr:clientData/>
  </xdr:twoCellAnchor>
  <xdr:twoCellAnchor editAs="oneCell">
    <xdr:from>
      <xdr:col>7</xdr:col>
      <xdr:colOff>118382</xdr:colOff>
      <xdr:row>73</xdr:row>
      <xdr:rowOff>23811</xdr:rowOff>
    </xdr:from>
    <xdr:to>
      <xdr:col>8</xdr:col>
      <xdr:colOff>613541</xdr:colOff>
      <xdr:row>102</xdr:row>
      <xdr:rowOff>162678</xdr:rowOff>
    </xdr:to>
    <xdr:pic>
      <xdr:nvPicPr>
        <xdr:cNvPr id="22" name="Picture 21">
          <a:extLst>
            <a:ext uri="{FF2B5EF4-FFF2-40B4-BE49-F238E27FC236}">
              <a16:creationId xmlns:a16="http://schemas.microsoft.com/office/drawing/2014/main" id="{AD79943A-319E-4ECD-8CE7-DBB4E2524F75}"/>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2986465" y="13697478"/>
          <a:ext cx="643326" cy="5515200"/>
        </a:xfrm>
        <a:prstGeom prst="rect">
          <a:avLst/>
        </a:prstGeom>
      </xdr:spPr>
    </xdr:pic>
    <xdr:clientData/>
  </xdr:twoCellAnchor>
  <xdr:twoCellAnchor editAs="oneCell">
    <xdr:from>
      <xdr:col>8</xdr:col>
      <xdr:colOff>650759</xdr:colOff>
      <xdr:row>73</xdr:row>
      <xdr:rowOff>35718</xdr:rowOff>
    </xdr:from>
    <xdr:to>
      <xdr:col>9</xdr:col>
      <xdr:colOff>577951</xdr:colOff>
      <xdr:row>102</xdr:row>
      <xdr:rowOff>174585</xdr:rowOff>
    </xdr:to>
    <xdr:pic>
      <xdr:nvPicPr>
        <xdr:cNvPr id="23" name="Picture 22">
          <a:extLst>
            <a:ext uri="{FF2B5EF4-FFF2-40B4-BE49-F238E27FC236}">
              <a16:creationId xmlns:a16="http://schemas.microsoft.com/office/drawing/2014/main" id="{D58443BD-C3C8-475C-AE55-15DDFCD9C375}"/>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667009" y="13709385"/>
          <a:ext cx="720942" cy="5515200"/>
        </a:xfrm>
        <a:prstGeom prst="rect">
          <a:avLst/>
        </a:prstGeom>
      </xdr:spPr>
    </xdr:pic>
    <xdr:clientData/>
  </xdr:twoCellAnchor>
  <xdr:twoCellAnchor editAs="oneCell">
    <xdr:from>
      <xdr:col>11</xdr:col>
      <xdr:colOff>11906</xdr:colOff>
      <xdr:row>73</xdr:row>
      <xdr:rowOff>44978</xdr:rowOff>
    </xdr:from>
    <xdr:to>
      <xdr:col>12</xdr:col>
      <xdr:colOff>384737</xdr:colOff>
      <xdr:row>102</xdr:row>
      <xdr:rowOff>183845</xdr:rowOff>
    </xdr:to>
    <xdr:pic>
      <xdr:nvPicPr>
        <xdr:cNvPr id="24" name="Picture 23">
          <a:extLst>
            <a:ext uri="{FF2B5EF4-FFF2-40B4-BE49-F238E27FC236}">
              <a16:creationId xmlns:a16="http://schemas.microsoft.com/office/drawing/2014/main" id="{DA8928DB-31EE-492A-A8DF-FF3828582637}"/>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4837906" y="13718645"/>
          <a:ext cx="986664" cy="5515200"/>
        </a:xfrm>
        <a:prstGeom prst="rect">
          <a:avLst/>
        </a:prstGeom>
      </xdr:spPr>
    </xdr:pic>
    <xdr:clientData/>
  </xdr:twoCellAnchor>
  <xdr:twoCellAnchor editAs="oneCell">
    <xdr:from>
      <xdr:col>18</xdr:col>
      <xdr:colOff>28235</xdr:colOff>
      <xdr:row>73</xdr:row>
      <xdr:rowOff>83342</xdr:rowOff>
    </xdr:from>
    <xdr:to>
      <xdr:col>18</xdr:col>
      <xdr:colOff>725682</xdr:colOff>
      <xdr:row>103</xdr:row>
      <xdr:rowOff>31709</xdr:rowOff>
    </xdr:to>
    <xdr:pic>
      <xdr:nvPicPr>
        <xdr:cNvPr id="25" name="Picture 24">
          <a:extLst>
            <a:ext uri="{FF2B5EF4-FFF2-40B4-BE49-F238E27FC236}">
              <a16:creationId xmlns:a16="http://schemas.microsoft.com/office/drawing/2014/main" id="{BDB6CEBA-8248-476E-8085-AA636F065488}"/>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7828152" y="13757009"/>
          <a:ext cx="697447" cy="5515200"/>
        </a:xfrm>
        <a:prstGeom prst="rect">
          <a:avLst/>
        </a:prstGeom>
      </xdr:spPr>
    </xdr:pic>
    <xdr:clientData/>
  </xdr:twoCellAnchor>
  <xdr:twoCellAnchor editAs="oneCell">
    <xdr:from>
      <xdr:col>17</xdr:col>
      <xdr:colOff>43544</xdr:colOff>
      <xdr:row>73</xdr:row>
      <xdr:rowOff>0</xdr:rowOff>
    </xdr:from>
    <xdr:to>
      <xdr:col>17</xdr:col>
      <xdr:colOff>723445</xdr:colOff>
      <xdr:row>102</xdr:row>
      <xdr:rowOff>138867</xdr:rowOff>
    </xdr:to>
    <xdr:pic>
      <xdr:nvPicPr>
        <xdr:cNvPr id="26" name="Picture 25">
          <a:extLst>
            <a:ext uri="{FF2B5EF4-FFF2-40B4-BE49-F238E27FC236}">
              <a16:creationId xmlns:a16="http://schemas.microsoft.com/office/drawing/2014/main" id="{9513D7AC-010A-41F1-A703-AE7D03E66FB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7049711" y="13673667"/>
          <a:ext cx="679901" cy="5515200"/>
        </a:xfrm>
        <a:prstGeom prst="rect">
          <a:avLst/>
        </a:prstGeom>
      </xdr:spPr>
    </xdr:pic>
    <xdr:clientData/>
  </xdr:twoCellAnchor>
  <xdr:twoCellAnchor>
    <xdr:from>
      <xdr:col>53</xdr:col>
      <xdr:colOff>226219</xdr:colOff>
      <xdr:row>40</xdr:row>
      <xdr:rowOff>0</xdr:rowOff>
    </xdr:from>
    <xdr:to>
      <xdr:col>55</xdr:col>
      <xdr:colOff>597694</xdr:colOff>
      <xdr:row>41</xdr:row>
      <xdr:rowOff>85723</xdr:rowOff>
    </xdr:to>
    <xdr:sp macro="" textlink="">
      <xdr:nvSpPr>
        <xdr:cNvPr id="27" name="TextBox 26">
          <a:extLst>
            <a:ext uri="{FF2B5EF4-FFF2-40B4-BE49-F238E27FC236}">
              <a16:creationId xmlns:a16="http://schemas.microsoft.com/office/drawing/2014/main" id="{312F0BA0-A441-4A48-9B61-8DE0075B3FC3}"/>
            </a:ext>
          </a:extLst>
        </xdr:cNvPr>
        <xdr:cNvSpPr txBox="1"/>
      </xdr:nvSpPr>
      <xdr:spPr>
        <a:xfrm>
          <a:off x="24314944" y="7515225"/>
          <a:ext cx="1590675" cy="276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xdr:from>
      <xdr:col>39</xdr:col>
      <xdr:colOff>235746</xdr:colOff>
      <xdr:row>40</xdr:row>
      <xdr:rowOff>0</xdr:rowOff>
    </xdr:from>
    <xdr:to>
      <xdr:col>41</xdr:col>
      <xdr:colOff>485777</xdr:colOff>
      <xdr:row>40</xdr:row>
      <xdr:rowOff>9524</xdr:rowOff>
    </xdr:to>
    <xdr:sp macro="" textlink="">
      <xdr:nvSpPr>
        <xdr:cNvPr id="28" name="TextBox 27">
          <a:extLst>
            <a:ext uri="{FF2B5EF4-FFF2-40B4-BE49-F238E27FC236}">
              <a16:creationId xmlns:a16="http://schemas.microsoft.com/office/drawing/2014/main" id="{C0D5D496-2CA7-45CA-A86D-C112C7D63E7E}"/>
            </a:ext>
          </a:extLst>
        </xdr:cNvPr>
        <xdr:cNvSpPr txBox="1"/>
      </xdr:nvSpPr>
      <xdr:spPr>
        <a:xfrm>
          <a:off x="17104521" y="7515225"/>
          <a:ext cx="1469231" cy="9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xdr:from>
      <xdr:col>5</xdr:col>
      <xdr:colOff>114302</xdr:colOff>
      <xdr:row>40</xdr:row>
      <xdr:rowOff>0</xdr:rowOff>
    </xdr:from>
    <xdr:to>
      <xdr:col>7</xdr:col>
      <xdr:colOff>423863</xdr:colOff>
      <xdr:row>40</xdr:row>
      <xdr:rowOff>42861</xdr:rowOff>
    </xdr:to>
    <xdr:sp macro="" textlink="">
      <xdr:nvSpPr>
        <xdr:cNvPr id="29" name="TextBox 28">
          <a:extLst>
            <a:ext uri="{FF2B5EF4-FFF2-40B4-BE49-F238E27FC236}">
              <a16:creationId xmlns:a16="http://schemas.microsoft.com/office/drawing/2014/main" id="{04D9E50D-EB24-4FB7-9628-7B260D3BD638}"/>
            </a:ext>
          </a:extLst>
        </xdr:cNvPr>
        <xdr:cNvSpPr txBox="1"/>
      </xdr:nvSpPr>
      <xdr:spPr>
        <a:xfrm>
          <a:off x="2381252" y="7515225"/>
          <a:ext cx="623886" cy="42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editAs="oneCell">
    <xdr:from>
      <xdr:col>4</xdr:col>
      <xdr:colOff>114299</xdr:colOff>
      <xdr:row>4</xdr:row>
      <xdr:rowOff>11904</xdr:rowOff>
    </xdr:from>
    <xdr:to>
      <xdr:col>7</xdr:col>
      <xdr:colOff>92464</xdr:colOff>
      <xdr:row>33</xdr:row>
      <xdr:rowOff>2604</xdr:rowOff>
    </xdr:to>
    <xdr:pic>
      <xdr:nvPicPr>
        <xdr:cNvPr id="30" name="Picture 29">
          <a:extLst>
            <a:ext uri="{FF2B5EF4-FFF2-40B4-BE49-F238E27FC236}">
              <a16:creationId xmlns:a16="http://schemas.microsoft.com/office/drawing/2014/main" id="{8899CBCC-0D7B-49DF-BE0A-6420D949A906}"/>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998132" y="731571"/>
          <a:ext cx="962415" cy="5515200"/>
        </a:xfrm>
        <a:prstGeom prst="rect">
          <a:avLst/>
        </a:prstGeom>
      </xdr:spPr>
    </xdr:pic>
    <xdr:clientData/>
  </xdr:twoCellAnchor>
  <xdr:twoCellAnchor editAs="oneCell">
    <xdr:from>
      <xdr:col>13</xdr:col>
      <xdr:colOff>11905</xdr:colOff>
      <xdr:row>4</xdr:row>
      <xdr:rowOff>38366</xdr:rowOff>
    </xdr:from>
    <xdr:to>
      <xdr:col>15</xdr:col>
      <xdr:colOff>389279</xdr:colOff>
      <xdr:row>33</xdr:row>
      <xdr:rowOff>29066</xdr:rowOff>
    </xdr:to>
    <xdr:pic>
      <xdr:nvPicPr>
        <xdr:cNvPr id="32" name="Picture 31">
          <a:extLst>
            <a:ext uri="{FF2B5EF4-FFF2-40B4-BE49-F238E27FC236}">
              <a16:creationId xmlns:a16="http://schemas.microsoft.com/office/drawing/2014/main" id="{EA97FD0B-0839-4306-A6C3-2A4EA6DAD05F}"/>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5885655" y="758033"/>
          <a:ext cx="938291" cy="5515200"/>
        </a:xfrm>
        <a:prstGeom prst="rect">
          <a:avLst/>
        </a:prstGeom>
      </xdr:spPr>
    </xdr:pic>
    <xdr:clientData/>
  </xdr:twoCellAnchor>
  <xdr:twoCellAnchor>
    <xdr:from>
      <xdr:col>32</xdr:col>
      <xdr:colOff>114302</xdr:colOff>
      <xdr:row>40</xdr:row>
      <xdr:rowOff>0</xdr:rowOff>
    </xdr:from>
    <xdr:to>
      <xdr:col>34</xdr:col>
      <xdr:colOff>423863</xdr:colOff>
      <xdr:row>40</xdr:row>
      <xdr:rowOff>42861</xdr:rowOff>
    </xdr:to>
    <xdr:sp macro="" textlink="">
      <xdr:nvSpPr>
        <xdr:cNvPr id="34" name="TextBox 33">
          <a:extLst>
            <a:ext uri="{FF2B5EF4-FFF2-40B4-BE49-F238E27FC236}">
              <a16:creationId xmlns:a16="http://schemas.microsoft.com/office/drawing/2014/main" id="{4FD041A9-C468-4DDB-895D-7269B45DA3CB}"/>
            </a:ext>
          </a:extLst>
        </xdr:cNvPr>
        <xdr:cNvSpPr txBox="1"/>
      </xdr:nvSpPr>
      <xdr:spPr>
        <a:xfrm>
          <a:off x="14249402" y="7515225"/>
          <a:ext cx="623886" cy="42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xdr:from>
      <xdr:col>23</xdr:col>
      <xdr:colOff>114302</xdr:colOff>
      <xdr:row>40</xdr:row>
      <xdr:rowOff>0</xdr:rowOff>
    </xdr:from>
    <xdr:to>
      <xdr:col>25</xdr:col>
      <xdr:colOff>423863</xdr:colOff>
      <xdr:row>40</xdr:row>
      <xdr:rowOff>42861</xdr:rowOff>
    </xdr:to>
    <xdr:sp macro="" textlink="">
      <xdr:nvSpPr>
        <xdr:cNvPr id="36" name="TextBox 35">
          <a:extLst>
            <a:ext uri="{FF2B5EF4-FFF2-40B4-BE49-F238E27FC236}">
              <a16:creationId xmlns:a16="http://schemas.microsoft.com/office/drawing/2014/main" id="{9AAC0450-BBCA-45C2-9F4A-C4F12F5FC4E9}"/>
            </a:ext>
          </a:extLst>
        </xdr:cNvPr>
        <xdr:cNvSpPr txBox="1"/>
      </xdr:nvSpPr>
      <xdr:spPr>
        <a:xfrm>
          <a:off x="10306052" y="7515225"/>
          <a:ext cx="623886" cy="42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Day-0    Day-63</a:t>
          </a:r>
        </a:p>
      </xdr:txBody>
    </xdr:sp>
    <xdr:clientData/>
  </xdr:twoCellAnchor>
  <xdr:twoCellAnchor editAs="oneCell">
    <xdr:from>
      <xdr:col>22</xdr:col>
      <xdr:colOff>35717</xdr:colOff>
      <xdr:row>4</xdr:row>
      <xdr:rowOff>11906</xdr:rowOff>
    </xdr:from>
    <xdr:to>
      <xdr:col>24</xdr:col>
      <xdr:colOff>397113</xdr:colOff>
      <xdr:row>33</xdr:row>
      <xdr:rowOff>2606</xdr:rowOff>
    </xdr:to>
    <xdr:pic>
      <xdr:nvPicPr>
        <xdr:cNvPr id="38" name="Picture 37">
          <a:extLst>
            <a:ext uri="{FF2B5EF4-FFF2-40B4-BE49-F238E27FC236}">
              <a16:creationId xmlns:a16="http://schemas.microsoft.com/office/drawing/2014/main" id="{64CACDF9-2104-49D0-98D7-F0B68F06B8E8}"/>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9857050" y="731573"/>
          <a:ext cx="922313" cy="5515200"/>
        </a:xfrm>
        <a:prstGeom prst="rect">
          <a:avLst/>
        </a:prstGeom>
      </xdr:spPr>
    </xdr:pic>
    <xdr:clientData/>
  </xdr:twoCellAnchor>
  <xdr:twoCellAnchor editAs="oneCell">
    <xdr:from>
      <xdr:col>4</xdr:col>
      <xdr:colOff>71438</xdr:colOff>
      <xdr:row>39</xdr:row>
      <xdr:rowOff>71437</xdr:rowOff>
    </xdr:from>
    <xdr:to>
      <xdr:col>7</xdr:col>
      <xdr:colOff>30134</xdr:colOff>
      <xdr:row>68</xdr:row>
      <xdr:rowOff>62137</xdr:rowOff>
    </xdr:to>
    <xdr:pic>
      <xdr:nvPicPr>
        <xdr:cNvPr id="40" name="Picture 39">
          <a:extLst>
            <a:ext uri="{FF2B5EF4-FFF2-40B4-BE49-F238E27FC236}">
              <a16:creationId xmlns:a16="http://schemas.microsoft.com/office/drawing/2014/main" id="{1805914E-7024-42BD-A14B-28FDF929134D}"/>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1955271" y="7321020"/>
          <a:ext cx="942946" cy="5515200"/>
        </a:xfrm>
        <a:prstGeom prst="rect">
          <a:avLst/>
        </a:prstGeom>
      </xdr:spPr>
    </xdr:pic>
    <xdr:clientData/>
  </xdr:twoCellAnchor>
  <xdr:twoCellAnchor editAs="oneCell">
    <xdr:from>
      <xdr:col>13</xdr:col>
      <xdr:colOff>6613</xdr:colOff>
      <xdr:row>39</xdr:row>
      <xdr:rowOff>71438</xdr:rowOff>
    </xdr:from>
    <xdr:to>
      <xdr:col>15</xdr:col>
      <xdr:colOff>364564</xdr:colOff>
      <xdr:row>68</xdr:row>
      <xdr:rowOff>62138</xdr:rowOff>
    </xdr:to>
    <xdr:pic>
      <xdr:nvPicPr>
        <xdr:cNvPr id="41" name="Picture 40">
          <a:extLst>
            <a:ext uri="{FF2B5EF4-FFF2-40B4-BE49-F238E27FC236}">
              <a16:creationId xmlns:a16="http://schemas.microsoft.com/office/drawing/2014/main" id="{B75839A9-2CA6-4C17-8F42-F7F6685E9066}"/>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5880363" y="7321021"/>
          <a:ext cx="918868" cy="5515200"/>
        </a:xfrm>
        <a:prstGeom prst="rect">
          <a:avLst/>
        </a:prstGeom>
      </xdr:spPr>
    </xdr:pic>
    <xdr:clientData/>
  </xdr:twoCellAnchor>
  <xdr:twoCellAnchor editAs="oneCell">
    <xdr:from>
      <xdr:col>22</xdr:col>
      <xdr:colOff>83345</xdr:colOff>
      <xdr:row>39</xdr:row>
      <xdr:rowOff>64822</xdr:rowOff>
    </xdr:from>
    <xdr:to>
      <xdr:col>25</xdr:col>
      <xdr:colOff>42041</xdr:colOff>
      <xdr:row>68</xdr:row>
      <xdr:rowOff>55522</xdr:rowOff>
    </xdr:to>
    <xdr:pic>
      <xdr:nvPicPr>
        <xdr:cNvPr id="43" name="Picture 42">
          <a:extLst>
            <a:ext uri="{FF2B5EF4-FFF2-40B4-BE49-F238E27FC236}">
              <a16:creationId xmlns:a16="http://schemas.microsoft.com/office/drawing/2014/main" id="{CBE0232C-039D-4E4A-AFFD-118FB45BEAAD}"/>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9904678" y="7314405"/>
          <a:ext cx="942946" cy="5515200"/>
        </a:xfrm>
        <a:prstGeom prst="rect">
          <a:avLst/>
        </a:prstGeom>
      </xdr:spPr>
    </xdr:pic>
    <xdr:clientData/>
  </xdr:twoCellAnchor>
  <xdr:twoCellAnchor editAs="oneCell">
    <xdr:from>
      <xdr:col>3</xdr:col>
      <xdr:colOff>433915</xdr:colOff>
      <xdr:row>73</xdr:row>
      <xdr:rowOff>59794</xdr:rowOff>
    </xdr:from>
    <xdr:to>
      <xdr:col>7</xdr:col>
      <xdr:colOff>3743</xdr:colOff>
      <xdr:row>103</xdr:row>
      <xdr:rowOff>8161</xdr:rowOff>
    </xdr:to>
    <xdr:pic>
      <xdr:nvPicPr>
        <xdr:cNvPr id="44" name="Picture 43">
          <a:extLst>
            <a:ext uri="{FF2B5EF4-FFF2-40B4-BE49-F238E27FC236}">
              <a16:creationId xmlns:a16="http://schemas.microsoft.com/office/drawing/2014/main" id="{4C48C2C1-B02B-4DD5-A257-4AE44D86E44F}"/>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1883832" y="13733461"/>
          <a:ext cx="987994" cy="5515200"/>
        </a:xfrm>
        <a:prstGeom prst="rect">
          <a:avLst/>
        </a:prstGeom>
      </xdr:spPr>
    </xdr:pic>
    <xdr:clientData/>
  </xdr:twoCellAnchor>
  <xdr:twoCellAnchor editAs="oneCell">
    <xdr:from>
      <xdr:col>13</xdr:col>
      <xdr:colOff>35718</xdr:colOff>
      <xdr:row>72</xdr:row>
      <xdr:rowOff>201083</xdr:rowOff>
    </xdr:from>
    <xdr:to>
      <xdr:col>16</xdr:col>
      <xdr:colOff>27509</xdr:colOff>
      <xdr:row>102</xdr:row>
      <xdr:rowOff>138866</xdr:rowOff>
    </xdr:to>
    <xdr:pic>
      <xdr:nvPicPr>
        <xdr:cNvPr id="46" name="Picture 45">
          <a:extLst>
            <a:ext uri="{FF2B5EF4-FFF2-40B4-BE49-F238E27FC236}">
              <a16:creationId xmlns:a16="http://schemas.microsoft.com/office/drawing/2014/main" id="{D71298DA-FA21-4629-AA9E-4E6A049764B8}"/>
            </a:ext>
          </a:extLst>
        </xdr:cNvPr>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a:stretch/>
      </xdr:blipFill>
      <xdr:spPr>
        <a:xfrm>
          <a:off x="5909468" y="13673666"/>
          <a:ext cx="976041" cy="5515200"/>
        </a:xfrm>
        <a:prstGeom prst="rect">
          <a:avLst/>
        </a:prstGeom>
      </xdr:spPr>
    </xdr:pic>
    <xdr:clientData/>
  </xdr:twoCellAnchor>
  <xdr:twoCellAnchor>
    <xdr:from>
      <xdr:col>2</xdr:col>
      <xdr:colOff>76280</xdr:colOff>
      <xdr:row>31</xdr:row>
      <xdr:rowOff>78877</xdr:rowOff>
    </xdr:from>
    <xdr:to>
      <xdr:col>2</xdr:col>
      <xdr:colOff>331624</xdr:colOff>
      <xdr:row>32</xdr:row>
      <xdr:rowOff>91296</xdr:rowOff>
    </xdr:to>
    <xdr:grpSp>
      <xdr:nvGrpSpPr>
        <xdr:cNvPr id="50" name="Group 49">
          <a:extLst>
            <a:ext uri="{FF2B5EF4-FFF2-40B4-BE49-F238E27FC236}">
              <a16:creationId xmlns:a16="http://schemas.microsoft.com/office/drawing/2014/main" id="{CE75E790-F325-41FA-8CD1-AD9CC65E3FC5}"/>
            </a:ext>
          </a:extLst>
        </xdr:cNvPr>
        <xdr:cNvGrpSpPr/>
      </xdr:nvGrpSpPr>
      <xdr:grpSpPr>
        <a:xfrm>
          <a:off x="912363" y="5942044"/>
          <a:ext cx="255344" cy="202919"/>
          <a:chOff x="4872711" y="5643372"/>
          <a:chExt cx="255344" cy="202919"/>
        </a:xfrm>
      </xdr:grpSpPr>
      <xdr:sp macro="" textlink="">
        <xdr:nvSpPr>
          <xdr:cNvPr id="51" name="Rectangle 50">
            <a:extLst>
              <a:ext uri="{FF2B5EF4-FFF2-40B4-BE49-F238E27FC236}">
                <a16:creationId xmlns:a16="http://schemas.microsoft.com/office/drawing/2014/main" id="{D75CBDAC-7AFE-4E92-A617-E4BF4D6971F6}"/>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52" name="Rectangle 51">
            <a:extLst>
              <a:ext uri="{FF2B5EF4-FFF2-40B4-BE49-F238E27FC236}">
                <a16:creationId xmlns:a16="http://schemas.microsoft.com/office/drawing/2014/main" id="{8F0D9CAC-4EE8-45AC-9BC7-6A13EE044449}"/>
              </a:ext>
            </a:extLst>
          </xdr:cNvPr>
          <xdr:cNvSpPr/>
        </xdr:nvSpPr>
        <xdr:spPr>
          <a:xfrm>
            <a:off x="4915539" y="5690776"/>
            <a:ext cx="166178"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11</xdr:col>
      <xdr:colOff>48763</xdr:colOff>
      <xdr:row>31</xdr:row>
      <xdr:rowOff>61943</xdr:rowOff>
    </xdr:from>
    <xdr:to>
      <xdr:col>11</xdr:col>
      <xdr:colOff>304107</xdr:colOff>
      <xdr:row>32</xdr:row>
      <xdr:rowOff>74362</xdr:rowOff>
    </xdr:to>
    <xdr:grpSp>
      <xdr:nvGrpSpPr>
        <xdr:cNvPr id="57" name="Group 56">
          <a:extLst>
            <a:ext uri="{FF2B5EF4-FFF2-40B4-BE49-F238E27FC236}">
              <a16:creationId xmlns:a16="http://schemas.microsoft.com/office/drawing/2014/main" id="{FBAB3B2A-AC45-403D-A1E7-1A56891A5FEF}"/>
            </a:ext>
          </a:extLst>
        </xdr:cNvPr>
        <xdr:cNvGrpSpPr/>
      </xdr:nvGrpSpPr>
      <xdr:grpSpPr>
        <a:xfrm>
          <a:off x="4874763" y="5925110"/>
          <a:ext cx="255344" cy="202919"/>
          <a:chOff x="4872711" y="5643372"/>
          <a:chExt cx="255344" cy="202919"/>
        </a:xfrm>
      </xdr:grpSpPr>
      <xdr:sp macro="" textlink="">
        <xdr:nvSpPr>
          <xdr:cNvPr id="58" name="Rectangle 57">
            <a:extLst>
              <a:ext uri="{FF2B5EF4-FFF2-40B4-BE49-F238E27FC236}">
                <a16:creationId xmlns:a16="http://schemas.microsoft.com/office/drawing/2014/main" id="{062E2DD7-6395-438F-992E-565EAD10479D}"/>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59" name="Rectangle 58">
            <a:extLst>
              <a:ext uri="{FF2B5EF4-FFF2-40B4-BE49-F238E27FC236}">
                <a16:creationId xmlns:a16="http://schemas.microsoft.com/office/drawing/2014/main" id="{182F2F1C-AD35-4AA2-A2AE-D8358F1D6677}"/>
              </a:ext>
            </a:extLst>
          </xdr:cNvPr>
          <xdr:cNvSpPr/>
        </xdr:nvSpPr>
        <xdr:spPr>
          <a:xfrm>
            <a:off x="4915539" y="5690776"/>
            <a:ext cx="166178"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20</xdr:col>
      <xdr:colOff>31830</xdr:colOff>
      <xdr:row>31</xdr:row>
      <xdr:rowOff>45009</xdr:rowOff>
    </xdr:from>
    <xdr:to>
      <xdr:col>20</xdr:col>
      <xdr:colOff>287174</xdr:colOff>
      <xdr:row>32</xdr:row>
      <xdr:rowOff>57428</xdr:rowOff>
    </xdr:to>
    <xdr:grpSp>
      <xdr:nvGrpSpPr>
        <xdr:cNvPr id="60" name="Group 59">
          <a:extLst>
            <a:ext uri="{FF2B5EF4-FFF2-40B4-BE49-F238E27FC236}">
              <a16:creationId xmlns:a16="http://schemas.microsoft.com/office/drawing/2014/main" id="{D00C2013-2F2E-46D5-BD34-66BEBD39C281}"/>
            </a:ext>
          </a:extLst>
        </xdr:cNvPr>
        <xdr:cNvGrpSpPr/>
      </xdr:nvGrpSpPr>
      <xdr:grpSpPr>
        <a:xfrm>
          <a:off x="8805413" y="5908176"/>
          <a:ext cx="255344" cy="202919"/>
          <a:chOff x="4872711" y="5643372"/>
          <a:chExt cx="255344" cy="202919"/>
        </a:xfrm>
      </xdr:grpSpPr>
      <xdr:sp macro="" textlink="">
        <xdr:nvSpPr>
          <xdr:cNvPr id="61" name="Rectangle 60">
            <a:extLst>
              <a:ext uri="{FF2B5EF4-FFF2-40B4-BE49-F238E27FC236}">
                <a16:creationId xmlns:a16="http://schemas.microsoft.com/office/drawing/2014/main" id="{701F2B7B-98E6-42E9-A7E2-9FE6AF368022}"/>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2" name="Rectangle 61">
            <a:extLst>
              <a:ext uri="{FF2B5EF4-FFF2-40B4-BE49-F238E27FC236}">
                <a16:creationId xmlns:a16="http://schemas.microsoft.com/office/drawing/2014/main" id="{70A03BB3-ABA1-4993-8828-E5DFC0744E07}"/>
              </a:ext>
            </a:extLst>
          </xdr:cNvPr>
          <xdr:cNvSpPr/>
        </xdr:nvSpPr>
        <xdr:spPr>
          <a:xfrm>
            <a:off x="4915539" y="5690776"/>
            <a:ext cx="166178"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99563</xdr:colOff>
      <xdr:row>67</xdr:row>
      <xdr:rowOff>6911</xdr:rowOff>
    </xdr:from>
    <xdr:to>
      <xdr:col>2</xdr:col>
      <xdr:colOff>354907</xdr:colOff>
      <xdr:row>68</xdr:row>
      <xdr:rowOff>19330</xdr:rowOff>
    </xdr:to>
    <xdr:grpSp>
      <xdr:nvGrpSpPr>
        <xdr:cNvPr id="63" name="Group 62">
          <a:extLst>
            <a:ext uri="{FF2B5EF4-FFF2-40B4-BE49-F238E27FC236}">
              <a16:creationId xmlns:a16="http://schemas.microsoft.com/office/drawing/2014/main" id="{E20C86DC-C101-4DB0-9005-78742F14C99C}"/>
            </a:ext>
          </a:extLst>
        </xdr:cNvPr>
        <xdr:cNvGrpSpPr/>
      </xdr:nvGrpSpPr>
      <xdr:grpSpPr>
        <a:xfrm>
          <a:off x="935646" y="12590494"/>
          <a:ext cx="255344" cy="202919"/>
          <a:chOff x="4872711" y="5643372"/>
          <a:chExt cx="255344" cy="202919"/>
        </a:xfrm>
      </xdr:grpSpPr>
      <xdr:sp macro="" textlink="">
        <xdr:nvSpPr>
          <xdr:cNvPr id="64" name="Rectangle 63">
            <a:extLst>
              <a:ext uri="{FF2B5EF4-FFF2-40B4-BE49-F238E27FC236}">
                <a16:creationId xmlns:a16="http://schemas.microsoft.com/office/drawing/2014/main" id="{36C0F50C-F9C8-406B-99A8-12AEF28BEA6F}"/>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5" name="Rectangle 64">
            <a:extLst>
              <a:ext uri="{FF2B5EF4-FFF2-40B4-BE49-F238E27FC236}">
                <a16:creationId xmlns:a16="http://schemas.microsoft.com/office/drawing/2014/main" id="{423F66C2-932C-4FF8-83BF-62C86A1F4450}"/>
              </a:ext>
            </a:extLst>
          </xdr:cNvPr>
          <xdr:cNvSpPr/>
        </xdr:nvSpPr>
        <xdr:spPr>
          <a:xfrm>
            <a:off x="4915539" y="5690776"/>
            <a:ext cx="166178"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10</xdr:col>
      <xdr:colOff>220212</xdr:colOff>
      <xdr:row>66</xdr:row>
      <xdr:rowOff>180478</xdr:rowOff>
    </xdr:from>
    <xdr:to>
      <xdr:col>11</xdr:col>
      <xdr:colOff>253306</xdr:colOff>
      <xdr:row>68</xdr:row>
      <xdr:rowOff>2397</xdr:rowOff>
    </xdr:to>
    <xdr:grpSp>
      <xdr:nvGrpSpPr>
        <xdr:cNvPr id="66" name="Group 65">
          <a:extLst>
            <a:ext uri="{FF2B5EF4-FFF2-40B4-BE49-F238E27FC236}">
              <a16:creationId xmlns:a16="http://schemas.microsoft.com/office/drawing/2014/main" id="{4427A422-B311-4EF2-A9EF-53766A57DDB7}"/>
            </a:ext>
          </a:extLst>
        </xdr:cNvPr>
        <xdr:cNvGrpSpPr/>
      </xdr:nvGrpSpPr>
      <xdr:grpSpPr>
        <a:xfrm>
          <a:off x="4823962" y="12573561"/>
          <a:ext cx="255344" cy="202919"/>
          <a:chOff x="4872711" y="5643372"/>
          <a:chExt cx="255344" cy="202919"/>
        </a:xfrm>
      </xdr:grpSpPr>
      <xdr:sp macro="" textlink="">
        <xdr:nvSpPr>
          <xdr:cNvPr id="67" name="Rectangle 66">
            <a:extLst>
              <a:ext uri="{FF2B5EF4-FFF2-40B4-BE49-F238E27FC236}">
                <a16:creationId xmlns:a16="http://schemas.microsoft.com/office/drawing/2014/main" id="{F23AA956-A91F-47FB-8770-5A708952A4CB}"/>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8" name="Rectangle 67">
            <a:extLst>
              <a:ext uri="{FF2B5EF4-FFF2-40B4-BE49-F238E27FC236}">
                <a16:creationId xmlns:a16="http://schemas.microsoft.com/office/drawing/2014/main" id="{D424E1A5-BF19-4D8D-9FD0-C23C8E986A47}"/>
              </a:ext>
            </a:extLst>
          </xdr:cNvPr>
          <xdr:cNvSpPr/>
        </xdr:nvSpPr>
        <xdr:spPr>
          <a:xfrm>
            <a:off x="4915539" y="5690776"/>
            <a:ext cx="166178"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20</xdr:col>
      <xdr:colOff>55113</xdr:colOff>
      <xdr:row>66</xdr:row>
      <xdr:rowOff>163545</xdr:rowOff>
    </xdr:from>
    <xdr:to>
      <xdr:col>20</xdr:col>
      <xdr:colOff>310457</xdr:colOff>
      <xdr:row>67</xdr:row>
      <xdr:rowOff>175964</xdr:rowOff>
    </xdr:to>
    <xdr:grpSp>
      <xdr:nvGrpSpPr>
        <xdr:cNvPr id="69" name="Group 68">
          <a:extLst>
            <a:ext uri="{FF2B5EF4-FFF2-40B4-BE49-F238E27FC236}">
              <a16:creationId xmlns:a16="http://schemas.microsoft.com/office/drawing/2014/main" id="{C51C13E3-4F2D-4408-844F-1A01CC27927C}"/>
            </a:ext>
          </a:extLst>
        </xdr:cNvPr>
        <xdr:cNvGrpSpPr/>
      </xdr:nvGrpSpPr>
      <xdr:grpSpPr>
        <a:xfrm>
          <a:off x="8828696" y="12556628"/>
          <a:ext cx="255344" cy="202919"/>
          <a:chOff x="4872711" y="5643372"/>
          <a:chExt cx="255344" cy="202919"/>
        </a:xfrm>
      </xdr:grpSpPr>
      <xdr:sp macro="" textlink="">
        <xdr:nvSpPr>
          <xdr:cNvPr id="70" name="Rectangle 69">
            <a:extLst>
              <a:ext uri="{FF2B5EF4-FFF2-40B4-BE49-F238E27FC236}">
                <a16:creationId xmlns:a16="http://schemas.microsoft.com/office/drawing/2014/main" id="{64B8E0D8-8F49-433E-A21F-4F29C4242D2A}"/>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1" name="Rectangle 70">
            <a:extLst>
              <a:ext uri="{FF2B5EF4-FFF2-40B4-BE49-F238E27FC236}">
                <a16:creationId xmlns:a16="http://schemas.microsoft.com/office/drawing/2014/main" id="{B9BDB4B9-9B56-48CA-A758-D8C2F82C6602}"/>
              </a:ext>
            </a:extLst>
          </xdr:cNvPr>
          <xdr:cNvSpPr/>
        </xdr:nvSpPr>
        <xdr:spPr>
          <a:xfrm>
            <a:off x="4915539" y="5690776"/>
            <a:ext cx="166178"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2</xdr:col>
      <xdr:colOff>48763</xdr:colOff>
      <xdr:row>101</xdr:row>
      <xdr:rowOff>146611</xdr:rowOff>
    </xdr:from>
    <xdr:to>
      <xdr:col>2</xdr:col>
      <xdr:colOff>304107</xdr:colOff>
      <xdr:row>102</xdr:row>
      <xdr:rowOff>159030</xdr:rowOff>
    </xdr:to>
    <xdr:grpSp>
      <xdr:nvGrpSpPr>
        <xdr:cNvPr id="72" name="Group 71">
          <a:extLst>
            <a:ext uri="{FF2B5EF4-FFF2-40B4-BE49-F238E27FC236}">
              <a16:creationId xmlns:a16="http://schemas.microsoft.com/office/drawing/2014/main" id="{1B51C111-248D-4C19-9EC2-7AAB8C8C150B}"/>
            </a:ext>
          </a:extLst>
        </xdr:cNvPr>
        <xdr:cNvGrpSpPr/>
      </xdr:nvGrpSpPr>
      <xdr:grpSpPr>
        <a:xfrm>
          <a:off x="884846" y="19006111"/>
          <a:ext cx="255344" cy="202919"/>
          <a:chOff x="4872711" y="5643372"/>
          <a:chExt cx="255344" cy="202919"/>
        </a:xfrm>
      </xdr:grpSpPr>
      <xdr:sp macro="" textlink="">
        <xdr:nvSpPr>
          <xdr:cNvPr id="73" name="Rectangle 72">
            <a:extLst>
              <a:ext uri="{FF2B5EF4-FFF2-40B4-BE49-F238E27FC236}">
                <a16:creationId xmlns:a16="http://schemas.microsoft.com/office/drawing/2014/main" id="{DFDAE1C5-2991-4C46-A0C3-9C5E00EEF6D2}"/>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4" name="Rectangle 73">
            <a:extLst>
              <a:ext uri="{FF2B5EF4-FFF2-40B4-BE49-F238E27FC236}">
                <a16:creationId xmlns:a16="http://schemas.microsoft.com/office/drawing/2014/main" id="{F3706A63-C761-4318-8B74-331A5D05D884}"/>
              </a:ext>
            </a:extLst>
          </xdr:cNvPr>
          <xdr:cNvSpPr/>
        </xdr:nvSpPr>
        <xdr:spPr>
          <a:xfrm>
            <a:off x="4915539" y="5690776"/>
            <a:ext cx="166178"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11</xdr:col>
      <xdr:colOff>42413</xdr:colOff>
      <xdr:row>101</xdr:row>
      <xdr:rowOff>129677</xdr:rowOff>
    </xdr:from>
    <xdr:to>
      <xdr:col>11</xdr:col>
      <xdr:colOff>297757</xdr:colOff>
      <xdr:row>102</xdr:row>
      <xdr:rowOff>142096</xdr:rowOff>
    </xdr:to>
    <xdr:grpSp>
      <xdr:nvGrpSpPr>
        <xdr:cNvPr id="75" name="Group 74">
          <a:extLst>
            <a:ext uri="{FF2B5EF4-FFF2-40B4-BE49-F238E27FC236}">
              <a16:creationId xmlns:a16="http://schemas.microsoft.com/office/drawing/2014/main" id="{164B8700-FDFB-4BD0-AE47-B54D81317E4A}"/>
            </a:ext>
          </a:extLst>
        </xdr:cNvPr>
        <xdr:cNvGrpSpPr/>
      </xdr:nvGrpSpPr>
      <xdr:grpSpPr>
        <a:xfrm>
          <a:off x="4868413" y="18989177"/>
          <a:ext cx="255344" cy="202919"/>
          <a:chOff x="4872711" y="5643372"/>
          <a:chExt cx="255344" cy="202919"/>
        </a:xfrm>
      </xdr:grpSpPr>
      <xdr:sp macro="" textlink="">
        <xdr:nvSpPr>
          <xdr:cNvPr id="76" name="Rectangle 75">
            <a:extLst>
              <a:ext uri="{FF2B5EF4-FFF2-40B4-BE49-F238E27FC236}">
                <a16:creationId xmlns:a16="http://schemas.microsoft.com/office/drawing/2014/main" id="{D65396BC-B3C4-48CC-B4B3-D1B02C33FB03}"/>
              </a:ext>
            </a:extLst>
          </xdr:cNvPr>
          <xdr:cNvSpPr/>
        </xdr:nvSpPr>
        <xdr:spPr>
          <a:xfrm>
            <a:off x="4872711" y="5643372"/>
            <a:ext cx="255344" cy="202919"/>
          </a:xfrm>
          <a:prstGeom prst="rect">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7" name="Rectangle 76">
            <a:extLst>
              <a:ext uri="{FF2B5EF4-FFF2-40B4-BE49-F238E27FC236}">
                <a16:creationId xmlns:a16="http://schemas.microsoft.com/office/drawing/2014/main" id="{60AC9AA2-5DA4-4347-9670-A14860D8598C}"/>
              </a:ext>
            </a:extLst>
          </xdr:cNvPr>
          <xdr:cNvSpPr/>
        </xdr:nvSpPr>
        <xdr:spPr>
          <a:xfrm>
            <a:off x="4915539" y="5690776"/>
            <a:ext cx="166178" cy="111672"/>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twoCellAnchor>
    <xdr:from>
      <xdr:col>1</xdr:col>
      <xdr:colOff>529167</xdr:colOff>
      <xdr:row>35</xdr:row>
      <xdr:rowOff>52916</xdr:rowOff>
    </xdr:from>
    <xdr:to>
      <xdr:col>27</xdr:col>
      <xdr:colOff>751418</xdr:colOff>
      <xdr:row>69</xdr:row>
      <xdr:rowOff>63499</xdr:rowOff>
    </xdr:to>
    <xdr:sp macro="" textlink="">
      <xdr:nvSpPr>
        <xdr:cNvPr id="78" name="Rectangle 77">
          <a:extLst>
            <a:ext uri="{FF2B5EF4-FFF2-40B4-BE49-F238E27FC236}">
              <a16:creationId xmlns:a16="http://schemas.microsoft.com/office/drawing/2014/main" id="{FE1ED6DD-2196-4A5D-A515-58218D76ABAA}"/>
            </a:ext>
          </a:extLst>
        </xdr:cNvPr>
        <xdr:cNvSpPr/>
      </xdr:nvSpPr>
      <xdr:spPr>
        <a:xfrm>
          <a:off x="751417" y="6678083"/>
          <a:ext cx="11747501" cy="6349999"/>
        </a:xfrm>
        <a:prstGeom prst="rect">
          <a:avLst/>
        </a:prstGeom>
        <a:noFill/>
        <a:ln w="28575">
          <a:solidFill>
            <a:schemeClr val="tx1">
              <a:lumMod val="95000"/>
              <a:lumOff val="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695325</xdr:colOff>
      <xdr:row>3</xdr:row>
      <xdr:rowOff>276225</xdr:rowOff>
    </xdr:from>
    <xdr:to>
      <xdr:col>30</xdr:col>
      <xdr:colOff>590549</xdr:colOff>
      <xdr:row>30</xdr:row>
      <xdr:rowOff>66674</xdr:rowOff>
    </xdr:to>
    <xdr:graphicFrame macro="">
      <xdr:nvGraphicFramePr>
        <xdr:cNvPr id="5" name="Chart 4">
          <a:extLst>
            <a:ext uri="{FF2B5EF4-FFF2-40B4-BE49-F238E27FC236}">
              <a16:creationId xmlns:a16="http://schemas.microsoft.com/office/drawing/2014/main" id="{6F98DDF5-45BD-4AAA-B107-BBEDFCEB3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171450</xdr:colOff>
      <xdr:row>4</xdr:row>
      <xdr:rowOff>19050</xdr:rowOff>
    </xdr:from>
    <xdr:to>
      <xdr:col>30</xdr:col>
      <xdr:colOff>504825</xdr:colOff>
      <xdr:row>29</xdr:row>
      <xdr:rowOff>95251</xdr:rowOff>
    </xdr:to>
    <xdr:sp macro="" textlink="">
      <xdr:nvSpPr>
        <xdr:cNvPr id="6" name="Rectangle 5">
          <a:extLst>
            <a:ext uri="{FF2B5EF4-FFF2-40B4-BE49-F238E27FC236}">
              <a16:creationId xmlns:a16="http://schemas.microsoft.com/office/drawing/2014/main" id="{03FDB571-CFAF-4480-9768-EE9AFBDA0194}"/>
            </a:ext>
          </a:extLst>
        </xdr:cNvPr>
        <xdr:cNvSpPr/>
      </xdr:nvSpPr>
      <xdr:spPr>
        <a:xfrm>
          <a:off x="22421850" y="990600"/>
          <a:ext cx="1552575" cy="4848226"/>
        </a:xfrm>
        <a:prstGeom prst="rect">
          <a:avLst/>
        </a:prstGeom>
        <a:noFill/>
        <a:ln w="349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11</xdr:col>
      <xdr:colOff>1343025</xdr:colOff>
      <xdr:row>4</xdr:row>
      <xdr:rowOff>19050</xdr:rowOff>
    </xdr:from>
    <xdr:to>
      <xdr:col>13</xdr:col>
      <xdr:colOff>723900</xdr:colOff>
      <xdr:row>29</xdr:row>
      <xdr:rowOff>76200</xdr:rowOff>
    </xdr:to>
    <xdr:sp macro="" textlink="">
      <xdr:nvSpPr>
        <xdr:cNvPr id="7" name="Rectangle 6">
          <a:extLst>
            <a:ext uri="{FF2B5EF4-FFF2-40B4-BE49-F238E27FC236}">
              <a16:creationId xmlns:a16="http://schemas.microsoft.com/office/drawing/2014/main" id="{48D896A3-7BA1-4913-8902-E9BBE40CC8CD}"/>
            </a:ext>
          </a:extLst>
        </xdr:cNvPr>
        <xdr:cNvSpPr/>
      </xdr:nvSpPr>
      <xdr:spPr>
        <a:xfrm>
          <a:off x="10820400" y="990600"/>
          <a:ext cx="1552575" cy="4829175"/>
        </a:xfrm>
        <a:prstGeom prst="rect">
          <a:avLst/>
        </a:prstGeom>
        <a:noFill/>
        <a:ln w="349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447675</xdr:colOff>
      <xdr:row>3</xdr:row>
      <xdr:rowOff>133350</xdr:rowOff>
    </xdr:from>
    <xdr:to>
      <xdr:col>20</xdr:col>
      <xdr:colOff>533400</xdr:colOff>
      <xdr:row>27</xdr:row>
      <xdr:rowOff>117475</xdr:rowOff>
    </xdr:to>
    <xdr:graphicFrame macro="">
      <xdr:nvGraphicFramePr>
        <xdr:cNvPr id="2" name="Chart 1">
          <a:extLst>
            <a:ext uri="{FF2B5EF4-FFF2-40B4-BE49-F238E27FC236}">
              <a16:creationId xmlns:a16="http://schemas.microsoft.com/office/drawing/2014/main" id="{0623C155-1CA1-4406-AD09-EF0A0DA90C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523874</xdr:colOff>
      <xdr:row>3</xdr:row>
      <xdr:rowOff>171450</xdr:rowOff>
    </xdr:from>
    <xdr:to>
      <xdr:col>31</xdr:col>
      <xdr:colOff>57149</xdr:colOff>
      <xdr:row>27</xdr:row>
      <xdr:rowOff>155575</xdr:rowOff>
    </xdr:to>
    <xdr:graphicFrame macro="">
      <xdr:nvGraphicFramePr>
        <xdr:cNvPr id="3" name="Chart 2">
          <a:extLst>
            <a:ext uri="{FF2B5EF4-FFF2-40B4-BE49-F238E27FC236}">
              <a16:creationId xmlns:a16="http://schemas.microsoft.com/office/drawing/2014/main" id="{7CDF38AF-6F75-457D-AEDE-C5893ECE9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438149</xdr:colOff>
      <xdr:row>21</xdr:row>
      <xdr:rowOff>9525</xdr:rowOff>
    </xdr:from>
    <xdr:to>
      <xdr:col>12</xdr:col>
      <xdr:colOff>447674</xdr:colOff>
      <xdr:row>24</xdr:row>
      <xdr:rowOff>9524</xdr:rowOff>
    </xdr:to>
    <xdr:sp macro="" textlink="">
      <xdr:nvSpPr>
        <xdr:cNvPr id="4" name="TextBox 3">
          <a:extLst>
            <a:ext uri="{FF2B5EF4-FFF2-40B4-BE49-F238E27FC236}">
              <a16:creationId xmlns:a16="http://schemas.microsoft.com/office/drawing/2014/main" id="{B405A719-2C81-484A-B5BC-A2FCDE72DE27}"/>
            </a:ext>
          </a:extLst>
        </xdr:cNvPr>
        <xdr:cNvSpPr txBox="1"/>
      </xdr:nvSpPr>
      <xdr:spPr>
        <a:xfrm>
          <a:off x="5553074" y="4010025"/>
          <a:ext cx="619125"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latin typeface="Times New Roman" panose="02020603050405020304" pitchFamily="18" charset="0"/>
              <a:cs typeface="Times New Roman" panose="02020603050405020304" pitchFamily="18" charset="0"/>
            </a:rPr>
            <a:t>(a)</a:t>
          </a:r>
          <a:endParaRPr lang="en-GB" sz="1400" b="1">
            <a:latin typeface="Times New Roman" panose="02020603050405020304" pitchFamily="18" charset="0"/>
            <a:cs typeface="Times New Roman" panose="02020603050405020304" pitchFamily="18" charset="0"/>
          </a:endParaRPr>
        </a:p>
      </xdr:txBody>
    </xdr:sp>
    <xdr:clientData/>
  </xdr:twoCellAnchor>
  <xdr:twoCellAnchor>
    <xdr:from>
      <xdr:col>21</xdr:col>
      <xdr:colOff>523874</xdr:colOff>
      <xdr:row>21</xdr:row>
      <xdr:rowOff>38100</xdr:rowOff>
    </xdr:from>
    <xdr:to>
      <xdr:col>22</xdr:col>
      <xdr:colOff>533399</xdr:colOff>
      <xdr:row>24</xdr:row>
      <xdr:rowOff>38099</xdr:rowOff>
    </xdr:to>
    <xdr:sp macro="" textlink="">
      <xdr:nvSpPr>
        <xdr:cNvPr id="5" name="TextBox 4">
          <a:extLst>
            <a:ext uri="{FF2B5EF4-FFF2-40B4-BE49-F238E27FC236}">
              <a16:creationId xmlns:a16="http://schemas.microsoft.com/office/drawing/2014/main" id="{06B70207-AE42-404B-9BCD-E93B3615742B}"/>
            </a:ext>
          </a:extLst>
        </xdr:cNvPr>
        <xdr:cNvSpPr txBox="1"/>
      </xdr:nvSpPr>
      <xdr:spPr>
        <a:xfrm>
          <a:off x="11734799" y="4038600"/>
          <a:ext cx="619125"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latin typeface="Times New Roman" panose="02020603050405020304" pitchFamily="18" charset="0"/>
              <a:cs typeface="Times New Roman" panose="02020603050405020304" pitchFamily="18" charset="0"/>
            </a:rPr>
            <a:t>(b)</a:t>
          </a:r>
          <a:endParaRPr lang="en-GB" sz="1400" b="1">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219075</xdr:colOff>
      <xdr:row>5</xdr:row>
      <xdr:rowOff>85725</xdr:rowOff>
    </xdr:from>
    <xdr:to>
      <xdr:col>63</xdr:col>
      <xdr:colOff>476250</xdr:colOff>
      <xdr:row>29</xdr:row>
      <xdr:rowOff>123825</xdr:rowOff>
    </xdr:to>
    <xdr:grpSp>
      <xdr:nvGrpSpPr>
        <xdr:cNvPr id="101" name="Group 100">
          <a:extLst>
            <a:ext uri="{FF2B5EF4-FFF2-40B4-BE49-F238E27FC236}">
              <a16:creationId xmlns:a16="http://schemas.microsoft.com/office/drawing/2014/main" id="{D92FE1B6-B9A1-4EBD-A3A1-101CAB805D12}"/>
            </a:ext>
          </a:extLst>
        </xdr:cNvPr>
        <xdr:cNvGrpSpPr/>
      </xdr:nvGrpSpPr>
      <xdr:grpSpPr>
        <a:xfrm>
          <a:off x="31598658" y="1122892"/>
          <a:ext cx="10078509" cy="4610100"/>
          <a:chOff x="9248775" y="5334000"/>
          <a:chExt cx="8972550" cy="4610100"/>
        </a:xfrm>
      </xdr:grpSpPr>
      <mc:AlternateContent xmlns:mc="http://schemas.openxmlformats.org/markup-compatibility/2006">
        <mc:Choice xmlns:cx1="http://schemas.microsoft.com/office/drawing/2015/9/8/chartex" Requires="cx1">
          <xdr:graphicFrame macro="">
            <xdr:nvGraphicFramePr>
              <xdr:cNvPr id="52" name="Chart 51">
                <a:extLst>
                  <a:ext uri="{FF2B5EF4-FFF2-40B4-BE49-F238E27FC236}">
                    <a16:creationId xmlns:a16="http://schemas.microsoft.com/office/drawing/2014/main" id="{F66D8F36-63B2-4857-B875-84931E209EBF}"/>
                  </a:ext>
                </a:extLst>
              </xdr:cNvPr>
              <xdr:cNvGraphicFramePr/>
            </xdr:nvGraphicFramePr>
            <xdr:xfrm>
              <a:off x="9248775" y="5334000"/>
              <a:ext cx="8972550" cy="461010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9248775" y="5334000"/>
                <a:ext cx="8972550" cy="461010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sp macro="" textlink="">
        <xdr:nvSpPr>
          <xdr:cNvPr id="53" name="Oval 52">
            <a:extLst>
              <a:ext uri="{FF2B5EF4-FFF2-40B4-BE49-F238E27FC236}">
                <a16:creationId xmlns:a16="http://schemas.microsoft.com/office/drawing/2014/main" id="{1CD801B8-637F-482A-A104-7F8FDD57096E}"/>
              </a:ext>
            </a:extLst>
          </xdr:cNvPr>
          <xdr:cNvSpPr/>
        </xdr:nvSpPr>
        <xdr:spPr>
          <a:xfrm>
            <a:off x="12096750" y="61817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54" name="Oval 53">
            <a:extLst>
              <a:ext uri="{FF2B5EF4-FFF2-40B4-BE49-F238E27FC236}">
                <a16:creationId xmlns:a16="http://schemas.microsoft.com/office/drawing/2014/main" id="{8E60430C-3333-4517-B644-CAD246B10E8D}"/>
              </a:ext>
            </a:extLst>
          </xdr:cNvPr>
          <xdr:cNvSpPr/>
        </xdr:nvSpPr>
        <xdr:spPr>
          <a:xfrm>
            <a:off x="10086975" y="79343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55" name="Oval 54">
            <a:extLst>
              <a:ext uri="{FF2B5EF4-FFF2-40B4-BE49-F238E27FC236}">
                <a16:creationId xmlns:a16="http://schemas.microsoft.com/office/drawing/2014/main" id="{1840C9A4-F020-47AA-9C07-4CBE7C6E10A6}"/>
              </a:ext>
            </a:extLst>
          </xdr:cNvPr>
          <xdr:cNvSpPr/>
        </xdr:nvSpPr>
        <xdr:spPr>
          <a:xfrm>
            <a:off x="10191750" y="86296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56" name="Oval 55">
            <a:extLst>
              <a:ext uri="{FF2B5EF4-FFF2-40B4-BE49-F238E27FC236}">
                <a16:creationId xmlns:a16="http://schemas.microsoft.com/office/drawing/2014/main" id="{1FB9D598-465B-45DF-B7E8-DB15E36D447F}"/>
              </a:ext>
            </a:extLst>
          </xdr:cNvPr>
          <xdr:cNvSpPr/>
        </xdr:nvSpPr>
        <xdr:spPr>
          <a:xfrm>
            <a:off x="10277475" y="90487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57" name="Oval 56">
            <a:extLst>
              <a:ext uri="{FF2B5EF4-FFF2-40B4-BE49-F238E27FC236}">
                <a16:creationId xmlns:a16="http://schemas.microsoft.com/office/drawing/2014/main" id="{4AD0C233-0325-4DF1-BD3E-0A620CE02155}"/>
              </a:ext>
            </a:extLst>
          </xdr:cNvPr>
          <xdr:cNvSpPr/>
        </xdr:nvSpPr>
        <xdr:spPr>
          <a:xfrm>
            <a:off x="10391775" y="93821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58" name="Oval 57">
            <a:extLst>
              <a:ext uri="{FF2B5EF4-FFF2-40B4-BE49-F238E27FC236}">
                <a16:creationId xmlns:a16="http://schemas.microsoft.com/office/drawing/2014/main" id="{B67E152A-E222-438C-BFBE-CC96C572302B}"/>
              </a:ext>
            </a:extLst>
          </xdr:cNvPr>
          <xdr:cNvSpPr/>
        </xdr:nvSpPr>
        <xdr:spPr>
          <a:xfrm>
            <a:off x="10544175" y="94202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59" name="Oval 58">
            <a:extLst>
              <a:ext uri="{FF2B5EF4-FFF2-40B4-BE49-F238E27FC236}">
                <a16:creationId xmlns:a16="http://schemas.microsoft.com/office/drawing/2014/main" id="{F9775385-0590-4C21-8AB9-68D1FD4C878B}"/>
              </a:ext>
            </a:extLst>
          </xdr:cNvPr>
          <xdr:cNvSpPr/>
        </xdr:nvSpPr>
        <xdr:spPr>
          <a:xfrm>
            <a:off x="10629900" y="88963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0" name="Oval 59">
            <a:extLst>
              <a:ext uri="{FF2B5EF4-FFF2-40B4-BE49-F238E27FC236}">
                <a16:creationId xmlns:a16="http://schemas.microsoft.com/office/drawing/2014/main" id="{C6021CBD-2C27-4C8B-A078-86A28A877552}"/>
              </a:ext>
            </a:extLst>
          </xdr:cNvPr>
          <xdr:cNvSpPr/>
        </xdr:nvSpPr>
        <xdr:spPr>
          <a:xfrm>
            <a:off x="11115675" y="685800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1" name="Oval 60">
            <a:extLst>
              <a:ext uri="{FF2B5EF4-FFF2-40B4-BE49-F238E27FC236}">
                <a16:creationId xmlns:a16="http://schemas.microsoft.com/office/drawing/2014/main" id="{5754B215-CF47-4751-A2BE-12AED4FE48B2}"/>
              </a:ext>
            </a:extLst>
          </xdr:cNvPr>
          <xdr:cNvSpPr/>
        </xdr:nvSpPr>
        <xdr:spPr>
          <a:xfrm>
            <a:off x="11201400" y="578167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2" name="Oval 61">
            <a:extLst>
              <a:ext uri="{FF2B5EF4-FFF2-40B4-BE49-F238E27FC236}">
                <a16:creationId xmlns:a16="http://schemas.microsoft.com/office/drawing/2014/main" id="{30BEF810-B65F-4768-8E21-A0AF74F628B8}"/>
              </a:ext>
            </a:extLst>
          </xdr:cNvPr>
          <xdr:cNvSpPr/>
        </xdr:nvSpPr>
        <xdr:spPr>
          <a:xfrm>
            <a:off x="11334750" y="54673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3" name="Oval 62">
            <a:extLst>
              <a:ext uri="{FF2B5EF4-FFF2-40B4-BE49-F238E27FC236}">
                <a16:creationId xmlns:a16="http://schemas.microsoft.com/office/drawing/2014/main" id="{BF256F6B-76D4-4323-A0E0-91B925B0DCEE}"/>
              </a:ext>
            </a:extLst>
          </xdr:cNvPr>
          <xdr:cNvSpPr/>
        </xdr:nvSpPr>
        <xdr:spPr>
          <a:xfrm>
            <a:off x="11420475" y="77438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4" name="Oval 63">
            <a:extLst>
              <a:ext uri="{FF2B5EF4-FFF2-40B4-BE49-F238E27FC236}">
                <a16:creationId xmlns:a16="http://schemas.microsoft.com/office/drawing/2014/main" id="{6CEAECFE-3A60-4150-B711-EFD6C84193D0}"/>
              </a:ext>
            </a:extLst>
          </xdr:cNvPr>
          <xdr:cNvSpPr/>
        </xdr:nvSpPr>
        <xdr:spPr>
          <a:xfrm>
            <a:off x="11544300" y="92678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5" name="Oval 64">
            <a:extLst>
              <a:ext uri="{FF2B5EF4-FFF2-40B4-BE49-F238E27FC236}">
                <a16:creationId xmlns:a16="http://schemas.microsoft.com/office/drawing/2014/main" id="{1A831490-81F4-46B3-A633-57B87CCBBE54}"/>
              </a:ext>
            </a:extLst>
          </xdr:cNvPr>
          <xdr:cNvSpPr/>
        </xdr:nvSpPr>
        <xdr:spPr>
          <a:xfrm>
            <a:off x="11668125" y="73342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6" name="Oval 65">
            <a:extLst>
              <a:ext uri="{FF2B5EF4-FFF2-40B4-BE49-F238E27FC236}">
                <a16:creationId xmlns:a16="http://schemas.microsoft.com/office/drawing/2014/main" id="{DCAC1D0D-5476-43E8-A606-841949EA1CAE}"/>
              </a:ext>
            </a:extLst>
          </xdr:cNvPr>
          <xdr:cNvSpPr/>
        </xdr:nvSpPr>
        <xdr:spPr>
          <a:xfrm>
            <a:off x="12220575" y="650557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7" name="Oval 66">
            <a:extLst>
              <a:ext uri="{FF2B5EF4-FFF2-40B4-BE49-F238E27FC236}">
                <a16:creationId xmlns:a16="http://schemas.microsoft.com/office/drawing/2014/main" id="{E94C54A7-AADA-4885-AEEA-ACE38AEC273F}"/>
              </a:ext>
            </a:extLst>
          </xdr:cNvPr>
          <xdr:cNvSpPr/>
        </xdr:nvSpPr>
        <xdr:spPr>
          <a:xfrm>
            <a:off x="12334875" y="58769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8" name="Oval 67">
            <a:extLst>
              <a:ext uri="{FF2B5EF4-FFF2-40B4-BE49-F238E27FC236}">
                <a16:creationId xmlns:a16="http://schemas.microsoft.com/office/drawing/2014/main" id="{A0C6D0FA-6EBF-4E79-BBA9-8565EB50B9FE}"/>
              </a:ext>
            </a:extLst>
          </xdr:cNvPr>
          <xdr:cNvSpPr/>
        </xdr:nvSpPr>
        <xdr:spPr>
          <a:xfrm>
            <a:off x="12573000" y="575310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69" name="Oval 68">
            <a:extLst>
              <a:ext uri="{FF2B5EF4-FFF2-40B4-BE49-F238E27FC236}">
                <a16:creationId xmlns:a16="http://schemas.microsoft.com/office/drawing/2014/main" id="{DF3E1189-6598-46E5-B344-4B54612154B5}"/>
              </a:ext>
            </a:extLst>
          </xdr:cNvPr>
          <xdr:cNvSpPr/>
        </xdr:nvSpPr>
        <xdr:spPr>
          <a:xfrm>
            <a:off x="12449175" y="65627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0" name="Oval 69">
            <a:extLst>
              <a:ext uri="{FF2B5EF4-FFF2-40B4-BE49-F238E27FC236}">
                <a16:creationId xmlns:a16="http://schemas.microsoft.com/office/drawing/2014/main" id="{960B1F0E-F82B-4513-ACC9-F6D22CD3CFEF}"/>
              </a:ext>
            </a:extLst>
          </xdr:cNvPr>
          <xdr:cNvSpPr/>
        </xdr:nvSpPr>
        <xdr:spPr>
          <a:xfrm>
            <a:off x="12677775" y="72485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1" name="Oval 70">
            <a:extLst>
              <a:ext uri="{FF2B5EF4-FFF2-40B4-BE49-F238E27FC236}">
                <a16:creationId xmlns:a16="http://schemas.microsoft.com/office/drawing/2014/main" id="{67046DC5-C4CC-49B7-999F-A529DB5BFA27}"/>
              </a:ext>
            </a:extLst>
          </xdr:cNvPr>
          <xdr:cNvSpPr/>
        </xdr:nvSpPr>
        <xdr:spPr>
          <a:xfrm>
            <a:off x="13154025" y="60007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2" name="Oval 71">
            <a:extLst>
              <a:ext uri="{FF2B5EF4-FFF2-40B4-BE49-F238E27FC236}">
                <a16:creationId xmlns:a16="http://schemas.microsoft.com/office/drawing/2014/main" id="{8DB1600F-6980-48D3-B380-2F4D1EBA113D}"/>
              </a:ext>
            </a:extLst>
          </xdr:cNvPr>
          <xdr:cNvSpPr/>
        </xdr:nvSpPr>
        <xdr:spPr>
          <a:xfrm>
            <a:off x="13696950" y="571500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3" name="Oval 72">
            <a:extLst>
              <a:ext uri="{FF2B5EF4-FFF2-40B4-BE49-F238E27FC236}">
                <a16:creationId xmlns:a16="http://schemas.microsoft.com/office/drawing/2014/main" id="{01361909-76F5-4A55-90CE-FB911F04E194}"/>
              </a:ext>
            </a:extLst>
          </xdr:cNvPr>
          <xdr:cNvSpPr/>
        </xdr:nvSpPr>
        <xdr:spPr>
          <a:xfrm>
            <a:off x="13592175" y="59912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4" name="Oval 73">
            <a:extLst>
              <a:ext uri="{FF2B5EF4-FFF2-40B4-BE49-F238E27FC236}">
                <a16:creationId xmlns:a16="http://schemas.microsoft.com/office/drawing/2014/main" id="{D40AC9D8-C97E-43D1-8445-4DB9D2CA8DEC}"/>
              </a:ext>
            </a:extLst>
          </xdr:cNvPr>
          <xdr:cNvSpPr/>
        </xdr:nvSpPr>
        <xdr:spPr>
          <a:xfrm>
            <a:off x="13487400" y="63817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5" name="Oval 74">
            <a:extLst>
              <a:ext uri="{FF2B5EF4-FFF2-40B4-BE49-F238E27FC236}">
                <a16:creationId xmlns:a16="http://schemas.microsoft.com/office/drawing/2014/main" id="{41140434-AE0F-432D-8617-F2FB8CF1F65E}"/>
              </a:ext>
            </a:extLst>
          </xdr:cNvPr>
          <xdr:cNvSpPr/>
        </xdr:nvSpPr>
        <xdr:spPr>
          <a:xfrm>
            <a:off x="13239750" y="685800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6" name="Oval 75">
            <a:extLst>
              <a:ext uri="{FF2B5EF4-FFF2-40B4-BE49-F238E27FC236}">
                <a16:creationId xmlns:a16="http://schemas.microsoft.com/office/drawing/2014/main" id="{1EA0B133-E421-4986-A254-F1000B38808C}"/>
              </a:ext>
            </a:extLst>
          </xdr:cNvPr>
          <xdr:cNvSpPr/>
        </xdr:nvSpPr>
        <xdr:spPr>
          <a:xfrm>
            <a:off x="13344525" y="75533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7" name="Oval 76">
            <a:extLst>
              <a:ext uri="{FF2B5EF4-FFF2-40B4-BE49-F238E27FC236}">
                <a16:creationId xmlns:a16="http://schemas.microsoft.com/office/drawing/2014/main" id="{BF102F21-D36F-4C80-9E71-EFD609A3AE2E}"/>
              </a:ext>
            </a:extLst>
          </xdr:cNvPr>
          <xdr:cNvSpPr/>
        </xdr:nvSpPr>
        <xdr:spPr>
          <a:xfrm>
            <a:off x="14258925" y="63055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8" name="Oval 77">
            <a:extLst>
              <a:ext uri="{FF2B5EF4-FFF2-40B4-BE49-F238E27FC236}">
                <a16:creationId xmlns:a16="http://schemas.microsoft.com/office/drawing/2014/main" id="{DE3A0DF7-EC65-4120-87D2-A60E424B5D55}"/>
              </a:ext>
            </a:extLst>
          </xdr:cNvPr>
          <xdr:cNvSpPr/>
        </xdr:nvSpPr>
        <xdr:spPr>
          <a:xfrm>
            <a:off x="14373225" y="635317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79" name="Oval 78">
            <a:extLst>
              <a:ext uri="{FF2B5EF4-FFF2-40B4-BE49-F238E27FC236}">
                <a16:creationId xmlns:a16="http://schemas.microsoft.com/office/drawing/2014/main" id="{23AA7382-6B4E-4E6F-8E4F-45F4CD728C75}"/>
              </a:ext>
            </a:extLst>
          </xdr:cNvPr>
          <xdr:cNvSpPr/>
        </xdr:nvSpPr>
        <xdr:spPr>
          <a:xfrm>
            <a:off x="14163675" y="67151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0" name="Oval 79">
            <a:extLst>
              <a:ext uri="{FF2B5EF4-FFF2-40B4-BE49-F238E27FC236}">
                <a16:creationId xmlns:a16="http://schemas.microsoft.com/office/drawing/2014/main" id="{0D7C0108-3B45-4D42-B6A0-019708E9F461}"/>
              </a:ext>
            </a:extLst>
          </xdr:cNvPr>
          <xdr:cNvSpPr/>
        </xdr:nvSpPr>
        <xdr:spPr>
          <a:xfrm>
            <a:off x="14497050" y="70961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1" name="Oval 80">
            <a:extLst>
              <a:ext uri="{FF2B5EF4-FFF2-40B4-BE49-F238E27FC236}">
                <a16:creationId xmlns:a16="http://schemas.microsoft.com/office/drawing/2014/main" id="{F4A5CDE0-36B2-4776-AE21-D16ADD601F6A}"/>
              </a:ext>
            </a:extLst>
          </xdr:cNvPr>
          <xdr:cNvSpPr/>
        </xdr:nvSpPr>
        <xdr:spPr>
          <a:xfrm>
            <a:off x="14706600" y="822007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2" name="Oval 81">
            <a:extLst>
              <a:ext uri="{FF2B5EF4-FFF2-40B4-BE49-F238E27FC236}">
                <a16:creationId xmlns:a16="http://schemas.microsoft.com/office/drawing/2014/main" id="{D2594DE9-DD59-4ACE-B572-5D34EDCD3804}"/>
              </a:ext>
            </a:extLst>
          </xdr:cNvPr>
          <xdr:cNvSpPr/>
        </xdr:nvSpPr>
        <xdr:spPr>
          <a:xfrm>
            <a:off x="14601825" y="910590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3" name="Oval 82">
            <a:extLst>
              <a:ext uri="{FF2B5EF4-FFF2-40B4-BE49-F238E27FC236}">
                <a16:creationId xmlns:a16="http://schemas.microsoft.com/office/drawing/2014/main" id="{46BF9634-6DE8-4A2D-B5D8-3F0046BAE210}"/>
              </a:ext>
            </a:extLst>
          </xdr:cNvPr>
          <xdr:cNvSpPr/>
        </xdr:nvSpPr>
        <xdr:spPr>
          <a:xfrm>
            <a:off x="15182850" y="543877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4" name="Oval 83">
            <a:extLst>
              <a:ext uri="{FF2B5EF4-FFF2-40B4-BE49-F238E27FC236}">
                <a16:creationId xmlns:a16="http://schemas.microsoft.com/office/drawing/2014/main" id="{16509FE5-81D1-455B-9005-49078951E581}"/>
              </a:ext>
            </a:extLst>
          </xdr:cNvPr>
          <xdr:cNvSpPr/>
        </xdr:nvSpPr>
        <xdr:spPr>
          <a:xfrm>
            <a:off x="15373350" y="59912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5" name="Oval 84">
            <a:extLst>
              <a:ext uri="{FF2B5EF4-FFF2-40B4-BE49-F238E27FC236}">
                <a16:creationId xmlns:a16="http://schemas.microsoft.com/office/drawing/2014/main" id="{33BF204D-73C2-4879-96F3-8F48578BC7D8}"/>
              </a:ext>
            </a:extLst>
          </xdr:cNvPr>
          <xdr:cNvSpPr/>
        </xdr:nvSpPr>
        <xdr:spPr>
          <a:xfrm>
            <a:off x="15278100" y="651510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6" name="Oval 85">
            <a:extLst>
              <a:ext uri="{FF2B5EF4-FFF2-40B4-BE49-F238E27FC236}">
                <a16:creationId xmlns:a16="http://schemas.microsoft.com/office/drawing/2014/main" id="{76AB2A3F-45E1-429A-B1D1-02BC66D32212}"/>
              </a:ext>
            </a:extLst>
          </xdr:cNvPr>
          <xdr:cNvSpPr/>
        </xdr:nvSpPr>
        <xdr:spPr>
          <a:xfrm>
            <a:off x="15516225" y="57721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7" name="Oval 86">
            <a:extLst>
              <a:ext uri="{FF2B5EF4-FFF2-40B4-BE49-F238E27FC236}">
                <a16:creationId xmlns:a16="http://schemas.microsoft.com/office/drawing/2014/main" id="{49F7D47E-8CC4-4BE4-B360-7ECD659AA794}"/>
              </a:ext>
            </a:extLst>
          </xdr:cNvPr>
          <xdr:cNvSpPr/>
        </xdr:nvSpPr>
        <xdr:spPr>
          <a:xfrm>
            <a:off x="15744825" y="59245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8" name="Oval 87">
            <a:extLst>
              <a:ext uri="{FF2B5EF4-FFF2-40B4-BE49-F238E27FC236}">
                <a16:creationId xmlns:a16="http://schemas.microsoft.com/office/drawing/2014/main" id="{9F449998-E8E9-42C0-9934-CEA17974F122}"/>
              </a:ext>
            </a:extLst>
          </xdr:cNvPr>
          <xdr:cNvSpPr/>
        </xdr:nvSpPr>
        <xdr:spPr>
          <a:xfrm>
            <a:off x="15621000" y="681990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89" name="Oval 88">
            <a:extLst>
              <a:ext uri="{FF2B5EF4-FFF2-40B4-BE49-F238E27FC236}">
                <a16:creationId xmlns:a16="http://schemas.microsoft.com/office/drawing/2014/main" id="{34502007-F7B0-47A1-AF8E-EEA4ACB5EFE2}"/>
              </a:ext>
            </a:extLst>
          </xdr:cNvPr>
          <xdr:cNvSpPr/>
        </xdr:nvSpPr>
        <xdr:spPr>
          <a:xfrm>
            <a:off x="16202025" y="61912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0" name="Oval 89">
            <a:extLst>
              <a:ext uri="{FF2B5EF4-FFF2-40B4-BE49-F238E27FC236}">
                <a16:creationId xmlns:a16="http://schemas.microsoft.com/office/drawing/2014/main" id="{42B9B5F1-FD59-431D-9B7F-CEDE81DD02FF}"/>
              </a:ext>
            </a:extLst>
          </xdr:cNvPr>
          <xdr:cNvSpPr/>
        </xdr:nvSpPr>
        <xdr:spPr>
          <a:xfrm>
            <a:off x="16297275" y="72580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1" name="Oval 90">
            <a:extLst>
              <a:ext uri="{FF2B5EF4-FFF2-40B4-BE49-F238E27FC236}">
                <a16:creationId xmlns:a16="http://schemas.microsoft.com/office/drawing/2014/main" id="{48DBE2F4-4B0B-47B1-9A6B-CB3A1B937F6E}"/>
              </a:ext>
            </a:extLst>
          </xdr:cNvPr>
          <xdr:cNvSpPr/>
        </xdr:nvSpPr>
        <xdr:spPr>
          <a:xfrm>
            <a:off x="16392525" y="822007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2" name="Oval 91">
            <a:extLst>
              <a:ext uri="{FF2B5EF4-FFF2-40B4-BE49-F238E27FC236}">
                <a16:creationId xmlns:a16="http://schemas.microsoft.com/office/drawing/2014/main" id="{019A31A4-A997-404A-AB4D-DBFB0CAEE64F}"/>
              </a:ext>
            </a:extLst>
          </xdr:cNvPr>
          <xdr:cNvSpPr/>
        </xdr:nvSpPr>
        <xdr:spPr>
          <a:xfrm>
            <a:off x="16525875" y="604837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3" name="Oval 92">
            <a:extLst>
              <a:ext uri="{FF2B5EF4-FFF2-40B4-BE49-F238E27FC236}">
                <a16:creationId xmlns:a16="http://schemas.microsoft.com/office/drawing/2014/main" id="{4D89DDE3-B6C1-4CDA-B76F-FB4F755C873C}"/>
              </a:ext>
            </a:extLst>
          </xdr:cNvPr>
          <xdr:cNvSpPr/>
        </xdr:nvSpPr>
        <xdr:spPr>
          <a:xfrm>
            <a:off x="16630650" y="642937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4" name="Oval 93">
            <a:extLst>
              <a:ext uri="{FF2B5EF4-FFF2-40B4-BE49-F238E27FC236}">
                <a16:creationId xmlns:a16="http://schemas.microsoft.com/office/drawing/2014/main" id="{FB55782D-3B0F-4E63-BF21-6AEE60302C1F}"/>
              </a:ext>
            </a:extLst>
          </xdr:cNvPr>
          <xdr:cNvSpPr/>
        </xdr:nvSpPr>
        <xdr:spPr>
          <a:xfrm>
            <a:off x="16744950" y="57340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5" name="Oval 94">
            <a:extLst>
              <a:ext uri="{FF2B5EF4-FFF2-40B4-BE49-F238E27FC236}">
                <a16:creationId xmlns:a16="http://schemas.microsoft.com/office/drawing/2014/main" id="{0E92E023-5C68-4C48-9B5F-8C71F66BB36F}"/>
              </a:ext>
            </a:extLst>
          </xdr:cNvPr>
          <xdr:cNvSpPr/>
        </xdr:nvSpPr>
        <xdr:spPr>
          <a:xfrm>
            <a:off x="17221200" y="54673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6" name="Oval 95">
            <a:extLst>
              <a:ext uri="{FF2B5EF4-FFF2-40B4-BE49-F238E27FC236}">
                <a16:creationId xmlns:a16="http://schemas.microsoft.com/office/drawing/2014/main" id="{98BCCB3D-E2CA-4955-A785-A2747F655802}"/>
              </a:ext>
            </a:extLst>
          </xdr:cNvPr>
          <xdr:cNvSpPr/>
        </xdr:nvSpPr>
        <xdr:spPr>
          <a:xfrm>
            <a:off x="17430750" y="56102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7" name="Oval 96">
            <a:extLst>
              <a:ext uri="{FF2B5EF4-FFF2-40B4-BE49-F238E27FC236}">
                <a16:creationId xmlns:a16="http://schemas.microsoft.com/office/drawing/2014/main" id="{849E2CA3-00AA-4BDB-A213-43208D5CC92B}"/>
              </a:ext>
            </a:extLst>
          </xdr:cNvPr>
          <xdr:cNvSpPr/>
        </xdr:nvSpPr>
        <xdr:spPr>
          <a:xfrm>
            <a:off x="17316450" y="593407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8" name="Oval 97">
            <a:extLst>
              <a:ext uri="{FF2B5EF4-FFF2-40B4-BE49-F238E27FC236}">
                <a16:creationId xmlns:a16="http://schemas.microsoft.com/office/drawing/2014/main" id="{35224A97-9CFA-41EF-9D4C-E510DCD0A5B1}"/>
              </a:ext>
            </a:extLst>
          </xdr:cNvPr>
          <xdr:cNvSpPr/>
        </xdr:nvSpPr>
        <xdr:spPr>
          <a:xfrm>
            <a:off x="17545050" y="662940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99" name="Oval 98">
            <a:extLst>
              <a:ext uri="{FF2B5EF4-FFF2-40B4-BE49-F238E27FC236}">
                <a16:creationId xmlns:a16="http://schemas.microsoft.com/office/drawing/2014/main" id="{D9F71036-8599-4205-ADC1-940698E8A36A}"/>
              </a:ext>
            </a:extLst>
          </xdr:cNvPr>
          <xdr:cNvSpPr/>
        </xdr:nvSpPr>
        <xdr:spPr>
          <a:xfrm>
            <a:off x="17659350" y="6448425"/>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sp macro="" textlink="">
        <xdr:nvSpPr>
          <xdr:cNvPr id="100" name="Oval 99">
            <a:extLst>
              <a:ext uri="{FF2B5EF4-FFF2-40B4-BE49-F238E27FC236}">
                <a16:creationId xmlns:a16="http://schemas.microsoft.com/office/drawing/2014/main" id="{6478A2E5-AF45-4A54-9218-EEFB6D26B80D}"/>
              </a:ext>
            </a:extLst>
          </xdr:cNvPr>
          <xdr:cNvSpPr/>
        </xdr:nvSpPr>
        <xdr:spPr>
          <a:xfrm>
            <a:off x="17783175" y="6534150"/>
            <a:ext cx="85725" cy="85725"/>
          </a:xfrm>
          <a:prstGeom prst="ellipse">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285750</xdr:colOff>
      <xdr:row>3</xdr:row>
      <xdr:rowOff>127000</xdr:rowOff>
    </xdr:from>
    <xdr:to>
      <xdr:col>32</xdr:col>
      <xdr:colOff>549276</xdr:colOff>
      <xdr:row>35</xdr:row>
      <xdr:rowOff>117475</xdr:rowOff>
    </xdr:to>
    <xdr:graphicFrame macro="">
      <xdr:nvGraphicFramePr>
        <xdr:cNvPr id="2" name="Chart 1">
          <a:extLst>
            <a:ext uri="{FF2B5EF4-FFF2-40B4-BE49-F238E27FC236}">
              <a16:creationId xmlns:a16="http://schemas.microsoft.com/office/drawing/2014/main" id="{4AC9E2F3-02C9-4E89-B73C-523B66BE29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0.76038</cdr:x>
      <cdr:y>0.39124</cdr:y>
    </cdr:from>
    <cdr:to>
      <cdr:x>0.98211</cdr:x>
      <cdr:y>0.46166</cdr:y>
    </cdr:to>
    <cdr:sp macro="" textlink="">
      <cdr:nvSpPr>
        <cdr:cNvPr id="2" name="TextBox 1">
          <a:extLst xmlns:a="http://schemas.openxmlformats.org/drawingml/2006/main">
            <a:ext uri="{FF2B5EF4-FFF2-40B4-BE49-F238E27FC236}">
              <a16:creationId xmlns:a16="http://schemas.microsoft.com/office/drawing/2014/main" id="{B4508AD8-8BDF-47D7-B4CC-20A2623C63D5}"/>
            </a:ext>
          </a:extLst>
        </cdr:cNvPr>
        <cdr:cNvSpPr txBox="1"/>
      </cdr:nvSpPr>
      <cdr:spPr>
        <a:xfrm xmlns:a="http://schemas.openxmlformats.org/drawingml/2006/main">
          <a:off x="7153275" y="2381250"/>
          <a:ext cx="2085975"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400" b="1">
              <a:latin typeface="Times New Roman" panose="02020603050405020304" pitchFamily="18" charset="0"/>
              <a:cs typeface="Times New Roman" panose="02020603050405020304" pitchFamily="18" charset="0"/>
            </a:rPr>
            <a:t>Calcite Reference (REF)</a:t>
          </a:r>
        </a:p>
      </cdr:txBody>
    </cdr:sp>
  </cdr:relSizeAnchor>
  <cdr:relSizeAnchor xmlns:cdr="http://schemas.openxmlformats.org/drawingml/2006/chartDrawing">
    <cdr:from>
      <cdr:x>0.73405</cdr:x>
      <cdr:y>0.53886</cdr:y>
    </cdr:from>
    <cdr:to>
      <cdr:x>0.99258</cdr:x>
      <cdr:y>0.60929</cdr:y>
    </cdr:to>
    <cdr:sp macro="" textlink="">
      <cdr:nvSpPr>
        <cdr:cNvPr id="3" name="TextBox 1">
          <a:extLst xmlns:a="http://schemas.openxmlformats.org/drawingml/2006/main">
            <a:ext uri="{FF2B5EF4-FFF2-40B4-BE49-F238E27FC236}">
              <a16:creationId xmlns:a16="http://schemas.microsoft.com/office/drawing/2014/main" id="{01EA4F87-05D8-468D-8FDF-B61103D59A34}"/>
            </a:ext>
          </a:extLst>
        </cdr:cNvPr>
        <cdr:cNvSpPr txBox="1"/>
      </cdr:nvSpPr>
      <cdr:spPr>
        <a:xfrm xmlns:a="http://schemas.openxmlformats.org/drawingml/2006/main">
          <a:off x="6905626" y="3279775"/>
          <a:ext cx="2432050" cy="4286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b="1">
              <a:latin typeface="Times New Roman" panose="02020603050405020304" pitchFamily="18" charset="0"/>
              <a:cs typeface="Times New Roman" panose="02020603050405020304" pitchFamily="18" charset="0"/>
            </a:rPr>
            <a:t>H_C_CA201_9M (sample</a:t>
          </a:r>
          <a:r>
            <a:rPr lang="en-GB" sz="1400" b="1" baseline="0">
              <a:latin typeface="Times New Roman" panose="02020603050405020304" pitchFamily="18" charset="0"/>
              <a:cs typeface="Times New Roman" panose="02020603050405020304" pitchFamily="18" charset="0"/>
            </a:rPr>
            <a:t> 3</a:t>
          </a:r>
          <a:r>
            <a:rPr lang="en-GB" sz="1400" b="1">
              <a:latin typeface="Times New Roman" panose="02020603050405020304" pitchFamily="18" charset="0"/>
              <a:cs typeface="Times New Roman" panose="02020603050405020304" pitchFamily="18" charset="0"/>
            </a:rPr>
            <a:t>)</a:t>
          </a:r>
        </a:p>
      </cdr:txBody>
    </cdr:sp>
  </cdr:relSizeAnchor>
  <cdr:relSizeAnchor xmlns:cdr="http://schemas.openxmlformats.org/drawingml/2006/chartDrawing">
    <cdr:from>
      <cdr:x>0.73642</cdr:x>
      <cdr:y>0.69223</cdr:y>
    </cdr:from>
    <cdr:to>
      <cdr:x>0.99494</cdr:x>
      <cdr:y>0.76265</cdr:y>
    </cdr:to>
    <cdr:sp macro="" textlink="">
      <cdr:nvSpPr>
        <cdr:cNvPr id="4" name="TextBox 1">
          <a:extLst xmlns:a="http://schemas.openxmlformats.org/drawingml/2006/main">
            <a:ext uri="{FF2B5EF4-FFF2-40B4-BE49-F238E27FC236}">
              <a16:creationId xmlns:a16="http://schemas.microsoft.com/office/drawing/2014/main" id="{63056A78-BDBC-4F66-BB77-0F9DC8B26732}"/>
            </a:ext>
          </a:extLst>
        </cdr:cNvPr>
        <cdr:cNvSpPr txBox="1"/>
      </cdr:nvSpPr>
      <cdr:spPr>
        <a:xfrm xmlns:a="http://schemas.openxmlformats.org/drawingml/2006/main">
          <a:off x="6927850" y="4213225"/>
          <a:ext cx="2432050" cy="4286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b="1">
              <a:latin typeface="Times New Roman" panose="02020603050405020304" pitchFamily="18" charset="0"/>
              <a:cs typeface="Times New Roman" panose="02020603050405020304" pitchFamily="18" charset="0"/>
            </a:rPr>
            <a:t>H_C_CA201_9M (sample</a:t>
          </a:r>
          <a:r>
            <a:rPr lang="en-GB" sz="1400" b="1" baseline="0">
              <a:latin typeface="Times New Roman" panose="02020603050405020304" pitchFamily="18" charset="0"/>
              <a:cs typeface="Times New Roman" panose="02020603050405020304" pitchFamily="18" charset="0"/>
            </a:rPr>
            <a:t> 2</a:t>
          </a:r>
          <a:r>
            <a:rPr lang="en-GB" sz="1400" b="1">
              <a:latin typeface="Times New Roman" panose="02020603050405020304" pitchFamily="18" charset="0"/>
              <a:cs typeface="Times New Roman" panose="02020603050405020304" pitchFamily="18" charset="0"/>
            </a:rPr>
            <a:t>)</a:t>
          </a:r>
        </a:p>
      </cdr:txBody>
    </cdr:sp>
  </cdr:relSizeAnchor>
  <cdr:relSizeAnchor xmlns:cdr="http://schemas.openxmlformats.org/drawingml/2006/chartDrawing">
    <cdr:from>
      <cdr:x>0.73237</cdr:x>
      <cdr:y>0.82212</cdr:y>
    </cdr:from>
    <cdr:to>
      <cdr:x>0.99089</cdr:x>
      <cdr:y>0.89254</cdr:y>
    </cdr:to>
    <cdr:sp macro="" textlink="">
      <cdr:nvSpPr>
        <cdr:cNvPr id="5" name="TextBox 1">
          <a:extLst xmlns:a="http://schemas.openxmlformats.org/drawingml/2006/main">
            <a:ext uri="{FF2B5EF4-FFF2-40B4-BE49-F238E27FC236}">
              <a16:creationId xmlns:a16="http://schemas.microsoft.com/office/drawing/2014/main" id="{63056A78-BDBC-4F66-BB77-0F9DC8B26732}"/>
            </a:ext>
          </a:extLst>
        </cdr:cNvPr>
        <cdr:cNvSpPr txBox="1"/>
      </cdr:nvSpPr>
      <cdr:spPr>
        <a:xfrm xmlns:a="http://schemas.openxmlformats.org/drawingml/2006/main">
          <a:off x="6889750" y="5003800"/>
          <a:ext cx="2432050" cy="4286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b="1">
              <a:latin typeface="Times New Roman" panose="02020603050405020304" pitchFamily="18" charset="0"/>
              <a:cs typeface="Times New Roman" panose="02020603050405020304" pitchFamily="18" charset="0"/>
            </a:rPr>
            <a:t>H_C_CA201_9M (sample</a:t>
          </a:r>
          <a:r>
            <a:rPr lang="en-GB" sz="1400" b="1" baseline="0">
              <a:latin typeface="Times New Roman" panose="02020603050405020304" pitchFamily="18" charset="0"/>
              <a:cs typeface="Times New Roman" panose="02020603050405020304" pitchFamily="18" charset="0"/>
            </a:rPr>
            <a:t> 1</a:t>
          </a:r>
          <a:r>
            <a:rPr lang="en-GB" sz="1400" b="1">
              <a:latin typeface="Times New Roman" panose="02020603050405020304" pitchFamily="18" charset="0"/>
              <a:cs typeface="Times New Roman" panose="02020603050405020304" pitchFamily="18" charset="0"/>
            </a:rPr>
            <a:t>)</a:t>
          </a:r>
        </a:p>
      </cdr:txBody>
    </cdr:sp>
  </cdr:relSizeAnchor>
  <cdr:relSizeAnchor xmlns:cdr="http://schemas.openxmlformats.org/drawingml/2006/chartDrawing">
    <cdr:from>
      <cdr:x>0.1107</cdr:x>
      <cdr:y>0.31351</cdr:y>
    </cdr:from>
    <cdr:to>
      <cdr:x>0.97806</cdr:x>
      <cdr:y>0.38393</cdr:y>
    </cdr:to>
    <cdr:sp macro="" textlink="">
      <cdr:nvSpPr>
        <cdr:cNvPr id="6" name="TextBox 1">
          <a:extLst xmlns:a="http://schemas.openxmlformats.org/drawingml/2006/main">
            <a:ext uri="{FF2B5EF4-FFF2-40B4-BE49-F238E27FC236}">
              <a16:creationId xmlns:a16="http://schemas.microsoft.com/office/drawing/2014/main" id="{E4B68442-9304-4D98-97EC-33B9B7D3A3A1}"/>
            </a:ext>
          </a:extLst>
        </cdr:cNvPr>
        <cdr:cNvSpPr txBox="1"/>
      </cdr:nvSpPr>
      <cdr:spPr>
        <a:xfrm xmlns:a="http://schemas.openxmlformats.org/drawingml/2006/main">
          <a:off x="1041400" y="1908175"/>
          <a:ext cx="8159750" cy="4286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b="1">
              <a:latin typeface="Times New Roman" panose="02020603050405020304" pitchFamily="18" charset="0"/>
              <a:cs typeface="Times New Roman" panose="02020603050405020304" pitchFamily="18" charset="0"/>
            </a:rPr>
            <a:t>159</a:t>
          </a:r>
          <a:r>
            <a:rPr lang="en-GB" sz="1400" b="1" baseline="0">
              <a:latin typeface="Times New Roman" panose="02020603050405020304" pitchFamily="18" charset="0"/>
              <a:cs typeface="Times New Roman" panose="02020603050405020304" pitchFamily="18" charset="0"/>
            </a:rPr>
            <a:t>           282                                                  714                                                                                        1440       </a:t>
          </a:r>
          <a:endParaRPr lang="en-GB"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0.68275</cdr:x>
      <cdr:y>0.06468</cdr:y>
    </cdr:from>
    <cdr:to>
      <cdr:x>0.77354</cdr:x>
      <cdr:y>0.13511</cdr:y>
    </cdr:to>
    <cdr:sp macro="" textlink="">
      <cdr:nvSpPr>
        <cdr:cNvPr id="7" name="TextBox 1">
          <a:extLst xmlns:a="http://schemas.openxmlformats.org/drawingml/2006/main">
            <a:ext uri="{FF2B5EF4-FFF2-40B4-BE49-F238E27FC236}">
              <a16:creationId xmlns:a16="http://schemas.microsoft.com/office/drawing/2014/main" id="{B6F6DC74-DA59-4C98-B4B4-DD92E8C934F2}"/>
            </a:ext>
          </a:extLst>
        </cdr:cNvPr>
        <cdr:cNvSpPr txBox="1"/>
      </cdr:nvSpPr>
      <cdr:spPr>
        <a:xfrm xmlns:a="http://schemas.openxmlformats.org/drawingml/2006/main">
          <a:off x="6423025" y="393700"/>
          <a:ext cx="854075" cy="4286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b="1">
              <a:latin typeface="Times New Roman" panose="02020603050405020304" pitchFamily="18" charset="0"/>
              <a:cs typeface="Times New Roman" panose="02020603050405020304" pitchFamily="18" charset="0"/>
            </a:rPr>
            <a:t>1087</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BATH%20job/8.%20PAPERS/3.%20AEA%20microencapsulation%20for%20BBSH%20concrete/AEA%20Paper%20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BATH%20job/8.%20PAPERS/3.%20AEA%20microencapsulation%20for%20BBSH%20concrete/CBM%20Submission/FINAL%20RESUBMISSION%20DOCUMENTS%20AEA%20Paper/Air%20bubbles%20for%20Data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 content and flow"/>
      <sheetName val="Compressive flexural strength"/>
      <sheetName val="Sheet1"/>
      <sheetName val="Crack closure"/>
      <sheetName val="Water Flow Test"/>
      <sheetName val="Area quantification"/>
      <sheetName val="ARea OLD AEA"/>
      <sheetName val="Sheet3"/>
      <sheetName val="Table cracks"/>
      <sheetName val="Graphical ABs"/>
    </sheetNames>
    <sheetDataSet>
      <sheetData sheetId="0">
        <row r="5">
          <cell r="B5" t="str">
            <v>M_Reference</v>
          </cell>
        </row>
        <row r="6">
          <cell r="B6" t="str">
            <v>M_C_ Ø</v>
          </cell>
        </row>
        <row r="7">
          <cell r="B7" t="str">
            <v>M_C_SD</v>
          </cell>
        </row>
        <row r="8">
          <cell r="B8" t="str">
            <v>M_C_C201</v>
          </cell>
        </row>
        <row r="9">
          <cell r="B9" t="str">
            <v>M_C_B119</v>
          </cell>
        </row>
        <row r="10">
          <cell r="B10" t="str">
            <v>M_C_B130</v>
          </cell>
        </row>
        <row r="11">
          <cell r="B11" t="str">
            <v>M_C_ACG-S</v>
          </cell>
        </row>
        <row r="12">
          <cell r="B12" t="str">
            <v>M_R+ACG-GM_ACG-S</v>
          </cell>
        </row>
      </sheetData>
      <sheetData sheetId="1"/>
      <sheetData sheetId="2">
        <row r="4">
          <cell r="U4" t="str">
            <v>M_Reference</v>
          </cell>
        </row>
        <row r="5">
          <cell r="U5" t="str">
            <v>M_C_ Ø</v>
          </cell>
        </row>
        <row r="6">
          <cell r="U6" t="str">
            <v>M_C_SD</v>
          </cell>
        </row>
        <row r="7">
          <cell r="U7" t="str">
            <v>M_C_C201</v>
          </cell>
        </row>
        <row r="8">
          <cell r="U8" t="str">
            <v>M_C_B119</v>
          </cell>
        </row>
        <row r="9">
          <cell r="U9" t="str">
            <v>M_C_B130</v>
          </cell>
        </row>
        <row r="10">
          <cell r="U10" t="str">
            <v>M_C_ACG-S</v>
          </cell>
        </row>
        <row r="11">
          <cell r="U11" t="str">
            <v>M_R+ACG-GM_ACG-S</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r bubbles"/>
    </sheetNames>
    <sheetDataSet>
      <sheetData sheetId="0">
        <row r="4">
          <cell r="P4" t="str">
            <v>(0-149 µm)</v>
          </cell>
          <cell r="Q4" t="str">
            <v>(150-299 µm)</v>
          </cell>
          <cell r="R4" t="str">
            <v>(300-399 µm)</v>
          </cell>
          <cell r="S4" t="str">
            <v>(400-499 µm)</v>
          </cell>
          <cell r="T4" t="str">
            <v>(&gt;500 µm)</v>
          </cell>
        </row>
        <row r="5">
          <cell r="O5" t="str">
            <v>C201</v>
          </cell>
          <cell r="P5">
            <v>0.27822305999999991</v>
          </cell>
          <cell r="Q5">
            <v>1.9002268499999997</v>
          </cell>
          <cell r="R5">
            <v>1.6063893999999999</v>
          </cell>
          <cell r="S5">
            <v>0.46198487999999999</v>
          </cell>
          <cell r="T5">
            <v>0.31557656000000001</v>
          </cell>
        </row>
        <row r="6">
          <cell r="O6" t="str">
            <v>B119</v>
          </cell>
          <cell r="P6">
            <v>2.964907E-2</v>
          </cell>
          <cell r="Q6">
            <v>0.57543046999999992</v>
          </cell>
          <cell r="R6">
            <v>0.60687703999999998</v>
          </cell>
          <cell r="S6">
            <v>0.81001767999999985</v>
          </cell>
          <cell r="T6">
            <v>2.5729260300000001</v>
          </cell>
        </row>
        <row r="7">
          <cell r="O7" t="str">
            <v>B130</v>
          </cell>
          <cell r="P7">
            <v>3.4981059999999994E-2</v>
          </cell>
          <cell r="Q7">
            <v>1.2170673799999998</v>
          </cell>
          <cell r="R7">
            <v>1.3572876299999999</v>
          </cell>
          <cell r="S7">
            <v>1.63230801</v>
          </cell>
          <cell r="T7">
            <v>1.7676630900000001</v>
          </cell>
        </row>
      </sheetData>
    </sheetDataSet>
  </externalBook>
</externalLink>
</file>

<file path=xl/persons/person.xml><?xml version="1.0" encoding="utf-8"?>
<personList xmlns="http://schemas.microsoft.com/office/spreadsheetml/2018/threadedcomments" xmlns:x="http://schemas.openxmlformats.org/spreadsheetml/2006/main">
  <person displayName="Lorena Skevi" id="{FABD49A7-B131-4CFF-B867-058DDDDE3395}" userId="Lorena Skevi"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1" dT="2020-09-06T13:37:49.07" personId="{FABD49A7-B131-4CFF-B867-058DDDDE3395}" id="{EBAFA7A2-07A4-469D-B180-3251963550BC}">
    <text>too much, doesn't make sense</text>
  </threadedComment>
  <threadedComment ref="J58" dT="2020-09-06T13:37:49.07" personId="{FABD49A7-B131-4CFF-B867-058DDDDE3395}" id="{FA7977F2-B37C-48D8-B7C0-55744E243D04}">
    <text>too much, doesn't make sense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7.x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eur01.safelinks.protection.outlook.com/?url=https%3A%2F%2Frruff.info%2FCalcite%2FR050307&amp;data=04%7C01%7Cijr27%40bath.ac.uk%7C8f964e67369145b94e7008d908c9385b%7C377e3d224ea1422db0ad8fcc89406b9e%7C0%7C0%7C637550482603427276%7CUnknown%7CTWFpbGZsb3d8eyJWIjoiMC4wLjAwMDAiLCJQIjoiV2luMzIiLCJBTiI6Ik1haWwiLCJXVCI6Mn0%3D%7C1000&amp;sdata=QVvetRI2QN%2BJns0yImSBgXJyDsd8Sar9%2BSvPRWJHQEA%3D&amp;reserved=0"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08C17-3198-458A-A35E-672A514DA4E0}">
  <dimension ref="A1:AK35"/>
  <sheetViews>
    <sheetView zoomScale="90" zoomScaleNormal="90" workbookViewId="0">
      <selection activeCell="B5" sqref="B5"/>
    </sheetView>
  </sheetViews>
  <sheetFormatPr defaultRowHeight="15" x14ac:dyDescent="0.25"/>
  <cols>
    <col min="1" max="1" width="5.42578125" customWidth="1"/>
    <col min="2" max="2" width="24.42578125" bestFit="1" customWidth="1"/>
    <col min="3" max="3" width="15" bestFit="1" customWidth="1"/>
    <col min="4" max="4" width="10.28515625" customWidth="1"/>
    <col min="5" max="5" width="11.28515625" bestFit="1" customWidth="1"/>
    <col min="8" max="8" width="11.28515625" bestFit="1" customWidth="1"/>
    <col min="9" max="9" width="5.85546875" customWidth="1"/>
    <col min="10" max="10" width="16.7109375" bestFit="1" customWidth="1"/>
    <col min="11" max="11" width="9.5703125" customWidth="1"/>
    <col min="13" max="13" width="2.85546875" customWidth="1"/>
    <col min="16" max="16" width="7.28515625" customWidth="1"/>
    <col min="20" max="37" width="9.140625" style="2"/>
  </cols>
  <sheetData>
    <row r="1" spans="1:19" ht="18.75" x14ac:dyDescent="0.3">
      <c r="A1" s="2"/>
      <c r="B1" s="2"/>
      <c r="C1" s="112"/>
      <c r="D1" s="112"/>
      <c r="E1" s="112"/>
      <c r="F1" s="112"/>
      <c r="G1" s="112"/>
      <c r="H1" s="112"/>
      <c r="I1" s="112"/>
      <c r="J1" s="2"/>
      <c r="K1" s="2"/>
      <c r="L1" s="2"/>
      <c r="M1" s="2"/>
      <c r="N1" s="2"/>
      <c r="O1" s="2"/>
      <c r="P1" s="2"/>
      <c r="Q1" s="2"/>
      <c r="R1" s="2"/>
      <c r="S1" s="2"/>
    </row>
    <row r="2" spans="1:19" ht="18.75" x14ac:dyDescent="0.3">
      <c r="A2" s="2"/>
      <c r="B2" s="13" t="s">
        <v>92</v>
      </c>
      <c r="C2" s="112"/>
      <c r="D2" s="17" t="s">
        <v>93</v>
      </c>
      <c r="E2" s="112"/>
      <c r="F2" s="112"/>
      <c r="G2" s="112"/>
      <c r="H2" s="112"/>
      <c r="I2" s="112"/>
      <c r="J2" s="2"/>
      <c r="K2" s="2"/>
      <c r="L2" s="2"/>
      <c r="M2" s="2"/>
      <c r="N2" s="2"/>
      <c r="O2" s="2"/>
      <c r="P2" s="2"/>
      <c r="Q2" s="2"/>
      <c r="R2" s="2"/>
      <c r="S2" s="2"/>
    </row>
    <row r="3" spans="1:19" ht="18.75" x14ac:dyDescent="0.3">
      <c r="A3" s="2"/>
      <c r="B3" s="18"/>
      <c r="C3" s="18"/>
      <c r="D3" s="69"/>
      <c r="E3" s="69"/>
      <c r="F3" s="18"/>
      <c r="G3" s="114"/>
      <c r="H3" s="114"/>
      <c r="I3" s="112"/>
      <c r="J3" s="112" t="s">
        <v>91</v>
      </c>
      <c r="K3" s="2"/>
      <c r="L3" s="2"/>
      <c r="M3" s="2"/>
      <c r="N3" s="2"/>
      <c r="O3" s="2"/>
      <c r="P3" s="2"/>
      <c r="Q3" s="2"/>
      <c r="R3" s="2"/>
      <c r="S3" s="2"/>
    </row>
    <row r="4" spans="1:19" ht="19.5" x14ac:dyDescent="0.35">
      <c r="A4" s="2"/>
      <c r="B4" s="115" t="s">
        <v>130</v>
      </c>
      <c r="C4" s="131" t="s">
        <v>94</v>
      </c>
      <c r="D4" s="132"/>
      <c r="E4" s="113" t="s">
        <v>90</v>
      </c>
      <c r="F4" s="131" t="s">
        <v>89</v>
      </c>
      <c r="G4" s="132"/>
      <c r="H4" s="113" t="s">
        <v>90</v>
      </c>
      <c r="I4" s="112"/>
      <c r="J4" s="68" t="s">
        <v>10</v>
      </c>
      <c r="K4" s="68" t="s">
        <v>89</v>
      </c>
      <c r="L4" s="2"/>
      <c r="M4" s="2"/>
      <c r="N4" s="2"/>
      <c r="O4" s="2"/>
      <c r="P4" s="2"/>
      <c r="Q4" s="2"/>
      <c r="R4" s="2"/>
      <c r="S4" s="2"/>
    </row>
    <row r="5" spans="1:19" ht="18.75" x14ac:dyDescent="0.3">
      <c r="A5" s="2"/>
      <c r="B5" s="116" t="s">
        <v>11</v>
      </c>
      <c r="C5" s="121">
        <v>5.2</v>
      </c>
      <c r="D5" s="122">
        <v>5.2</v>
      </c>
      <c r="E5" s="135">
        <f t="shared" ref="E5:E12" si="0">AVERAGE(C5:D5)/100</f>
        <v>5.2000000000000005E-2</v>
      </c>
      <c r="F5" s="63">
        <v>140</v>
      </c>
      <c r="G5" s="123">
        <v>140</v>
      </c>
      <c r="H5" s="133">
        <f>AVERAGE(F5:G5)</f>
        <v>140</v>
      </c>
      <c r="I5" s="112"/>
      <c r="J5" s="119">
        <v>5.1999999999999998E-2</v>
      </c>
      <c r="K5" s="120">
        <f t="shared" ref="K5:K12" si="1">H5</f>
        <v>140</v>
      </c>
      <c r="L5" s="2"/>
      <c r="M5" s="2"/>
      <c r="N5" s="2"/>
      <c r="O5" s="2"/>
      <c r="P5" s="2"/>
      <c r="Q5" s="2"/>
      <c r="R5" s="2"/>
      <c r="S5" s="2"/>
    </row>
    <row r="6" spans="1:19" ht="18.75" x14ac:dyDescent="0.3">
      <c r="A6" s="2"/>
      <c r="B6" s="116" t="s">
        <v>12</v>
      </c>
      <c r="C6" s="121">
        <v>11.1</v>
      </c>
      <c r="D6" s="125">
        <v>11.3</v>
      </c>
      <c r="E6" s="135">
        <f t="shared" si="0"/>
        <v>0.11199999999999999</v>
      </c>
      <c r="F6" s="63">
        <v>170</v>
      </c>
      <c r="G6" s="124">
        <v>160</v>
      </c>
      <c r="H6" s="133">
        <f t="shared" ref="H6:H12" si="2">AVERAGE(F6:G6)</f>
        <v>165</v>
      </c>
      <c r="I6" s="112"/>
      <c r="J6" s="119">
        <f t="shared" ref="J6:J12" si="3">E6</f>
        <v>0.11199999999999999</v>
      </c>
      <c r="K6" s="120">
        <f t="shared" si="1"/>
        <v>165</v>
      </c>
      <c r="L6" s="2"/>
      <c r="M6" s="2"/>
      <c r="N6" s="2"/>
      <c r="O6" s="2"/>
      <c r="P6" s="2"/>
      <c r="Q6" s="2"/>
      <c r="R6" s="2"/>
      <c r="S6" s="2"/>
    </row>
    <row r="7" spans="1:19" ht="18.75" x14ac:dyDescent="0.3">
      <c r="A7" s="2"/>
      <c r="B7" s="116" t="s">
        <v>13</v>
      </c>
      <c r="C7" s="121">
        <v>11.1</v>
      </c>
      <c r="D7" s="125">
        <v>11.1</v>
      </c>
      <c r="E7" s="135">
        <f t="shared" si="0"/>
        <v>0.111</v>
      </c>
      <c r="F7" s="63">
        <v>165</v>
      </c>
      <c r="G7" s="124">
        <v>165</v>
      </c>
      <c r="H7" s="133">
        <f t="shared" si="2"/>
        <v>165</v>
      </c>
      <c r="I7" s="112"/>
      <c r="J7" s="119">
        <f t="shared" si="3"/>
        <v>0.111</v>
      </c>
      <c r="K7" s="120">
        <f t="shared" si="1"/>
        <v>165</v>
      </c>
      <c r="L7" s="2"/>
      <c r="M7" s="2"/>
      <c r="N7" s="2"/>
      <c r="O7" s="2"/>
      <c r="P7" s="2"/>
      <c r="Q7" s="2"/>
      <c r="R7" s="2"/>
      <c r="S7" s="2"/>
    </row>
    <row r="8" spans="1:19" ht="18.75" x14ac:dyDescent="0.3">
      <c r="A8" s="2"/>
      <c r="B8" s="116" t="s">
        <v>14</v>
      </c>
      <c r="C8" s="121">
        <v>22.6</v>
      </c>
      <c r="D8" s="125">
        <v>22.3</v>
      </c>
      <c r="E8" s="135">
        <f t="shared" si="0"/>
        <v>0.22450000000000003</v>
      </c>
      <c r="F8" s="63">
        <v>222</v>
      </c>
      <c r="G8" s="124">
        <v>218</v>
      </c>
      <c r="H8" s="133">
        <f t="shared" si="2"/>
        <v>220</v>
      </c>
      <c r="I8" s="112"/>
      <c r="J8" s="119">
        <f t="shared" si="3"/>
        <v>0.22450000000000003</v>
      </c>
      <c r="K8" s="120">
        <f t="shared" si="1"/>
        <v>220</v>
      </c>
      <c r="L8" s="2"/>
      <c r="M8" s="2"/>
      <c r="N8" s="2"/>
      <c r="O8" s="2"/>
      <c r="P8" s="2"/>
      <c r="Q8" s="2"/>
      <c r="R8" s="2"/>
      <c r="S8" s="2"/>
    </row>
    <row r="9" spans="1:19" ht="18.75" x14ac:dyDescent="0.3">
      <c r="A9" s="2"/>
      <c r="B9" s="116" t="s">
        <v>15</v>
      </c>
      <c r="C9" s="121">
        <v>20.8</v>
      </c>
      <c r="D9" s="125">
        <v>21.2</v>
      </c>
      <c r="E9" s="135">
        <f t="shared" si="0"/>
        <v>0.21</v>
      </c>
      <c r="F9" s="63">
        <v>214</v>
      </c>
      <c r="G9" s="124">
        <v>216</v>
      </c>
      <c r="H9" s="133">
        <f t="shared" si="2"/>
        <v>215</v>
      </c>
      <c r="I9" s="112"/>
      <c r="J9" s="119">
        <f t="shared" si="3"/>
        <v>0.21</v>
      </c>
      <c r="K9" s="120">
        <f t="shared" si="1"/>
        <v>215</v>
      </c>
      <c r="L9" s="2"/>
      <c r="M9" s="2"/>
      <c r="N9" s="2"/>
      <c r="O9" s="2"/>
      <c r="P9" s="2"/>
      <c r="Q9" s="2"/>
      <c r="R9" s="2"/>
      <c r="S9" s="2"/>
    </row>
    <row r="10" spans="1:19" ht="18.75" x14ac:dyDescent="0.3">
      <c r="A10" s="2"/>
      <c r="B10" s="116" t="s">
        <v>16</v>
      </c>
      <c r="C10" s="121">
        <v>24.4</v>
      </c>
      <c r="D10" s="125">
        <v>24.7</v>
      </c>
      <c r="E10" s="135">
        <f t="shared" si="0"/>
        <v>0.24549999999999997</v>
      </c>
      <c r="F10" s="63">
        <v>220</v>
      </c>
      <c r="G10" s="124">
        <v>220</v>
      </c>
      <c r="H10" s="133">
        <f t="shared" si="2"/>
        <v>220</v>
      </c>
      <c r="I10" s="112"/>
      <c r="J10" s="119">
        <f t="shared" si="3"/>
        <v>0.24549999999999997</v>
      </c>
      <c r="K10" s="120">
        <f t="shared" si="1"/>
        <v>220</v>
      </c>
      <c r="L10" s="2"/>
      <c r="M10" s="2"/>
      <c r="N10" s="2"/>
      <c r="O10" s="2"/>
      <c r="P10" s="2"/>
      <c r="Q10" s="2"/>
      <c r="R10" s="2"/>
      <c r="S10" s="2"/>
    </row>
    <row r="11" spans="1:19" ht="18.75" x14ac:dyDescent="0.3">
      <c r="A11" s="2"/>
      <c r="B11" s="116" t="s">
        <v>17</v>
      </c>
      <c r="C11" s="121">
        <v>10.9</v>
      </c>
      <c r="D11" s="125">
        <v>11.3</v>
      </c>
      <c r="E11" s="135">
        <f t="shared" si="0"/>
        <v>0.11100000000000002</v>
      </c>
      <c r="F11" s="63">
        <v>160</v>
      </c>
      <c r="G11" s="124">
        <v>170</v>
      </c>
      <c r="H11" s="133">
        <f t="shared" si="2"/>
        <v>165</v>
      </c>
      <c r="I11" s="112"/>
      <c r="J11" s="119">
        <f t="shared" si="3"/>
        <v>0.11100000000000002</v>
      </c>
      <c r="K11" s="120">
        <f t="shared" si="1"/>
        <v>165</v>
      </c>
      <c r="L11" s="2"/>
      <c r="M11" s="2"/>
      <c r="N11" s="2"/>
      <c r="O11" s="2"/>
      <c r="P11" s="2"/>
      <c r="Q11" s="2"/>
      <c r="R11" s="2"/>
      <c r="S11" s="2"/>
    </row>
    <row r="12" spans="1:19" ht="18.75" x14ac:dyDescent="0.3">
      <c r="A12" s="2"/>
      <c r="B12" s="117" t="s">
        <v>18</v>
      </c>
      <c r="C12" s="126">
        <v>5.8</v>
      </c>
      <c r="D12" s="127">
        <v>6.4</v>
      </c>
      <c r="E12" s="136">
        <f t="shared" si="0"/>
        <v>6.0999999999999999E-2</v>
      </c>
      <c r="F12" s="65">
        <v>155</v>
      </c>
      <c r="G12" s="128">
        <v>155</v>
      </c>
      <c r="H12" s="134">
        <f t="shared" si="2"/>
        <v>155</v>
      </c>
      <c r="I12" s="112"/>
      <c r="J12" s="119">
        <f t="shared" si="3"/>
        <v>6.0999999999999999E-2</v>
      </c>
      <c r="K12" s="120">
        <f t="shared" si="1"/>
        <v>155</v>
      </c>
      <c r="L12" s="2"/>
      <c r="M12" s="2"/>
      <c r="N12" s="2"/>
      <c r="O12" s="2"/>
      <c r="P12" s="2"/>
      <c r="Q12" s="2"/>
      <c r="R12" s="2"/>
      <c r="S12" s="2"/>
    </row>
    <row r="13" spans="1:19" ht="18.75" x14ac:dyDescent="0.3">
      <c r="A13" s="2"/>
      <c r="B13" s="2"/>
      <c r="C13" s="129"/>
      <c r="D13" s="129"/>
      <c r="E13" s="129"/>
      <c r="F13" s="129"/>
      <c r="G13" s="129"/>
      <c r="H13" s="112"/>
      <c r="I13" s="112"/>
      <c r="J13" s="2"/>
      <c r="L13" s="2"/>
      <c r="M13" s="2"/>
      <c r="N13" s="2"/>
      <c r="O13" s="2"/>
      <c r="P13" s="2"/>
      <c r="Q13" s="2"/>
      <c r="R13" s="2"/>
      <c r="S13" s="2"/>
    </row>
    <row r="14" spans="1:19" ht="18.75" x14ac:dyDescent="0.3">
      <c r="A14" s="2"/>
      <c r="B14" s="2"/>
      <c r="C14" s="112"/>
      <c r="D14" s="112"/>
      <c r="E14" s="112"/>
      <c r="F14" s="112"/>
      <c r="G14" s="112"/>
      <c r="H14" s="112"/>
      <c r="I14" s="112"/>
      <c r="J14" s="2"/>
      <c r="K14" s="2"/>
      <c r="L14" s="2"/>
      <c r="M14" s="2"/>
      <c r="N14" s="2"/>
      <c r="O14" s="2"/>
      <c r="P14" s="2"/>
      <c r="Q14" s="2"/>
      <c r="R14" s="2"/>
      <c r="S14" s="2"/>
    </row>
    <row r="15" spans="1:19" ht="18.75" x14ac:dyDescent="0.3">
      <c r="A15" s="2"/>
      <c r="B15" s="2"/>
      <c r="C15" s="112"/>
      <c r="D15" s="112"/>
      <c r="E15" s="112"/>
      <c r="F15" s="112"/>
      <c r="G15" s="112"/>
      <c r="H15" s="112"/>
      <c r="I15" s="112"/>
      <c r="J15" s="2"/>
      <c r="K15" s="2"/>
      <c r="L15" s="2"/>
      <c r="M15" s="2"/>
      <c r="N15" s="2"/>
      <c r="O15" s="2"/>
      <c r="P15" s="2"/>
      <c r="Q15" s="2"/>
      <c r="R15" s="2"/>
      <c r="S15" s="2"/>
    </row>
    <row r="16" spans="1:19" ht="18.75" x14ac:dyDescent="0.3">
      <c r="A16" s="2"/>
      <c r="B16" s="2"/>
      <c r="C16" s="112"/>
      <c r="D16" s="112"/>
      <c r="E16" s="112"/>
      <c r="F16" s="112"/>
      <c r="G16" s="112"/>
      <c r="H16" s="112"/>
      <c r="I16" s="112"/>
      <c r="J16" s="2"/>
      <c r="K16" s="2"/>
      <c r="L16" s="2"/>
      <c r="M16" s="2"/>
      <c r="N16" s="2"/>
      <c r="O16" s="2"/>
      <c r="P16" s="2"/>
      <c r="Q16" s="2"/>
      <c r="R16" s="2"/>
      <c r="S16" s="2"/>
    </row>
    <row r="17" spans="1:28" ht="18.75" x14ac:dyDescent="0.3">
      <c r="A17" s="2"/>
      <c r="B17" s="2"/>
      <c r="C17" s="112"/>
      <c r="D17" s="112"/>
      <c r="E17" s="112"/>
      <c r="F17" s="112"/>
      <c r="G17" s="112"/>
      <c r="H17" s="112"/>
      <c r="I17" s="112"/>
      <c r="J17" s="2"/>
      <c r="K17" s="2"/>
      <c r="L17" s="2"/>
      <c r="M17" s="2"/>
      <c r="N17" s="2"/>
      <c r="O17" s="2"/>
      <c r="P17" s="2"/>
      <c r="Q17" s="2"/>
      <c r="R17" s="2"/>
      <c r="S17" s="2"/>
    </row>
    <row r="18" spans="1:28" ht="18.75" x14ac:dyDescent="0.3">
      <c r="A18" s="2"/>
      <c r="B18" s="118"/>
      <c r="C18" s="112"/>
      <c r="D18" s="112"/>
      <c r="E18" s="112"/>
      <c r="F18" s="112"/>
      <c r="G18" s="112"/>
      <c r="H18" s="112"/>
      <c r="I18" s="112"/>
      <c r="J18" s="2"/>
      <c r="K18" s="2"/>
      <c r="L18" s="2"/>
      <c r="M18" s="2"/>
      <c r="N18" s="2"/>
      <c r="O18" s="2"/>
      <c r="P18" s="2"/>
      <c r="Q18" s="2"/>
      <c r="R18" s="2"/>
      <c r="S18" s="2"/>
    </row>
    <row r="19" spans="1:28" ht="18.75" x14ac:dyDescent="0.3">
      <c r="A19" s="2"/>
      <c r="B19" s="118"/>
      <c r="C19" s="112"/>
      <c r="D19" s="112"/>
      <c r="E19" s="112"/>
      <c r="F19" s="112"/>
      <c r="G19" s="112"/>
      <c r="H19" s="112"/>
      <c r="I19" s="112"/>
      <c r="J19" s="2"/>
      <c r="K19" s="2"/>
      <c r="L19" s="2"/>
      <c r="M19" s="2"/>
      <c r="N19" s="2"/>
      <c r="O19" s="2"/>
      <c r="P19" s="2"/>
      <c r="Q19" s="2"/>
      <c r="R19" s="2"/>
      <c r="S19" s="2"/>
    </row>
    <row r="20" spans="1:28" ht="18.75" x14ac:dyDescent="0.3">
      <c r="A20" s="2"/>
      <c r="B20" s="2"/>
      <c r="C20" s="112"/>
      <c r="D20" s="112"/>
      <c r="E20" s="112"/>
      <c r="F20" s="112"/>
      <c r="G20" s="112"/>
      <c r="H20" s="112"/>
      <c r="I20" s="112"/>
      <c r="J20" s="2"/>
      <c r="K20" s="2"/>
      <c r="L20" s="2"/>
      <c r="M20" s="2"/>
      <c r="N20" s="2"/>
      <c r="O20" s="2"/>
      <c r="P20" s="2"/>
      <c r="Q20" s="2"/>
      <c r="R20" s="2"/>
      <c r="S20" s="2"/>
    </row>
    <row r="21" spans="1:28" ht="18.75" x14ac:dyDescent="0.3">
      <c r="A21" s="2"/>
      <c r="B21" s="2"/>
      <c r="C21" s="112"/>
      <c r="D21" s="112"/>
      <c r="E21" s="112"/>
      <c r="F21" s="112"/>
      <c r="G21" s="112"/>
      <c r="H21" s="112"/>
      <c r="I21" s="112"/>
      <c r="J21" s="2"/>
      <c r="K21" s="2"/>
      <c r="L21" s="2"/>
      <c r="M21" s="2"/>
      <c r="N21" s="2"/>
      <c r="O21" s="2"/>
      <c r="P21" s="2"/>
      <c r="Q21" s="2"/>
      <c r="R21" s="2"/>
      <c r="S21" s="2"/>
    </row>
    <row r="22" spans="1:28" ht="18.75" x14ac:dyDescent="0.3">
      <c r="A22" s="2"/>
      <c r="B22" s="2"/>
      <c r="C22" s="112"/>
      <c r="D22" s="112"/>
      <c r="E22" s="112"/>
      <c r="F22" s="112"/>
      <c r="G22" s="112"/>
      <c r="H22" s="112"/>
      <c r="I22" s="112"/>
      <c r="J22" s="2"/>
      <c r="K22" s="2"/>
      <c r="L22" s="2"/>
      <c r="M22" s="2"/>
      <c r="N22" s="2"/>
      <c r="O22" s="2"/>
      <c r="P22" s="2"/>
      <c r="Q22" s="2"/>
      <c r="R22" s="2"/>
      <c r="S22" s="2"/>
    </row>
    <row r="23" spans="1:28" ht="18.75" x14ac:dyDescent="0.3">
      <c r="A23" s="2"/>
      <c r="B23" s="2"/>
      <c r="C23" s="112"/>
      <c r="D23" s="112"/>
      <c r="E23" s="112"/>
      <c r="F23" s="112"/>
      <c r="G23" s="112"/>
      <c r="H23" s="112"/>
      <c r="I23" s="112"/>
      <c r="J23" s="2"/>
      <c r="K23" s="2"/>
      <c r="L23" s="2"/>
      <c r="M23" s="2"/>
      <c r="N23" s="2"/>
      <c r="O23" s="2"/>
      <c r="P23" s="2"/>
      <c r="Q23" s="2"/>
      <c r="R23" s="2"/>
      <c r="S23" s="2"/>
    </row>
    <row r="24" spans="1:28" ht="18.75" x14ac:dyDescent="0.3">
      <c r="A24" s="2"/>
      <c r="B24" s="2"/>
      <c r="C24" s="112"/>
      <c r="D24" s="112"/>
      <c r="E24" s="112"/>
      <c r="F24" s="112"/>
      <c r="G24" s="112"/>
      <c r="H24" s="112"/>
      <c r="I24" s="112"/>
      <c r="J24" s="2"/>
      <c r="K24" s="2"/>
      <c r="L24" s="2"/>
      <c r="M24" s="2"/>
      <c r="N24" s="2"/>
      <c r="O24" s="2"/>
      <c r="P24" s="2"/>
      <c r="Q24" s="2"/>
      <c r="R24" s="2"/>
      <c r="S24" s="2"/>
    </row>
    <row r="25" spans="1:28" ht="18.75" x14ac:dyDescent="0.3">
      <c r="A25" s="2"/>
      <c r="B25" s="2"/>
      <c r="C25" s="112"/>
      <c r="D25" s="112"/>
      <c r="E25" s="112"/>
      <c r="F25" s="112"/>
      <c r="G25" s="112"/>
      <c r="H25" s="112"/>
      <c r="I25" s="112"/>
      <c r="J25" s="2"/>
      <c r="K25" s="2"/>
      <c r="L25" s="2"/>
      <c r="M25" s="2"/>
      <c r="N25" s="2"/>
      <c r="O25" s="2"/>
      <c r="P25" s="2"/>
      <c r="Q25" s="2"/>
      <c r="R25" s="2"/>
      <c r="S25" s="2"/>
    </row>
    <row r="26" spans="1:28" ht="18.75" x14ac:dyDescent="0.3">
      <c r="A26" s="2"/>
      <c r="B26" s="2"/>
      <c r="C26" s="112"/>
      <c r="D26" s="112"/>
      <c r="E26" s="112"/>
      <c r="F26" s="112"/>
      <c r="G26" s="112"/>
      <c r="H26" s="112"/>
      <c r="I26" s="112"/>
      <c r="J26" s="2"/>
      <c r="K26" s="2"/>
      <c r="L26" s="2"/>
      <c r="M26" s="2"/>
      <c r="N26" s="2"/>
      <c r="O26" s="2"/>
      <c r="P26" s="2"/>
      <c r="Q26" s="2"/>
      <c r="R26" s="2"/>
      <c r="S26" s="2"/>
    </row>
    <row r="27" spans="1:28" ht="18.75" x14ac:dyDescent="0.3">
      <c r="A27" s="2"/>
      <c r="B27" s="2"/>
      <c r="C27" s="112"/>
      <c r="D27" s="112"/>
      <c r="E27" s="112"/>
      <c r="F27" s="112"/>
      <c r="G27" s="112"/>
      <c r="H27" s="112"/>
      <c r="I27" s="112"/>
      <c r="J27" s="2"/>
      <c r="K27" s="2"/>
      <c r="L27" s="2"/>
      <c r="M27" s="2"/>
      <c r="N27" s="2"/>
      <c r="O27" s="2"/>
      <c r="P27" s="2"/>
      <c r="Q27" s="2"/>
      <c r="R27" s="2"/>
      <c r="S27" s="2"/>
    </row>
    <row r="28" spans="1:28" ht="18.75" x14ac:dyDescent="0.3">
      <c r="A28" s="2"/>
      <c r="B28" s="2"/>
      <c r="C28" s="112"/>
      <c r="D28" s="112"/>
      <c r="E28" s="112"/>
      <c r="F28" s="112"/>
      <c r="G28" s="112"/>
      <c r="H28" s="112"/>
      <c r="I28" s="112"/>
      <c r="J28" s="2"/>
      <c r="K28" s="2"/>
      <c r="L28" s="2"/>
      <c r="M28" s="2"/>
      <c r="N28" s="2"/>
      <c r="O28" s="2"/>
      <c r="P28" s="2"/>
      <c r="Q28" s="2"/>
      <c r="R28" s="2"/>
      <c r="S28" s="2"/>
    </row>
    <row r="29" spans="1:28" ht="18.75" x14ac:dyDescent="0.3">
      <c r="A29" s="2"/>
      <c r="B29" s="2"/>
      <c r="C29" s="112"/>
      <c r="D29" s="112"/>
      <c r="E29" s="112"/>
      <c r="F29" s="112"/>
      <c r="G29" s="112"/>
      <c r="H29" s="112"/>
      <c r="I29" s="112"/>
      <c r="J29" s="2"/>
      <c r="K29" s="2"/>
      <c r="L29" s="2"/>
      <c r="M29" s="2"/>
      <c r="N29" s="2"/>
      <c r="O29" s="2"/>
      <c r="P29" s="2"/>
      <c r="Q29" s="2"/>
      <c r="R29" s="2"/>
      <c r="S29" s="2"/>
    </row>
    <row r="30" spans="1:28" ht="15" customHeight="1" x14ac:dyDescent="0.25">
      <c r="A30" s="2"/>
      <c r="B30" s="2"/>
      <c r="C30" s="2"/>
      <c r="D30" s="2"/>
      <c r="E30" s="2"/>
      <c r="G30" s="111"/>
      <c r="H30" s="111"/>
      <c r="I30" s="111"/>
      <c r="J30" s="111"/>
      <c r="K30" s="111"/>
      <c r="L30" s="111"/>
      <c r="M30" s="111"/>
      <c r="N30" s="111"/>
      <c r="O30" s="111"/>
      <c r="P30" s="240" t="s">
        <v>88</v>
      </c>
      <c r="Q30" s="240"/>
      <c r="R30" s="240"/>
      <c r="S30" s="240"/>
      <c r="T30" s="240"/>
      <c r="U30" s="240"/>
      <c r="V30" s="240"/>
      <c r="W30" s="240"/>
      <c r="X30" s="240"/>
      <c r="Y30" s="240"/>
      <c r="Z30" s="240"/>
      <c r="AA30" s="240"/>
      <c r="AB30" s="240"/>
    </row>
    <row r="31" spans="1:28" ht="15" customHeight="1" x14ac:dyDescent="0.25">
      <c r="A31" s="2"/>
      <c r="B31" s="2"/>
      <c r="C31" s="2"/>
      <c r="D31" s="2"/>
      <c r="E31" s="2"/>
      <c r="F31" s="111"/>
      <c r="G31" s="111"/>
      <c r="H31" s="111"/>
      <c r="I31" s="111"/>
      <c r="J31" s="111"/>
      <c r="K31" s="111"/>
      <c r="L31" s="111"/>
      <c r="M31" s="111"/>
      <c r="N31" s="111"/>
      <c r="O31" s="111"/>
      <c r="P31" s="240"/>
      <c r="Q31" s="240"/>
      <c r="R31" s="240"/>
      <c r="S31" s="240"/>
      <c r="T31" s="240"/>
      <c r="U31" s="240"/>
      <c r="V31" s="240"/>
      <c r="W31" s="240"/>
      <c r="X31" s="240"/>
      <c r="Y31" s="240"/>
      <c r="Z31" s="240"/>
      <c r="AA31" s="240"/>
      <c r="AB31" s="240"/>
    </row>
    <row r="32" spans="1:28" ht="15" customHeight="1" x14ac:dyDescent="0.25">
      <c r="A32" s="2"/>
      <c r="B32" s="2"/>
      <c r="C32" s="2"/>
      <c r="D32" s="2"/>
      <c r="E32" s="2"/>
      <c r="F32" s="111"/>
      <c r="G32" s="111"/>
      <c r="H32" s="111"/>
      <c r="I32" s="111"/>
      <c r="J32" s="111"/>
      <c r="K32" s="111"/>
      <c r="L32" s="111"/>
      <c r="M32" s="111"/>
      <c r="N32" s="111"/>
      <c r="O32" s="111"/>
      <c r="P32" s="240"/>
      <c r="Q32" s="240"/>
      <c r="R32" s="240"/>
      <c r="S32" s="240"/>
      <c r="T32" s="240"/>
      <c r="U32" s="240"/>
      <c r="V32" s="240"/>
      <c r="W32" s="240"/>
      <c r="X32" s="240"/>
      <c r="Y32" s="240"/>
      <c r="Z32" s="240"/>
      <c r="AA32" s="240"/>
      <c r="AB32" s="240"/>
    </row>
    <row r="33" spans="1:28" ht="15" customHeight="1" x14ac:dyDescent="0.25">
      <c r="A33" s="2"/>
      <c r="B33" s="2"/>
      <c r="C33" s="2"/>
      <c r="D33" s="2"/>
      <c r="E33" s="2"/>
      <c r="F33" s="111"/>
      <c r="G33" s="111"/>
      <c r="H33" s="111"/>
      <c r="I33" s="111"/>
      <c r="J33" s="111"/>
      <c r="K33" s="111"/>
      <c r="L33" s="111"/>
      <c r="M33" s="111"/>
      <c r="N33" s="111"/>
      <c r="O33" s="111"/>
      <c r="P33" s="240"/>
      <c r="Q33" s="240"/>
      <c r="R33" s="240"/>
      <c r="S33" s="240"/>
      <c r="T33" s="240"/>
      <c r="U33" s="240"/>
      <c r="V33" s="240"/>
      <c r="W33" s="240"/>
      <c r="X33" s="240"/>
      <c r="Y33" s="240"/>
      <c r="Z33" s="240"/>
      <c r="AA33" s="240"/>
      <c r="AB33" s="240"/>
    </row>
    <row r="34" spans="1:28" x14ac:dyDescent="0.25">
      <c r="A34" s="2"/>
      <c r="B34" s="2"/>
      <c r="C34" s="2"/>
      <c r="D34" s="2"/>
      <c r="E34" s="2"/>
      <c r="F34" s="2"/>
      <c r="G34" s="2"/>
      <c r="H34" s="2"/>
      <c r="I34" s="2"/>
      <c r="J34" s="2"/>
      <c r="K34" s="2"/>
      <c r="L34" s="2"/>
      <c r="M34" s="2"/>
      <c r="N34" s="2"/>
      <c r="O34" s="2"/>
      <c r="P34" s="2"/>
      <c r="Q34" s="2"/>
      <c r="R34" s="2"/>
      <c r="S34" s="2"/>
    </row>
    <row r="35" spans="1:28" x14ac:dyDescent="0.25">
      <c r="A35" s="2"/>
      <c r="B35" s="2"/>
      <c r="C35" s="2"/>
      <c r="D35" s="2"/>
      <c r="E35" s="2"/>
      <c r="F35" s="2"/>
      <c r="G35" s="2"/>
      <c r="H35" s="2"/>
      <c r="I35" s="2"/>
      <c r="J35" s="2"/>
      <c r="K35" s="2"/>
      <c r="L35" s="2"/>
      <c r="M35" s="2"/>
      <c r="N35" s="2"/>
      <c r="O35" s="2"/>
      <c r="P35" s="2"/>
      <c r="Q35" s="2"/>
      <c r="R35" s="2"/>
      <c r="S35" s="2"/>
    </row>
  </sheetData>
  <mergeCells count="1">
    <mergeCell ref="P30:AB33"/>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7855D-969B-4870-BEFF-C386731EC20B}">
  <dimension ref="A1:AM392"/>
  <sheetViews>
    <sheetView topLeftCell="A7" zoomScale="90" zoomScaleNormal="90" workbookViewId="0">
      <selection activeCell="N36" sqref="N36"/>
    </sheetView>
  </sheetViews>
  <sheetFormatPr defaultRowHeight="15" x14ac:dyDescent="0.25"/>
  <cols>
    <col min="1" max="1" width="9.140625" style="2"/>
    <col min="2" max="2" width="21.140625" style="87" bestFit="1" customWidth="1"/>
    <col min="3" max="3" width="10.140625" style="12" bestFit="1" customWidth="1"/>
    <col min="4" max="4" width="10.140625" style="12" customWidth="1"/>
    <col min="5" max="5" width="14.28515625" style="12" bestFit="1" customWidth="1"/>
    <col min="6" max="6" width="11.140625" style="12" bestFit="1" customWidth="1"/>
    <col min="7" max="12" width="9.140625" style="12"/>
    <col min="13" max="13" width="10.5703125" style="12" bestFit="1" customWidth="1"/>
    <col min="14" max="14" width="9.5703125" style="12" bestFit="1" customWidth="1"/>
    <col min="15" max="15" width="10.28515625" style="12" bestFit="1" customWidth="1"/>
    <col min="16" max="16" width="9.140625" style="12"/>
    <col min="17" max="17" width="4.5703125" style="12" bestFit="1" customWidth="1"/>
    <col min="18" max="18" width="9.140625" style="12"/>
    <col min="19" max="19" width="1.7109375" customWidth="1"/>
    <col min="20" max="20" width="4.28515625" customWidth="1"/>
    <col min="21" max="21" width="21.140625" bestFit="1" customWidth="1"/>
    <col min="27" max="27" width="10.28515625" bestFit="1" customWidth="1"/>
    <col min="28" max="29" width="9.140625" customWidth="1"/>
  </cols>
  <sheetData>
    <row r="1" spans="1:39" ht="20.25" x14ac:dyDescent="0.3">
      <c r="A1" s="137" t="s">
        <v>95</v>
      </c>
      <c r="B1" s="20"/>
      <c r="C1" s="11"/>
      <c r="D1" s="11"/>
      <c r="E1" s="11"/>
      <c r="F1" s="11"/>
      <c r="G1" s="11"/>
      <c r="H1" s="11" t="s">
        <v>19</v>
      </c>
      <c r="I1" s="11"/>
      <c r="J1" s="11">
        <v>1600</v>
      </c>
      <c r="K1" s="11" t="s">
        <v>20</v>
      </c>
      <c r="L1" s="11"/>
      <c r="M1" s="11"/>
      <c r="N1" s="11"/>
      <c r="O1" s="11"/>
      <c r="P1" s="11"/>
      <c r="Q1" s="11"/>
      <c r="R1" s="11"/>
      <c r="S1" s="2"/>
      <c r="T1" s="2"/>
      <c r="U1" s="2"/>
      <c r="V1" s="2"/>
      <c r="W1" s="2"/>
      <c r="X1" s="2"/>
      <c r="Y1" s="2"/>
      <c r="Z1" s="2"/>
      <c r="AA1" s="2"/>
      <c r="AB1" s="2"/>
      <c r="AC1" s="2"/>
      <c r="AD1" s="2"/>
      <c r="AE1" s="2"/>
      <c r="AF1" s="2"/>
      <c r="AG1" s="2"/>
      <c r="AH1" s="2"/>
      <c r="AI1" s="2"/>
      <c r="AJ1" s="2"/>
      <c r="AK1" s="2"/>
      <c r="AL1" s="2"/>
      <c r="AM1" s="2"/>
    </row>
    <row r="2" spans="1:39" ht="15.75" thickBot="1" x14ac:dyDescent="0.3">
      <c r="B2" s="20"/>
      <c r="C2" s="11"/>
      <c r="D2" s="11"/>
      <c r="E2" s="11"/>
      <c r="F2" s="11"/>
      <c r="G2" s="11"/>
      <c r="H2" s="11"/>
      <c r="I2" s="11"/>
      <c r="J2" s="11"/>
      <c r="K2" s="11"/>
      <c r="L2" s="11"/>
      <c r="M2" s="11"/>
      <c r="N2" s="11"/>
      <c r="O2" s="11"/>
      <c r="P2" s="11"/>
      <c r="Q2" s="11"/>
      <c r="R2" s="11"/>
      <c r="S2" s="2"/>
      <c r="T2" s="2"/>
      <c r="U2" s="76" t="s">
        <v>21</v>
      </c>
      <c r="V2" s="76"/>
      <c r="W2" s="76"/>
      <c r="X2" s="76"/>
      <c r="Y2" s="76"/>
      <c r="Z2" s="76"/>
      <c r="AA2" s="76"/>
      <c r="AB2" s="2"/>
      <c r="AC2" s="2"/>
      <c r="AD2" s="2"/>
      <c r="AE2" s="2"/>
      <c r="AF2" s="2"/>
      <c r="AG2" s="2"/>
      <c r="AH2" s="2"/>
      <c r="AI2" s="2"/>
      <c r="AJ2" s="2"/>
      <c r="AK2" s="2"/>
      <c r="AL2" s="2"/>
      <c r="AM2" s="2"/>
    </row>
    <row r="3" spans="1:39" ht="15.75" thickBot="1" x14ac:dyDescent="0.3">
      <c r="C3" s="253" t="s">
        <v>22</v>
      </c>
      <c r="D3" s="254"/>
      <c r="E3" s="254"/>
      <c r="F3" s="254"/>
      <c r="G3" s="254"/>
      <c r="H3" s="88"/>
      <c r="I3" s="89"/>
      <c r="J3" s="254" t="s">
        <v>23</v>
      </c>
      <c r="K3" s="254"/>
      <c r="L3" s="254"/>
      <c r="M3" s="254"/>
      <c r="N3" s="254"/>
      <c r="O3" s="19"/>
      <c r="P3" s="19"/>
      <c r="Q3" s="19"/>
      <c r="R3" s="89"/>
      <c r="S3" s="2"/>
      <c r="T3" s="2"/>
      <c r="U3" s="77" t="s">
        <v>129</v>
      </c>
      <c r="V3" s="75" t="s">
        <v>24</v>
      </c>
      <c r="W3" s="77" t="s">
        <v>25</v>
      </c>
      <c r="X3" s="77" t="s">
        <v>26</v>
      </c>
      <c r="Y3" s="75" t="s">
        <v>27</v>
      </c>
      <c r="Z3" s="77" t="s">
        <v>28</v>
      </c>
      <c r="AA3" s="77" t="s">
        <v>26</v>
      </c>
      <c r="AB3" s="2"/>
      <c r="AC3" s="6"/>
      <c r="AD3" s="2"/>
      <c r="AE3" s="2"/>
      <c r="AF3" s="2"/>
      <c r="AG3" s="2"/>
      <c r="AH3" s="2"/>
      <c r="AI3" s="2"/>
      <c r="AJ3" s="2"/>
      <c r="AK3" s="2"/>
      <c r="AL3" s="2"/>
      <c r="AM3" s="2"/>
    </row>
    <row r="4" spans="1:39" ht="15.75" thickBot="1" x14ac:dyDescent="0.3">
      <c r="B4" s="90" t="s">
        <v>130</v>
      </c>
      <c r="C4" s="91" t="s">
        <v>29</v>
      </c>
      <c r="D4" s="92" t="s">
        <v>30</v>
      </c>
      <c r="E4" s="92" t="s">
        <v>31</v>
      </c>
      <c r="F4" s="92" t="s">
        <v>32</v>
      </c>
      <c r="G4" s="92" t="s">
        <v>1</v>
      </c>
      <c r="H4" s="92" t="s">
        <v>33</v>
      </c>
      <c r="I4" s="93" t="s">
        <v>34</v>
      </c>
      <c r="J4" s="92" t="s">
        <v>35</v>
      </c>
      <c r="K4" s="92" t="s">
        <v>36</v>
      </c>
      <c r="L4" s="92" t="s">
        <v>37</v>
      </c>
      <c r="M4" s="92" t="s">
        <v>29</v>
      </c>
      <c r="N4" s="92" t="s">
        <v>30</v>
      </c>
      <c r="O4" s="92" t="s">
        <v>27</v>
      </c>
      <c r="P4" s="92" t="s">
        <v>1</v>
      </c>
      <c r="Q4" s="92" t="s">
        <v>33</v>
      </c>
      <c r="R4" s="93" t="s">
        <v>34</v>
      </c>
      <c r="S4" s="2"/>
      <c r="T4" s="2"/>
      <c r="U4" s="11" t="s">
        <v>11</v>
      </c>
      <c r="V4" s="78">
        <f>G5</f>
        <v>37.585708333333329</v>
      </c>
      <c r="W4" s="79">
        <f>H5</f>
        <v>2.4793021068395764</v>
      </c>
      <c r="X4" s="80">
        <f>I5</f>
        <v>0</v>
      </c>
      <c r="Y4" s="78">
        <f>P5</f>
        <v>8.5024211655310022</v>
      </c>
      <c r="Z4" s="79">
        <f>Q5</f>
        <v>0.12355272593575144</v>
      </c>
      <c r="AA4" s="81">
        <f>R5</f>
        <v>0</v>
      </c>
      <c r="AB4" s="2"/>
      <c r="AC4" s="5"/>
      <c r="AD4" s="2"/>
      <c r="AE4" s="2"/>
      <c r="AF4" s="2"/>
      <c r="AG4" s="2"/>
      <c r="AH4" s="2"/>
      <c r="AI4" s="2"/>
      <c r="AJ4" s="2"/>
      <c r="AK4" s="2"/>
      <c r="AL4" s="2"/>
      <c r="AM4" s="2"/>
    </row>
    <row r="5" spans="1:39" x14ac:dyDescent="0.25">
      <c r="B5" s="94" t="s">
        <v>11</v>
      </c>
      <c r="C5" s="95">
        <v>63.129199999999997</v>
      </c>
      <c r="D5" s="96">
        <f>C5*1000</f>
        <v>63129.2</v>
      </c>
      <c r="E5" s="97">
        <f>D5/$J$1</f>
        <v>39.455749999999995</v>
      </c>
      <c r="F5" s="97">
        <f>E5</f>
        <v>39.455749999999995</v>
      </c>
      <c r="G5" s="246">
        <f>AVERAGE(E5:E10)</f>
        <v>37.585708333333329</v>
      </c>
      <c r="H5" s="248">
        <f>_xlfn.STDEV.S(E5:E10)</f>
        <v>2.4793021068395764</v>
      </c>
      <c r="I5" s="245">
        <f>G5/$G$5-1</f>
        <v>0</v>
      </c>
      <c r="J5" s="98">
        <v>40</v>
      </c>
      <c r="K5" s="99">
        <v>38</v>
      </c>
      <c r="L5" s="99">
        <v>100</v>
      </c>
      <c r="M5" s="99">
        <v>3.2235</v>
      </c>
      <c r="N5" s="100">
        <f>M5*1000</f>
        <v>3223.5</v>
      </c>
      <c r="O5" s="100">
        <f>1.5*((N5*L5)/(J5*(K5*K5)))</f>
        <v>8.3712777008310262</v>
      </c>
      <c r="P5" s="252">
        <f>AVERAGE(O5:O10)</f>
        <v>8.5024211655310022</v>
      </c>
      <c r="Q5" s="250">
        <f>_xlfn.STDEV.S(O5:O10)</f>
        <v>0.12355272593575144</v>
      </c>
      <c r="R5" s="251">
        <f>P5/$P$5-1</f>
        <v>0</v>
      </c>
      <c r="S5" s="2"/>
      <c r="T5" s="2"/>
      <c r="U5" s="11" t="s">
        <v>12</v>
      </c>
      <c r="V5" s="78">
        <f>G11</f>
        <v>29.905750000000001</v>
      </c>
      <c r="W5" s="79">
        <f>H11</f>
        <v>1.1426692856439999</v>
      </c>
      <c r="X5" s="80">
        <f>I11</f>
        <v>-0.20433187703216082</v>
      </c>
      <c r="Y5" s="78">
        <f>P11</f>
        <v>5.6582593688362923</v>
      </c>
      <c r="Z5" s="79">
        <f>Q11</f>
        <v>5.6380259624193671E-2</v>
      </c>
      <c r="AA5" s="81">
        <f>R11</f>
        <v>-0.33451198680030136</v>
      </c>
      <c r="AB5" s="2"/>
      <c r="AC5" s="5"/>
      <c r="AD5" s="2"/>
      <c r="AE5" s="2"/>
      <c r="AF5" s="2"/>
      <c r="AG5" s="2"/>
      <c r="AH5" s="2"/>
      <c r="AI5" s="2"/>
      <c r="AJ5" s="2"/>
      <c r="AK5" s="2"/>
      <c r="AL5" s="2"/>
      <c r="AM5" s="2"/>
    </row>
    <row r="6" spans="1:39" x14ac:dyDescent="0.25">
      <c r="B6" s="94" t="s">
        <v>11</v>
      </c>
      <c r="C6" s="95">
        <v>55.315399999999997</v>
      </c>
      <c r="D6" s="96">
        <f t="shared" ref="D6:D45" si="0">C6*1000</f>
        <v>55315.399999999994</v>
      </c>
      <c r="E6" s="97">
        <f t="shared" ref="E6:E45" si="1">D6/$J$1</f>
        <v>34.572125</v>
      </c>
      <c r="F6" s="97">
        <f t="shared" ref="F6:F45" si="2">E6</f>
        <v>34.572125</v>
      </c>
      <c r="G6" s="246"/>
      <c r="H6" s="248"/>
      <c r="I6" s="245"/>
      <c r="J6" s="101"/>
      <c r="K6" s="96"/>
      <c r="L6" s="96"/>
      <c r="M6" s="96"/>
      <c r="N6" s="96"/>
      <c r="O6" s="96"/>
      <c r="P6" s="246"/>
      <c r="Q6" s="248"/>
      <c r="R6" s="245"/>
      <c r="S6" s="2"/>
      <c r="T6" s="2"/>
      <c r="U6" s="11" t="s">
        <v>13</v>
      </c>
      <c r="V6" s="78">
        <f>G46</f>
        <v>31.409218749999997</v>
      </c>
      <c r="W6" s="79">
        <f>H46</f>
        <v>1.7247720373601179</v>
      </c>
      <c r="X6" s="80">
        <f>I46</f>
        <v>-0.16433080171208692</v>
      </c>
      <c r="Y6" s="78">
        <f>P46</f>
        <v>5.8521328124999998</v>
      </c>
      <c r="Z6" s="79">
        <f>Q46</f>
        <v>7.1910646306692305E-2</v>
      </c>
      <c r="AA6" s="81">
        <f>R46</f>
        <v>-0.31170984140086222</v>
      </c>
      <c r="AB6" s="2"/>
      <c r="AC6" s="5"/>
      <c r="AD6" s="2"/>
      <c r="AE6" s="2"/>
      <c r="AF6" s="2"/>
      <c r="AG6" s="2"/>
      <c r="AH6" s="2"/>
      <c r="AI6" s="2"/>
      <c r="AJ6" s="2"/>
      <c r="AK6" s="2"/>
      <c r="AL6" s="2"/>
      <c r="AM6" s="2"/>
    </row>
    <row r="7" spans="1:39" x14ac:dyDescent="0.25">
      <c r="B7" s="94" t="s">
        <v>11</v>
      </c>
      <c r="C7" s="95">
        <v>62.681899999999999</v>
      </c>
      <c r="D7" s="96">
        <f t="shared" si="0"/>
        <v>62681.9</v>
      </c>
      <c r="E7" s="97">
        <f t="shared" si="1"/>
        <v>39.176187499999997</v>
      </c>
      <c r="F7" s="97">
        <f t="shared" si="2"/>
        <v>39.176187499999997</v>
      </c>
      <c r="G7" s="246"/>
      <c r="H7" s="248"/>
      <c r="I7" s="245"/>
      <c r="J7" s="101">
        <v>40</v>
      </c>
      <c r="K7" s="96">
        <v>37</v>
      </c>
      <c r="L7" s="96">
        <v>100</v>
      </c>
      <c r="M7" s="96">
        <v>3.1101299999999998</v>
      </c>
      <c r="N7" s="96">
        <f>M7*1000</f>
        <v>3110.1299999999997</v>
      </c>
      <c r="O7" s="97">
        <f>1.5*((N7*L7)/(J7*(K7*K7)))</f>
        <v>8.5193480642804946</v>
      </c>
      <c r="P7" s="246"/>
      <c r="Q7" s="248"/>
      <c r="R7" s="245"/>
      <c r="S7" s="2"/>
      <c r="T7" s="2"/>
      <c r="U7" s="11" t="s">
        <v>14</v>
      </c>
      <c r="V7" s="78">
        <f>G16</f>
        <v>14.778979166666666</v>
      </c>
      <c r="W7" s="79">
        <f>H16</f>
        <v>0.56667399367199411</v>
      </c>
      <c r="X7" s="80">
        <f>I16</f>
        <v>-0.60679258627780719</v>
      </c>
      <c r="Y7" s="78">
        <f>P16</f>
        <v>3.9198046874999997</v>
      </c>
      <c r="Z7" s="79">
        <f>Q16</f>
        <v>0.30013760790543981</v>
      </c>
      <c r="AA7" s="81">
        <f>R16</f>
        <v>-0.53897782629364777</v>
      </c>
      <c r="AB7" s="2"/>
      <c r="AC7" s="5"/>
      <c r="AD7" s="2"/>
      <c r="AE7" s="2"/>
      <c r="AF7" s="2"/>
      <c r="AG7" s="2"/>
      <c r="AH7" s="2"/>
      <c r="AI7" s="2"/>
      <c r="AJ7" s="2"/>
      <c r="AK7" s="2"/>
      <c r="AL7" s="2"/>
      <c r="AM7" s="2"/>
    </row>
    <row r="8" spans="1:39" x14ac:dyDescent="0.25">
      <c r="B8" s="94" t="s">
        <v>11</v>
      </c>
      <c r="C8" s="95">
        <v>63.907299999999999</v>
      </c>
      <c r="D8" s="96">
        <f t="shared" si="0"/>
        <v>63907.3</v>
      </c>
      <c r="E8" s="97">
        <f t="shared" si="1"/>
        <v>39.942062499999999</v>
      </c>
      <c r="F8" s="97">
        <f t="shared" si="2"/>
        <v>39.942062499999999</v>
      </c>
      <c r="G8" s="246"/>
      <c r="H8" s="248"/>
      <c r="I8" s="245"/>
      <c r="J8" s="101"/>
      <c r="K8" s="96"/>
      <c r="L8" s="96"/>
      <c r="M8" s="96"/>
      <c r="N8" s="96"/>
      <c r="O8" s="96"/>
      <c r="P8" s="246"/>
      <c r="Q8" s="248"/>
      <c r="R8" s="245"/>
      <c r="S8" s="2"/>
      <c r="T8" s="2"/>
      <c r="U8" s="11" t="s">
        <v>15</v>
      </c>
      <c r="V8" s="78">
        <f>G22</f>
        <v>18.603406250000003</v>
      </c>
      <c r="W8" s="79">
        <f>H22</f>
        <v>0.76809612104988212</v>
      </c>
      <c r="X8" s="80">
        <f>I22</f>
        <v>-0.50504042427474083</v>
      </c>
      <c r="Y8" s="78">
        <f>P22</f>
        <v>4.8976456171766998</v>
      </c>
      <c r="Z8" s="79">
        <f>Q22</f>
        <v>0.57953719128258596</v>
      </c>
      <c r="AA8" s="81">
        <f>R22</f>
        <v>-0.42397047595902915</v>
      </c>
      <c r="AB8" s="2"/>
      <c r="AC8" s="9"/>
      <c r="AD8" s="2"/>
      <c r="AE8" s="2"/>
      <c r="AF8" s="2"/>
      <c r="AG8" s="2"/>
      <c r="AH8" s="2"/>
      <c r="AI8" s="2"/>
      <c r="AJ8" s="2"/>
      <c r="AK8" s="2"/>
      <c r="AL8" s="2"/>
      <c r="AM8" s="2"/>
    </row>
    <row r="9" spans="1:39" x14ac:dyDescent="0.25">
      <c r="B9" s="94" t="s">
        <v>11</v>
      </c>
      <c r="C9" s="95">
        <v>60.698999999999998</v>
      </c>
      <c r="D9" s="102">
        <f t="shared" si="0"/>
        <v>60699</v>
      </c>
      <c r="E9" s="97">
        <f t="shared" si="1"/>
        <v>37.936875000000001</v>
      </c>
      <c r="F9" s="97">
        <f t="shared" si="2"/>
        <v>37.936875000000001</v>
      </c>
      <c r="G9" s="246"/>
      <c r="H9" s="248"/>
      <c r="I9" s="245"/>
      <c r="J9" s="101">
        <v>40</v>
      </c>
      <c r="K9" s="96">
        <v>36</v>
      </c>
      <c r="L9" s="96">
        <v>100</v>
      </c>
      <c r="M9" s="96">
        <v>2.9779100000000001</v>
      </c>
      <c r="N9" s="96">
        <f>M9*1000</f>
        <v>2977.91</v>
      </c>
      <c r="O9" s="97">
        <f>1.5*((N9*L9)/(J9*(K9*K9)))</f>
        <v>8.6166377314814824</v>
      </c>
      <c r="P9" s="246"/>
      <c r="Q9" s="248"/>
      <c r="R9" s="245"/>
      <c r="S9" s="2"/>
      <c r="T9" s="2"/>
      <c r="U9" s="11" t="s">
        <v>16</v>
      </c>
      <c r="V9" s="78">
        <f>G28</f>
        <v>16.596604166666665</v>
      </c>
      <c r="W9" s="79">
        <f>H28</f>
        <v>8.3669949304793573E-2</v>
      </c>
      <c r="X9" s="80">
        <f>I28</f>
        <v>-0.55843311453710798</v>
      </c>
      <c r="Y9" s="78">
        <f>P28</f>
        <v>4.2956563707687581</v>
      </c>
      <c r="Z9" s="79">
        <f>Q28</f>
        <v>0.21831282120592768</v>
      </c>
      <c r="AA9" s="81">
        <f>R28</f>
        <v>-0.49477257276039899</v>
      </c>
      <c r="AB9" s="2"/>
      <c r="AC9" s="5"/>
      <c r="AD9" s="2"/>
      <c r="AE9" s="2"/>
      <c r="AF9" s="2"/>
      <c r="AG9" s="2"/>
      <c r="AH9" s="2"/>
      <c r="AI9" s="2"/>
      <c r="AJ9" s="2"/>
      <c r="AK9" s="2"/>
      <c r="AL9" s="2"/>
      <c r="AM9" s="2"/>
    </row>
    <row r="10" spans="1:39" x14ac:dyDescent="0.25">
      <c r="B10" s="94" t="s">
        <v>11</v>
      </c>
      <c r="C10" s="95">
        <v>55.09</v>
      </c>
      <c r="D10" s="102">
        <f t="shared" si="0"/>
        <v>55090</v>
      </c>
      <c r="E10" s="97">
        <f t="shared" si="1"/>
        <v>34.431249999999999</v>
      </c>
      <c r="F10" s="97">
        <f t="shared" si="2"/>
        <v>34.431249999999999</v>
      </c>
      <c r="G10" s="246"/>
      <c r="H10" s="248"/>
      <c r="I10" s="245"/>
      <c r="J10" s="101"/>
      <c r="K10" s="96"/>
      <c r="L10" s="96"/>
      <c r="M10" s="96"/>
      <c r="N10" s="96"/>
      <c r="O10" s="96"/>
      <c r="P10" s="246"/>
      <c r="Q10" s="248"/>
      <c r="R10" s="245"/>
      <c r="S10" s="2"/>
      <c r="T10" s="2"/>
      <c r="U10" s="11" t="s">
        <v>17</v>
      </c>
      <c r="V10" s="78">
        <f>G34</f>
        <v>27.411354166666666</v>
      </c>
      <c r="W10" s="79">
        <f>H34</f>
        <v>0.88583717877026891</v>
      </c>
      <c r="X10" s="80">
        <f>I34</f>
        <v>-0.27069741712552531</v>
      </c>
      <c r="Y10" s="78">
        <f>P34</f>
        <v>5.2422578125000001</v>
      </c>
      <c r="Z10" s="79">
        <f>Q34</f>
        <v>0.44821246061558168</v>
      </c>
      <c r="AA10" s="81">
        <f>R34</f>
        <v>-0.38343940973516744</v>
      </c>
      <c r="AB10" s="2"/>
      <c r="AC10" s="5"/>
      <c r="AD10" s="2"/>
      <c r="AE10" s="2"/>
      <c r="AF10" s="2"/>
      <c r="AG10" s="2"/>
      <c r="AH10" s="2"/>
      <c r="AI10" s="2"/>
      <c r="AJ10" s="2"/>
      <c r="AK10" s="2"/>
      <c r="AL10" s="2"/>
      <c r="AM10" s="2"/>
    </row>
    <row r="11" spans="1:39" x14ac:dyDescent="0.25">
      <c r="B11" s="103" t="s">
        <v>87</v>
      </c>
      <c r="C11" s="104">
        <v>47.048499999999997</v>
      </c>
      <c r="D11" s="56">
        <f t="shared" si="0"/>
        <v>47048.5</v>
      </c>
      <c r="E11" s="78">
        <f t="shared" si="1"/>
        <v>29.405312500000001</v>
      </c>
      <c r="F11" s="78">
        <f t="shared" si="2"/>
        <v>29.405312500000001</v>
      </c>
      <c r="G11" s="244">
        <f>AVERAGE(E11:E15)</f>
        <v>29.905750000000001</v>
      </c>
      <c r="H11" s="242">
        <f>_xlfn.STDEV.S(E11:E15)</f>
        <v>1.1426692856439999</v>
      </c>
      <c r="I11" s="243">
        <f>G11/$G$5-1</f>
        <v>-0.20433187703216082</v>
      </c>
      <c r="J11" s="105">
        <v>40</v>
      </c>
      <c r="K11" s="56">
        <v>39</v>
      </c>
      <c r="L11" s="56">
        <v>100</v>
      </c>
      <c r="M11" s="56">
        <v>2.3111600000000001</v>
      </c>
      <c r="N11" s="56">
        <f>M11*1000</f>
        <v>2311.1600000000003</v>
      </c>
      <c r="O11" s="78">
        <f>1.5*((N11*L11)/(J11*(K11*K11)))</f>
        <v>5.6981262327416182</v>
      </c>
      <c r="P11" s="244">
        <f>AVERAGE(O11:O15)</f>
        <v>5.6582593688362923</v>
      </c>
      <c r="Q11" s="242">
        <f>_xlfn.STDEV.S(O11:O15)</f>
        <v>5.6380259624193671E-2</v>
      </c>
      <c r="R11" s="243">
        <f>P11/$P$5-1</f>
        <v>-0.33451198680030136</v>
      </c>
      <c r="S11" s="2"/>
      <c r="T11" s="2"/>
      <c r="U11" s="21" t="s">
        <v>18</v>
      </c>
      <c r="V11" s="82">
        <f>G40</f>
        <v>23.367041666666665</v>
      </c>
      <c r="W11" s="83">
        <f>H40</f>
        <v>0.83926467970728358</v>
      </c>
      <c r="X11" s="84">
        <f>I40</f>
        <v>-0.37829981919102673</v>
      </c>
      <c r="Y11" s="82">
        <f>P40</f>
        <v>4.6616071733015589</v>
      </c>
      <c r="Z11" s="83">
        <f>Q40</f>
        <v>0.22509477530962366</v>
      </c>
      <c r="AA11" s="85">
        <f>R40</f>
        <v>-0.4517317970321425</v>
      </c>
      <c r="AB11" s="2"/>
      <c r="AC11" s="5"/>
      <c r="AD11" s="2"/>
      <c r="AE11" s="2"/>
      <c r="AF11" s="2"/>
      <c r="AG11" s="2"/>
      <c r="AH11" s="2"/>
      <c r="AI11" s="2"/>
      <c r="AJ11" s="2"/>
      <c r="AK11" s="2"/>
      <c r="AL11" s="2"/>
      <c r="AM11" s="2"/>
    </row>
    <row r="12" spans="1:39" x14ac:dyDescent="0.25">
      <c r="B12" s="103" t="s">
        <v>87</v>
      </c>
      <c r="C12" s="104">
        <v>45.809899999999999</v>
      </c>
      <c r="D12" s="56">
        <f t="shared" si="0"/>
        <v>45809.9</v>
      </c>
      <c r="E12" s="78">
        <f t="shared" si="1"/>
        <v>28.631187499999999</v>
      </c>
      <c r="F12" s="78">
        <f t="shared" si="2"/>
        <v>28.631187499999999</v>
      </c>
      <c r="G12" s="244"/>
      <c r="H12" s="242"/>
      <c r="I12" s="243"/>
      <c r="J12" s="105"/>
      <c r="K12" s="56"/>
      <c r="L12" s="56"/>
      <c r="M12" s="56"/>
      <c r="N12" s="56"/>
      <c r="O12" s="78"/>
      <c r="P12" s="244"/>
      <c r="Q12" s="242"/>
      <c r="R12" s="243"/>
      <c r="S12" s="2"/>
      <c r="T12" s="2"/>
      <c r="U12" s="11"/>
      <c r="V12" s="11"/>
      <c r="W12" s="11"/>
      <c r="X12" s="11"/>
      <c r="Y12" s="11"/>
      <c r="Z12" s="11"/>
      <c r="AA12" s="11"/>
      <c r="AB12" s="2"/>
      <c r="AC12" s="2"/>
      <c r="AD12" s="2"/>
      <c r="AE12" s="2"/>
      <c r="AF12" s="2"/>
      <c r="AG12" s="2"/>
      <c r="AH12" s="2"/>
      <c r="AI12" s="2"/>
      <c r="AJ12" s="2"/>
      <c r="AK12" s="2"/>
      <c r="AL12" s="2"/>
      <c r="AM12" s="2"/>
    </row>
    <row r="13" spans="1:39" x14ac:dyDescent="0.25">
      <c r="B13" s="103" t="s">
        <v>87</v>
      </c>
      <c r="C13" s="104">
        <v>48.496200000000002</v>
      </c>
      <c r="D13" s="56">
        <f t="shared" si="0"/>
        <v>48496.200000000004</v>
      </c>
      <c r="E13" s="78">
        <f t="shared" si="1"/>
        <v>30.310125000000003</v>
      </c>
      <c r="F13" s="78">
        <f t="shared" si="2"/>
        <v>30.310125000000003</v>
      </c>
      <c r="G13" s="244"/>
      <c r="H13" s="242"/>
      <c r="I13" s="243"/>
      <c r="J13" s="105">
        <v>40</v>
      </c>
      <c r="K13" s="56">
        <v>39</v>
      </c>
      <c r="L13" s="56">
        <v>100</v>
      </c>
      <c r="M13" s="56">
        <v>2.2788200000000001</v>
      </c>
      <c r="N13" s="56">
        <f t="shared" ref="N13:N44" si="3">M13*1000</f>
        <v>2278.8200000000002</v>
      </c>
      <c r="O13" s="78">
        <f t="shared" ref="O13:O44" si="4">1.5*((N13*L13)/(J13*(K13*K13)))</f>
        <v>5.6183925049309673</v>
      </c>
      <c r="P13" s="244"/>
      <c r="Q13" s="242"/>
      <c r="R13" s="243"/>
      <c r="S13" s="2"/>
      <c r="T13" s="2"/>
      <c r="U13" s="77" t="s">
        <v>129</v>
      </c>
      <c r="V13" s="75" t="s">
        <v>27</v>
      </c>
      <c r="W13" s="11"/>
      <c r="X13" s="11"/>
      <c r="Y13" s="11"/>
      <c r="Z13" s="11"/>
      <c r="AA13" s="11"/>
      <c r="AB13" s="2"/>
      <c r="AC13" s="2"/>
      <c r="AD13" s="2"/>
      <c r="AE13" s="2"/>
      <c r="AF13" s="2"/>
      <c r="AG13" s="2"/>
      <c r="AH13" s="2"/>
      <c r="AI13" s="2"/>
      <c r="AJ13" s="2"/>
      <c r="AK13" s="2"/>
      <c r="AL13" s="2"/>
      <c r="AM13" s="2"/>
    </row>
    <row r="14" spans="1:39" x14ac:dyDescent="0.25">
      <c r="B14" s="103" t="s">
        <v>87</v>
      </c>
      <c r="C14" s="104">
        <v>50.042200000000001</v>
      </c>
      <c r="D14" s="56">
        <f t="shared" ref="D14" si="5">C14*1000</f>
        <v>50042.200000000004</v>
      </c>
      <c r="E14" s="78">
        <f t="shared" ref="E14" si="6">D14/$J$1</f>
        <v>31.276375000000002</v>
      </c>
      <c r="F14" s="78">
        <f t="shared" ref="F14" si="7">E14</f>
        <v>31.276375000000002</v>
      </c>
      <c r="G14" s="244"/>
      <c r="H14" s="242"/>
      <c r="I14" s="243"/>
      <c r="J14" s="105"/>
      <c r="K14" s="56"/>
      <c r="L14" s="56"/>
      <c r="M14" s="56"/>
      <c r="N14" s="56"/>
      <c r="O14" s="78"/>
      <c r="P14" s="244"/>
      <c r="Q14" s="242"/>
      <c r="R14" s="243"/>
      <c r="S14" s="2"/>
      <c r="T14" s="2"/>
      <c r="U14" s="86" t="str">
        <f t="shared" ref="U14:U21" si="8">U4</f>
        <v>M_Reference</v>
      </c>
      <c r="V14" s="78">
        <f t="shared" ref="V14:V21" si="9">Y4</f>
        <v>8.5024211655310022</v>
      </c>
      <c r="W14" s="11"/>
      <c r="X14" s="11"/>
      <c r="Y14" s="11"/>
      <c r="Z14" s="11"/>
      <c r="AA14" s="11"/>
      <c r="AB14" s="2"/>
      <c r="AC14" s="2"/>
      <c r="AD14" s="2"/>
      <c r="AE14" s="2"/>
      <c r="AF14" s="2"/>
      <c r="AG14" s="2"/>
      <c r="AH14" s="2"/>
      <c r="AI14" s="2"/>
      <c r="AJ14" s="2"/>
      <c r="AK14" s="2"/>
      <c r="AL14" s="2"/>
      <c r="AM14" s="2"/>
    </row>
    <row r="15" spans="1:39" x14ac:dyDescent="0.25">
      <c r="B15" s="103" t="s">
        <v>87</v>
      </c>
      <c r="C15" s="104" t="s">
        <v>97</v>
      </c>
      <c r="D15" s="56" t="s">
        <v>97</v>
      </c>
      <c r="E15" s="78" t="s">
        <v>97</v>
      </c>
      <c r="F15" s="78" t="s">
        <v>97</v>
      </c>
      <c r="G15" s="138"/>
      <c r="H15" s="139"/>
      <c r="I15" s="140"/>
      <c r="J15" s="141" t="s">
        <v>96</v>
      </c>
      <c r="K15" s="56"/>
      <c r="L15" s="56" t="s">
        <v>97</v>
      </c>
      <c r="M15" s="56" t="s">
        <v>97</v>
      </c>
      <c r="N15" s="56" t="s">
        <v>97</v>
      </c>
      <c r="O15" s="78" t="s">
        <v>97</v>
      </c>
      <c r="P15" s="138"/>
      <c r="Q15" s="139"/>
      <c r="R15" s="140"/>
      <c r="S15" s="2"/>
      <c r="T15" s="2"/>
      <c r="U15" s="86" t="str">
        <f t="shared" si="8"/>
        <v>M_C_ Ø</v>
      </c>
      <c r="V15" s="78">
        <f t="shared" si="9"/>
        <v>5.6582593688362923</v>
      </c>
      <c r="W15" s="11"/>
      <c r="X15" s="11"/>
      <c r="Y15" s="11"/>
      <c r="Z15" s="11"/>
      <c r="AA15" s="58"/>
      <c r="AB15" s="2"/>
      <c r="AC15" s="2"/>
      <c r="AD15" s="2"/>
      <c r="AE15" s="2"/>
      <c r="AF15" s="2"/>
      <c r="AG15" s="2"/>
      <c r="AH15" s="2"/>
      <c r="AI15" s="2"/>
      <c r="AJ15" s="2"/>
      <c r="AK15" s="2"/>
      <c r="AL15" s="2"/>
      <c r="AM15" s="2"/>
    </row>
    <row r="16" spans="1:39" x14ac:dyDescent="0.25">
      <c r="B16" s="94" t="s">
        <v>14</v>
      </c>
      <c r="C16" s="95">
        <v>23.5154</v>
      </c>
      <c r="D16" s="96">
        <f t="shared" si="0"/>
        <v>23515.4</v>
      </c>
      <c r="E16" s="97">
        <f t="shared" si="1"/>
        <v>14.697125000000002</v>
      </c>
      <c r="F16" s="97">
        <f t="shared" si="2"/>
        <v>14.697125000000002</v>
      </c>
      <c r="G16" s="246">
        <f>AVERAGE(E16:E21)</f>
        <v>14.778979166666666</v>
      </c>
      <c r="H16" s="248">
        <f>_xlfn.STDEV.S(E16:E21)</f>
        <v>0.56667399367199411</v>
      </c>
      <c r="I16" s="245">
        <f>(G16/$G$5)-1</f>
        <v>-0.60679258627780719</v>
      </c>
      <c r="J16" s="101">
        <v>40</v>
      </c>
      <c r="K16" s="96">
        <v>40</v>
      </c>
      <c r="L16" s="96">
        <v>100</v>
      </c>
      <c r="M16" s="96">
        <v>1.80338</v>
      </c>
      <c r="N16" s="96">
        <f t="shared" si="3"/>
        <v>1803.3799999999999</v>
      </c>
      <c r="O16" s="97">
        <f t="shared" si="4"/>
        <v>4.2266718750000001</v>
      </c>
      <c r="P16" s="246">
        <f>AVERAGE(O16:O21)</f>
        <v>3.9198046874999997</v>
      </c>
      <c r="Q16" s="248">
        <f>_xlfn.STDEV.S(O16:O21)</f>
        <v>0.30013760790543981</v>
      </c>
      <c r="R16" s="245">
        <f>(P16/$P$5)-1</f>
        <v>-0.53897782629364777</v>
      </c>
      <c r="S16" s="2"/>
      <c r="T16" s="2"/>
      <c r="U16" s="86" t="str">
        <f t="shared" si="8"/>
        <v>M_C_SD</v>
      </c>
      <c r="V16" s="78">
        <f t="shared" si="9"/>
        <v>5.8521328124999998</v>
      </c>
      <c r="W16" s="11"/>
      <c r="X16" s="11"/>
      <c r="Y16" s="11"/>
      <c r="Z16" s="11"/>
      <c r="AA16" s="11"/>
      <c r="AB16" s="2"/>
      <c r="AC16" s="2"/>
      <c r="AD16" s="2"/>
      <c r="AE16" s="2"/>
      <c r="AF16" s="2"/>
      <c r="AG16" s="2"/>
      <c r="AH16" s="2"/>
      <c r="AI16" s="2"/>
      <c r="AJ16" s="2"/>
      <c r="AK16" s="2"/>
      <c r="AL16" s="2"/>
      <c r="AM16" s="2"/>
    </row>
    <row r="17" spans="2:39" x14ac:dyDescent="0.25">
      <c r="B17" s="94" t="s">
        <v>14</v>
      </c>
      <c r="C17" s="95">
        <v>22.337299999999999</v>
      </c>
      <c r="D17" s="96">
        <f t="shared" si="0"/>
        <v>22337.3</v>
      </c>
      <c r="E17" s="97">
        <f t="shared" si="1"/>
        <v>13.960812499999999</v>
      </c>
      <c r="F17" s="97">
        <f t="shared" si="2"/>
        <v>13.960812499999999</v>
      </c>
      <c r="G17" s="246"/>
      <c r="H17" s="248"/>
      <c r="I17" s="245"/>
      <c r="J17" s="101"/>
      <c r="K17" s="96"/>
      <c r="L17" s="96"/>
      <c r="M17" s="96"/>
      <c r="N17" s="96"/>
      <c r="O17" s="97"/>
      <c r="P17" s="246"/>
      <c r="Q17" s="248"/>
      <c r="R17" s="245"/>
      <c r="S17" s="2"/>
      <c r="T17" s="2"/>
      <c r="U17" s="86" t="str">
        <f t="shared" si="8"/>
        <v>M_C_C201</v>
      </c>
      <c r="V17" s="78">
        <f t="shared" si="9"/>
        <v>3.9198046874999997</v>
      </c>
      <c r="W17" s="11"/>
      <c r="X17" s="11"/>
      <c r="Y17" s="11"/>
      <c r="Z17" s="11"/>
      <c r="AA17" s="11"/>
      <c r="AB17" s="2"/>
      <c r="AC17" s="2"/>
      <c r="AD17" s="2"/>
      <c r="AE17" s="2"/>
      <c r="AF17" s="2"/>
      <c r="AG17" s="2"/>
      <c r="AH17" s="2"/>
      <c r="AI17" s="2"/>
      <c r="AJ17" s="2"/>
      <c r="AK17" s="2"/>
      <c r="AL17" s="2"/>
      <c r="AM17" s="2"/>
    </row>
    <row r="18" spans="2:39" x14ac:dyDescent="0.25">
      <c r="B18" s="94" t="s">
        <v>14</v>
      </c>
      <c r="C18" s="95">
        <v>23.1675</v>
      </c>
      <c r="D18" s="96">
        <f t="shared" si="0"/>
        <v>23167.5</v>
      </c>
      <c r="E18" s="97">
        <f t="shared" si="1"/>
        <v>14.479687500000001</v>
      </c>
      <c r="F18" s="97">
        <f t="shared" si="2"/>
        <v>14.479687500000001</v>
      </c>
      <c r="G18" s="246"/>
      <c r="H18" s="248"/>
      <c r="I18" s="245"/>
      <c r="J18" s="101">
        <v>40</v>
      </c>
      <c r="K18" s="96">
        <v>40</v>
      </c>
      <c r="L18" s="96">
        <v>100</v>
      </c>
      <c r="M18" s="96">
        <v>1.6665000000000001</v>
      </c>
      <c r="N18" s="97">
        <f t="shared" si="3"/>
        <v>1666.5</v>
      </c>
      <c r="O18" s="97">
        <f t="shared" si="4"/>
        <v>3.9058593750000004</v>
      </c>
      <c r="P18" s="246"/>
      <c r="Q18" s="248"/>
      <c r="R18" s="245"/>
      <c r="S18" s="2"/>
      <c r="T18" s="2"/>
      <c r="U18" s="86" t="str">
        <f t="shared" si="8"/>
        <v>M_C_B119</v>
      </c>
      <c r="V18" s="78">
        <f t="shared" si="9"/>
        <v>4.8976456171766998</v>
      </c>
      <c r="W18" s="11"/>
      <c r="X18" s="11"/>
      <c r="Y18" s="11"/>
      <c r="Z18" s="11"/>
      <c r="AA18" s="11"/>
      <c r="AB18" s="2"/>
      <c r="AC18" s="2"/>
      <c r="AD18" s="2"/>
      <c r="AE18" s="2"/>
      <c r="AF18" s="2"/>
      <c r="AG18" s="2"/>
      <c r="AH18" s="2"/>
      <c r="AI18" s="2"/>
      <c r="AJ18" s="2"/>
      <c r="AK18" s="2"/>
      <c r="AL18" s="2"/>
      <c r="AM18" s="2"/>
    </row>
    <row r="19" spans="2:39" x14ac:dyDescent="0.25">
      <c r="B19" s="94" t="s">
        <v>14</v>
      </c>
      <c r="C19" s="95">
        <v>24.252500000000001</v>
      </c>
      <c r="D19" s="96">
        <f t="shared" si="0"/>
        <v>24252.5</v>
      </c>
      <c r="E19" s="97">
        <f t="shared" si="1"/>
        <v>15.1578125</v>
      </c>
      <c r="F19" s="97">
        <f t="shared" si="2"/>
        <v>15.1578125</v>
      </c>
      <c r="G19" s="246"/>
      <c r="H19" s="248"/>
      <c r="I19" s="245"/>
      <c r="J19" s="101"/>
      <c r="K19" s="96"/>
      <c r="L19" s="96"/>
      <c r="M19" s="96"/>
      <c r="N19" s="96"/>
      <c r="O19" s="97"/>
      <c r="P19" s="246"/>
      <c r="Q19" s="248"/>
      <c r="R19" s="245"/>
      <c r="S19" s="2"/>
      <c r="T19" s="2"/>
      <c r="U19" s="86" t="str">
        <f t="shared" si="8"/>
        <v>M_C_B130</v>
      </c>
      <c r="V19" s="78">
        <f t="shared" si="9"/>
        <v>4.2956563707687581</v>
      </c>
      <c r="W19" s="11"/>
      <c r="X19" s="11"/>
      <c r="Y19" s="11"/>
      <c r="Z19" s="11"/>
      <c r="AA19" s="11"/>
      <c r="AB19" s="2"/>
      <c r="AC19" s="2"/>
      <c r="AD19" s="2"/>
      <c r="AE19" s="2"/>
      <c r="AF19" s="2"/>
      <c r="AG19" s="2"/>
      <c r="AH19" s="2"/>
      <c r="AI19" s="2"/>
      <c r="AJ19" s="2"/>
      <c r="AK19" s="2"/>
      <c r="AL19" s="2"/>
      <c r="AM19" s="2"/>
    </row>
    <row r="20" spans="2:39" x14ac:dyDescent="0.25">
      <c r="B20" s="94" t="s">
        <v>14</v>
      </c>
      <c r="C20" s="95">
        <v>23.624099999999999</v>
      </c>
      <c r="D20" s="96">
        <f t="shared" si="0"/>
        <v>23624.1</v>
      </c>
      <c r="E20" s="97">
        <f t="shared" si="1"/>
        <v>14.765062499999999</v>
      </c>
      <c r="F20" s="97">
        <f t="shared" si="2"/>
        <v>14.765062499999999</v>
      </c>
      <c r="G20" s="246"/>
      <c r="H20" s="248"/>
      <c r="I20" s="245"/>
      <c r="J20" s="101">
        <v>40</v>
      </c>
      <c r="K20" s="96">
        <v>40</v>
      </c>
      <c r="L20" s="96">
        <v>100</v>
      </c>
      <c r="M20" s="96">
        <v>1.5474699999999999</v>
      </c>
      <c r="N20" s="96">
        <f t="shared" si="3"/>
        <v>1547.4699999999998</v>
      </c>
      <c r="O20" s="97">
        <f t="shared" si="4"/>
        <v>3.626882812499999</v>
      </c>
      <c r="P20" s="246"/>
      <c r="Q20" s="248"/>
      <c r="R20" s="245"/>
      <c r="S20" s="2"/>
      <c r="T20" s="2"/>
      <c r="U20" s="86" t="str">
        <f t="shared" si="8"/>
        <v>M_C_ACG-S</v>
      </c>
      <c r="V20" s="78">
        <f t="shared" si="9"/>
        <v>5.2422578125000001</v>
      </c>
      <c r="W20" s="11"/>
      <c r="X20" s="11"/>
      <c r="Y20" s="11"/>
      <c r="Z20" s="11"/>
      <c r="AA20" s="11"/>
      <c r="AB20" s="2"/>
      <c r="AC20" s="2"/>
      <c r="AD20" s="2"/>
      <c r="AE20" s="2"/>
      <c r="AF20" s="2"/>
      <c r="AG20" s="2"/>
      <c r="AH20" s="2"/>
      <c r="AI20" s="2"/>
      <c r="AJ20" s="2"/>
      <c r="AK20" s="2"/>
      <c r="AL20" s="2"/>
      <c r="AM20" s="2"/>
    </row>
    <row r="21" spans="2:39" x14ac:dyDescent="0.25">
      <c r="B21" s="94" t="s">
        <v>14</v>
      </c>
      <c r="C21" s="95">
        <v>24.981400000000001</v>
      </c>
      <c r="D21" s="96">
        <f t="shared" si="0"/>
        <v>24981.4</v>
      </c>
      <c r="E21" s="97">
        <f t="shared" si="1"/>
        <v>15.613375000000001</v>
      </c>
      <c r="F21" s="97">
        <f t="shared" si="2"/>
        <v>15.613375000000001</v>
      </c>
      <c r="G21" s="246"/>
      <c r="H21" s="248"/>
      <c r="I21" s="245"/>
      <c r="J21" s="101"/>
      <c r="K21" s="96"/>
      <c r="L21" s="96"/>
      <c r="M21" s="96"/>
      <c r="N21" s="96"/>
      <c r="O21" s="97"/>
      <c r="P21" s="246"/>
      <c r="Q21" s="248"/>
      <c r="R21" s="245"/>
      <c r="S21" s="2"/>
      <c r="T21" s="2"/>
      <c r="U21" s="86" t="str">
        <f t="shared" si="8"/>
        <v>M_R+ACG-GM_ACG-S</v>
      </c>
      <c r="V21" s="78">
        <f t="shared" si="9"/>
        <v>4.6616071733015589</v>
      </c>
      <c r="W21" s="11"/>
      <c r="X21" s="11"/>
      <c r="Y21" s="11"/>
      <c r="Z21" s="11"/>
      <c r="AA21" s="11"/>
      <c r="AB21" s="2"/>
      <c r="AC21" s="2"/>
      <c r="AD21" s="2"/>
      <c r="AE21" s="2"/>
      <c r="AF21" s="2"/>
      <c r="AG21" s="2"/>
      <c r="AH21" s="2"/>
      <c r="AI21" s="2"/>
      <c r="AJ21" s="2"/>
      <c r="AK21" s="2"/>
      <c r="AL21" s="2"/>
      <c r="AM21" s="2"/>
    </row>
    <row r="22" spans="2:39" x14ac:dyDescent="0.25">
      <c r="B22" s="103" t="s">
        <v>15</v>
      </c>
      <c r="C22" s="104">
        <v>30.6219</v>
      </c>
      <c r="D22" s="56">
        <f t="shared" si="0"/>
        <v>30621.9</v>
      </c>
      <c r="E22" s="78">
        <f t="shared" si="1"/>
        <v>19.1386875</v>
      </c>
      <c r="F22" s="78">
        <f t="shared" si="2"/>
        <v>19.1386875</v>
      </c>
      <c r="G22" s="244">
        <f>AVERAGE(E22:E27)</f>
        <v>18.603406250000003</v>
      </c>
      <c r="H22" s="242">
        <f>_xlfn.STDEV.S(E22:E27)</f>
        <v>0.76809612104988212</v>
      </c>
      <c r="I22" s="243">
        <f>(G22/$G$5)-1</f>
        <v>-0.50504042427474083</v>
      </c>
      <c r="J22" s="105">
        <v>40</v>
      </c>
      <c r="K22" s="56">
        <v>38</v>
      </c>
      <c r="L22" s="56">
        <v>100</v>
      </c>
      <c r="M22" s="56">
        <v>2.1240899999999998</v>
      </c>
      <c r="N22" s="56">
        <f t="shared" si="3"/>
        <v>2124.0899999999997</v>
      </c>
      <c r="O22" s="78">
        <f t="shared" si="4"/>
        <v>5.5161617036011075</v>
      </c>
      <c r="P22" s="244">
        <f>AVERAGE(O22:O27)</f>
        <v>4.8976456171766998</v>
      </c>
      <c r="Q22" s="242">
        <f>_xlfn.STDEV.S(O22:O27)</f>
        <v>0.57953719128258596</v>
      </c>
      <c r="R22" s="243">
        <f>(P22/$P$5)-1</f>
        <v>-0.42397047595902915</v>
      </c>
      <c r="T22" s="2"/>
      <c r="U22" s="2"/>
      <c r="V22" s="2"/>
      <c r="W22" s="2"/>
      <c r="X22" s="2"/>
      <c r="Y22" s="2"/>
      <c r="Z22" s="2"/>
      <c r="AA22" s="2"/>
      <c r="AB22" s="2"/>
      <c r="AC22" s="2"/>
      <c r="AD22" s="2"/>
      <c r="AE22" s="2"/>
      <c r="AF22" s="2"/>
      <c r="AG22" s="2"/>
      <c r="AH22" s="2"/>
      <c r="AI22" s="2"/>
      <c r="AJ22" s="2"/>
      <c r="AK22" s="2"/>
      <c r="AL22" s="2"/>
      <c r="AM22" s="2"/>
    </row>
    <row r="23" spans="2:39" x14ac:dyDescent="0.25">
      <c r="B23" s="103" t="s">
        <v>15</v>
      </c>
      <c r="C23" s="104">
        <v>31.6982</v>
      </c>
      <c r="D23" s="56">
        <f t="shared" si="0"/>
        <v>31698.2</v>
      </c>
      <c r="E23" s="78">
        <f t="shared" si="1"/>
        <v>19.811375000000002</v>
      </c>
      <c r="F23" s="78">
        <f t="shared" si="2"/>
        <v>19.811375000000002</v>
      </c>
      <c r="G23" s="244"/>
      <c r="H23" s="242"/>
      <c r="I23" s="243"/>
      <c r="J23" s="105"/>
      <c r="K23" s="56"/>
      <c r="L23" s="56"/>
      <c r="M23" s="56"/>
      <c r="N23" s="56"/>
      <c r="O23" s="78"/>
      <c r="P23" s="244"/>
      <c r="Q23" s="242"/>
      <c r="R23" s="243"/>
      <c r="T23" s="2"/>
      <c r="U23" s="2"/>
      <c r="V23" s="2"/>
      <c r="W23" s="2"/>
      <c r="X23" s="2"/>
      <c r="Y23" s="2"/>
      <c r="Z23" s="2"/>
      <c r="AA23" s="2"/>
      <c r="AB23" s="2"/>
      <c r="AC23" s="2"/>
      <c r="AD23" s="2"/>
      <c r="AE23" s="2"/>
      <c r="AF23" s="2"/>
      <c r="AG23" s="2"/>
      <c r="AH23" s="2"/>
      <c r="AI23" s="2"/>
      <c r="AJ23" s="2"/>
      <c r="AK23" s="2"/>
      <c r="AL23" s="2"/>
      <c r="AM23" s="2"/>
    </row>
    <row r="24" spans="2:39" x14ac:dyDescent="0.25">
      <c r="B24" s="103" t="s">
        <v>15</v>
      </c>
      <c r="C24" s="104">
        <v>29.867000000000001</v>
      </c>
      <c r="D24" s="106">
        <f t="shared" si="0"/>
        <v>29867</v>
      </c>
      <c r="E24" s="78">
        <f t="shared" si="1"/>
        <v>18.666875000000001</v>
      </c>
      <c r="F24" s="78">
        <f t="shared" si="2"/>
        <v>18.666875000000001</v>
      </c>
      <c r="G24" s="244"/>
      <c r="H24" s="242"/>
      <c r="I24" s="243"/>
      <c r="J24" s="105">
        <v>40</v>
      </c>
      <c r="K24" s="56">
        <v>39</v>
      </c>
      <c r="L24" s="56">
        <v>100</v>
      </c>
      <c r="M24" s="56">
        <v>1.77132</v>
      </c>
      <c r="N24" s="56">
        <f t="shared" si="3"/>
        <v>1771.32</v>
      </c>
      <c r="O24" s="78">
        <f t="shared" si="4"/>
        <v>4.3671597633136088</v>
      </c>
      <c r="P24" s="244"/>
      <c r="Q24" s="242"/>
      <c r="R24" s="243"/>
      <c r="T24" s="2"/>
      <c r="U24" s="2"/>
      <c r="V24" s="2"/>
      <c r="W24" s="2"/>
      <c r="X24" s="2"/>
      <c r="Y24" s="2"/>
      <c r="Z24" s="2"/>
      <c r="AA24" s="2"/>
      <c r="AB24" s="2"/>
      <c r="AC24" s="2"/>
      <c r="AD24" s="2"/>
      <c r="AE24" s="2"/>
      <c r="AF24" s="2"/>
      <c r="AG24" s="2"/>
      <c r="AH24" s="2"/>
      <c r="AI24" s="2"/>
      <c r="AJ24" s="2"/>
      <c r="AK24" s="2"/>
      <c r="AL24" s="2"/>
      <c r="AM24" s="2"/>
    </row>
    <row r="25" spans="2:39" x14ac:dyDescent="0.25">
      <c r="B25" s="103" t="s">
        <v>15</v>
      </c>
      <c r="C25" s="104">
        <v>29.2302</v>
      </c>
      <c r="D25" s="56">
        <f t="shared" si="0"/>
        <v>29230.2</v>
      </c>
      <c r="E25" s="78">
        <f t="shared" si="1"/>
        <v>18.268875000000001</v>
      </c>
      <c r="F25" s="78">
        <f t="shared" si="2"/>
        <v>18.268875000000001</v>
      </c>
      <c r="G25" s="244"/>
      <c r="H25" s="242"/>
      <c r="I25" s="243"/>
      <c r="J25" s="105"/>
      <c r="K25" s="56"/>
      <c r="L25" s="56"/>
      <c r="M25" s="56"/>
      <c r="N25" s="56"/>
      <c r="O25" s="78"/>
      <c r="P25" s="244"/>
      <c r="Q25" s="242"/>
      <c r="R25" s="243"/>
      <c r="T25" s="2"/>
      <c r="U25" s="2"/>
      <c r="V25" s="2"/>
      <c r="W25" s="2"/>
      <c r="X25" s="2"/>
      <c r="Y25" s="2"/>
      <c r="Z25" s="2"/>
      <c r="AA25" s="2"/>
      <c r="AB25" s="2"/>
      <c r="AC25" s="2"/>
      <c r="AD25" s="2"/>
      <c r="AE25" s="2"/>
      <c r="AF25" s="2"/>
      <c r="AG25" s="2"/>
      <c r="AH25" s="2"/>
      <c r="AI25" s="2"/>
      <c r="AJ25" s="2"/>
      <c r="AK25" s="2"/>
      <c r="AL25" s="2"/>
      <c r="AM25" s="2"/>
    </row>
    <row r="26" spans="2:39" x14ac:dyDescent="0.25">
      <c r="B26" s="103" t="s">
        <v>15</v>
      </c>
      <c r="C26" s="104">
        <v>28.663900000000002</v>
      </c>
      <c r="D26" s="56">
        <f t="shared" si="0"/>
        <v>28663.9</v>
      </c>
      <c r="E26" s="78">
        <f t="shared" si="1"/>
        <v>17.914937500000001</v>
      </c>
      <c r="F26" s="78">
        <f t="shared" si="2"/>
        <v>17.914937500000001</v>
      </c>
      <c r="G26" s="244"/>
      <c r="H26" s="242"/>
      <c r="I26" s="243"/>
      <c r="J26" s="105">
        <v>40</v>
      </c>
      <c r="K26" s="56">
        <v>39</v>
      </c>
      <c r="L26" s="56">
        <v>100</v>
      </c>
      <c r="M26" s="56">
        <v>1.95078</v>
      </c>
      <c r="N26" s="56">
        <f t="shared" si="3"/>
        <v>1950.78</v>
      </c>
      <c r="O26" s="78">
        <f t="shared" si="4"/>
        <v>4.8096153846153848</v>
      </c>
      <c r="P26" s="244"/>
      <c r="Q26" s="242"/>
      <c r="R26" s="243"/>
      <c r="T26" s="2"/>
      <c r="U26" s="2"/>
      <c r="V26" s="2"/>
      <c r="W26" s="2"/>
      <c r="X26" s="2"/>
      <c r="Y26" s="2"/>
      <c r="Z26" s="2"/>
      <c r="AA26" s="2"/>
      <c r="AB26" s="2"/>
      <c r="AC26" s="2"/>
      <c r="AD26" s="2"/>
      <c r="AE26" s="2"/>
      <c r="AF26" s="2"/>
      <c r="AG26" s="2"/>
      <c r="AH26" s="2"/>
      <c r="AI26" s="2"/>
      <c r="AJ26" s="2"/>
      <c r="AK26" s="2"/>
      <c r="AL26" s="2"/>
      <c r="AM26" s="2"/>
    </row>
    <row r="27" spans="2:39" x14ac:dyDescent="0.25">
      <c r="B27" s="103" t="s">
        <v>15</v>
      </c>
      <c r="C27" s="104">
        <v>28.511500000000002</v>
      </c>
      <c r="D27" s="56">
        <f t="shared" si="0"/>
        <v>28511.5</v>
      </c>
      <c r="E27" s="78">
        <f t="shared" si="1"/>
        <v>17.819687500000001</v>
      </c>
      <c r="F27" s="78">
        <f t="shared" si="2"/>
        <v>17.819687500000001</v>
      </c>
      <c r="G27" s="244"/>
      <c r="H27" s="242"/>
      <c r="I27" s="243"/>
      <c r="J27" s="105"/>
      <c r="K27" s="56"/>
      <c r="L27" s="56"/>
      <c r="M27" s="56"/>
      <c r="N27" s="56"/>
      <c r="O27" s="78"/>
      <c r="P27" s="244"/>
      <c r="Q27" s="242"/>
      <c r="R27" s="243"/>
      <c r="T27" s="2"/>
      <c r="U27" s="2"/>
      <c r="V27" s="2"/>
      <c r="W27" s="2"/>
      <c r="X27" s="2"/>
      <c r="Y27" s="2"/>
      <c r="Z27" s="2"/>
      <c r="AA27" s="2"/>
      <c r="AB27" s="2"/>
      <c r="AC27" s="2"/>
      <c r="AD27" s="2"/>
      <c r="AE27" s="2"/>
      <c r="AF27" s="2"/>
      <c r="AG27" s="2"/>
      <c r="AH27" s="2"/>
      <c r="AI27" s="2"/>
      <c r="AJ27" s="2"/>
      <c r="AK27" s="2"/>
      <c r="AL27" s="2"/>
      <c r="AM27" s="2"/>
    </row>
    <row r="28" spans="2:39" x14ac:dyDescent="0.25">
      <c r="B28" s="94" t="s">
        <v>16</v>
      </c>
      <c r="C28" s="95">
        <v>26.6234</v>
      </c>
      <c r="D28" s="96">
        <f t="shared" si="0"/>
        <v>26623.4</v>
      </c>
      <c r="E28" s="97">
        <f t="shared" si="1"/>
        <v>16.639625000000002</v>
      </c>
      <c r="F28" s="97">
        <f t="shared" si="2"/>
        <v>16.639625000000002</v>
      </c>
      <c r="G28" s="246">
        <f>AVERAGE(E28:E33)</f>
        <v>16.596604166666665</v>
      </c>
      <c r="H28" s="248">
        <f>_xlfn.STDEV.S(E28:E33)</f>
        <v>8.3669949304793573E-2</v>
      </c>
      <c r="I28" s="245">
        <f>(G28/$G$5)-1</f>
        <v>-0.55843311453710798</v>
      </c>
      <c r="J28" s="101">
        <v>40</v>
      </c>
      <c r="K28" s="96">
        <v>39</v>
      </c>
      <c r="L28" s="96">
        <v>100</v>
      </c>
      <c r="M28" s="96">
        <v>1.7102599999999999</v>
      </c>
      <c r="N28" s="96">
        <f t="shared" si="3"/>
        <v>1710.26</v>
      </c>
      <c r="O28" s="97">
        <f t="shared" si="4"/>
        <v>4.2166173570019723</v>
      </c>
      <c r="P28" s="246">
        <f>AVERAGE(O28:O33)</f>
        <v>4.2956563707687581</v>
      </c>
      <c r="Q28" s="248">
        <f>_xlfn.STDEV.S(O28:O33)</f>
        <v>0.21831282120592768</v>
      </c>
      <c r="R28" s="245">
        <f>(P28/$P$5)-1</f>
        <v>-0.49477257276039899</v>
      </c>
      <c r="T28" s="2"/>
      <c r="U28" s="2"/>
      <c r="V28" s="2"/>
      <c r="W28" s="2"/>
      <c r="X28" s="2"/>
      <c r="Y28" s="2"/>
      <c r="Z28" s="2"/>
      <c r="AA28" s="2"/>
      <c r="AB28" s="2"/>
      <c r="AC28" s="2"/>
      <c r="AD28" s="2"/>
      <c r="AE28" s="2"/>
      <c r="AF28" s="2"/>
      <c r="AG28" s="2"/>
      <c r="AH28" s="2"/>
      <c r="AI28" s="2"/>
      <c r="AJ28" s="2"/>
      <c r="AK28" s="2"/>
      <c r="AL28" s="2"/>
      <c r="AM28" s="2"/>
    </row>
    <row r="29" spans="2:39" x14ac:dyDescent="0.25">
      <c r="B29" s="94" t="s">
        <v>16</v>
      </c>
      <c r="C29" s="95">
        <v>26.463799999999999</v>
      </c>
      <c r="D29" s="96">
        <f t="shared" si="0"/>
        <v>26463.8</v>
      </c>
      <c r="E29" s="97">
        <f t="shared" si="1"/>
        <v>16.539874999999999</v>
      </c>
      <c r="F29" s="97">
        <f t="shared" si="2"/>
        <v>16.539874999999999</v>
      </c>
      <c r="G29" s="246"/>
      <c r="H29" s="248"/>
      <c r="I29" s="245"/>
      <c r="J29" s="101"/>
      <c r="K29" s="96"/>
      <c r="L29" s="96"/>
      <c r="M29" s="96"/>
      <c r="N29" s="96"/>
      <c r="O29" s="97"/>
      <c r="P29" s="246"/>
      <c r="Q29" s="248"/>
      <c r="R29" s="245"/>
      <c r="T29" s="2"/>
      <c r="U29" s="2"/>
      <c r="V29" s="2"/>
      <c r="W29" s="2"/>
      <c r="X29" s="2"/>
      <c r="Y29" s="2"/>
      <c r="Z29" s="2"/>
      <c r="AA29" s="2"/>
      <c r="AB29" s="2"/>
      <c r="AC29" s="2"/>
      <c r="AD29" s="2"/>
      <c r="AE29" s="2"/>
      <c r="AF29" s="2"/>
      <c r="AG29" s="2"/>
      <c r="AH29" s="2"/>
      <c r="AI29" s="2"/>
      <c r="AJ29" s="2"/>
      <c r="AK29" s="2"/>
      <c r="AL29" s="2"/>
      <c r="AM29" s="2"/>
    </row>
    <row r="30" spans="2:39" x14ac:dyDescent="0.25">
      <c r="B30" s="94" t="s">
        <v>16</v>
      </c>
      <c r="C30" s="95">
        <v>26.6922</v>
      </c>
      <c r="D30" s="96">
        <f t="shared" si="0"/>
        <v>26692.2</v>
      </c>
      <c r="E30" s="97">
        <f t="shared" si="1"/>
        <v>16.682625000000002</v>
      </c>
      <c r="F30" s="97">
        <f t="shared" si="2"/>
        <v>16.682625000000002</v>
      </c>
      <c r="G30" s="246"/>
      <c r="H30" s="248"/>
      <c r="I30" s="245"/>
      <c r="J30" s="101">
        <v>40</v>
      </c>
      <c r="K30" s="96">
        <v>39</v>
      </c>
      <c r="L30" s="96">
        <v>100</v>
      </c>
      <c r="M30" s="96">
        <v>1.84243</v>
      </c>
      <c r="N30" s="96">
        <f t="shared" si="3"/>
        <v>1842.43</v>
      </c>
      <c r="O30" s="97">
        <f t="shared" si="4"/>
        <v>4.5424802761341221</v>
      </c>
      <c r="P30" s="246"/>
      <c r="Q30" s="248"/>
      <c r="R30" s="245"/>
      <c r="T30" s="2"/>
      <c r="U30" s="2"/>
      <c r="V30" s="2"/>
      <c r="W30" s="2"/>
      <c r="X30" s="2"/>
      <c r="Y30" s="2"/>
      <c r="Z30" s="2"/>
      <c r="AA30" s="2"/>
      <c r="AB30" s="2"/>
      <c r="AC30" s="2"/>
      <c r="AD30" s="2"/>
      <c r="AE30" s="2"/>
      <c r="AF30" s="2"/>
      <c r="AG30" s="2"/>
      <c r="AH30" s="2"/>
      <c r="AI30" s="2"/>
      <c r="AJ30" s="2"/>
      <c r="AK30" s="2"/>
      <c r="AL30" s="2"/>
      <c r="AM30" s="2"/>
    </row>
    <row r="31" spans="2:39" x14ac:dyDescent="0.25">
      <c r="B31" s="94" t="s">
        <v>16</v>
      </c>
      <c r="C31" s="95">
        <v>26.371300000000002</v>
      </c>
      <c r="D31" s="96">
        <f t="shared" si="0"/>
        <v>26371.300000000003</v>
      </c>
      <c r="E31" s="97">
        <f t="shared" si="1"/>
        <v>16.482062500000001</v>
      </c>
      <c r="F31" s="97">
        <f t="shared" si="2"/>
        <v>16.482062500000001</v>
      </c>
      <c r="G31" s="246"/>
      <c r="H31" s="248"/>
      <c r="I31" s="245"/>
      <c r="J31" s="101"/>
      <c r="K31" s="96"/>
      <c r="L31" s="96"/>
      <c r="M31" s="96"/>
      <c r="N31" s="96"/>
      <c r="O31" s="97"/>
      <c r="P31" s="246"/>
      <c r="Q31" s="248"/>
      <c r="R31" s="245"/>
      <c r="T31" s="2"/>
      <c r="U31" s="2"/>
      <c r="V31" s="2"/>
      <c r="W31" s="2"/>
      <c r="X31" s="2"/>
      <c r="Y31" s="2"/>
      <c r="Z31" s="2"/>
      <c r="AA31" s="2"/>
      <c r="AB31" s="2"/>
      <c r="AC31" s="2"/>
      <c r="AD31" s="2"/>
      <c r="AE31" s="2"/>
      <c r="AF31" s="2"/>
      <c r="AG31" s="2"/>
      <c r="AH31" s="2"/>
      <c r="AI31" s="2"/>
      <c r="AJ31" s="2"/>
      <c r="AK31" s="2"/>
      <c r="AL31" s="2"/>
      <c r="AM31" s="2"/>
    </row>
    <row r="32" spans="2:39" x14ac:dyDescent="0.25">
      <c r="B32" s="94" t="s">
        <v>16</v>
      </c>
      <c r="C32" s="95">
        <v>26.483899999999998</v>
      </c>
      <c r="D32" s="96">
        <f t="shared" si="0"/>
        <v>26483.899999999998</v>
      </c>
      <c r="E32" s="97">
        <f t="shared" si="1"/>
        <v>16.5524375</v>
      </c>
      <c r="F32" s="97">
        <f t="shared" si="2"/>
        <v>16.5524375</v>
      </c>
      <c r="G32" s="246"/>
      <c r="H32" s="248"/>
      <c r="I32" s="245"/>
      <c r="J32" s="101">
        <v>40</v>
      </c>
      <c r="K32" s="96">
        <v>38.5</v>
      </c>
      <c r="L32" s="96">
        <v>100</v>
      </c>
      <c r="M32" s="96">
        <v>1.63161</v>
      </c>
      <c r="N32" s="96">
        <f t="shared" si="3"/>
        <v>1631.61</v>
      </c>
      <c r="O32" s="97">
        <f t="shared" si="4"/>
        <v>4.1278714791701807</v>
      </c>
      <c r="P32" s="246"/>
      <c r="Q32" s="248"/>
      <c r="R32" s="245"/>
      <c r="T32" s="2"/>
      <c r="U32" s="2"/>
      <c r="V32" s="2"/>
      <c r="W32" s="2"/>
      <c r="X32" s="2"/>
      <c r="Y32" s="2"/>
      <c r="Z32" s="2"/>
      <c r="AA32" s="2"/>
      <c r="AB32" s="2"/>
      <c r="AC32" s="2"/>
      <c r="AD32" s="2"/>
      <c r="AE32" s="2"/>
      <c r="AF32" s="2"/>
      <c r="AG32" s="2"/>
      <c r="AH32" s="2"/>
      <c r="AI32" s="2"/>
      <c r="AJ32" s="2"/>
      <c r="AK32" s="2"/>
      <c r="AL32" s="2"/>
      <c r="AM32" s="2"/>
    </row>
    <row r="33" spans="2:39" x14ac:dyDescent="0.25">
      <c r="B33" s="94" t="s">
        <v>16</v>
      </c>
      <c r="C33" s="95">
        <v>26.692799999999998</v>
      </c>
      <c r="D33" s="96">
        <f t="shared" si="0"/>
        <v>26692.799999999999</v>
      </c>
      <c r="E33" s="97">
        <f t="shared" si="1"/>
        <v>16.683</v>
      </c>
      <c r="F33" s="97">
        <f t="shared" si="2"/>
        <v>16.683</v>
      </c>
      <c r="G33" s="246"/>
      <c r="H33" s="248"/>
      <c r="I33" s="245"/>
      <c r="J33" s="101"/>
      <c r="K33" s="96"/>
      <c r="L33" s="96"/>
      <c r="M33" s="96"/>
      <c r="N33" s="96"/>
      <c r="O33" s="97"/>
      <c r="P33" s="246"/>
      <c r="Q33" s="248"/>
      <c r="R33" s="245"/>
      <c r="T33" s="2"/>
      <c r="U33" s="2"/>
      <c r="V33" s="2"/>
      <c r="W33" s="2"/>
      <c r="X33" s="2"/>
      <c r="Y33" s="2"/>
      <c r="Z33" s="2"/>
      <c r="AA33" s="2"/>
      <c r="AB33" s="2"/>
      <c r="AC33" s="2"/>
      <c r="AD33" s="2"/>
      <c r="AE33" s="2"/>
      <c r="AF33" s="2"/>
      <c r="AG33" s="2"/>
      <c r="AH33" s="2"/>
      <c r="AI33" s="2"/>
      <c r="AJ33" s="2"/>
      <c r="AK33" s="2"/>
      <c r="AL33" s="2"/>
      <c r="AM33" s="2"/>
    </row>
    <row r="34" spans="2:39" x14ac:dyDescent="0.25">
      <c r="B34" s="103" t="s">
        <v>17</v>
      </c>
      <c r="C34" s="104">
        <v>43.004800000000003</v>
      </c>
      <c r="D34" s="56">
        <f t="shared" si="0"/>
        <v>43004.800000000003</v>
      </c>
      <c r="E34" s="78">
        <f t="shared" si="1"/>
        <v>26.878</v>
      </c>
      <c r="F34" s="78">
        <f t="shared" si="2"/>
        <v>26.878</v>
      </c>
      <c r="G34" s="244">
        <f>AVERAGE(E34:E39)</f>
        <v>27.411354166666666</v>
      </c>
      <c r="H34" s="242">
        <f>_xlfn.STDEV.S(E34:E39)</f>
        <v>0.88583717877026891</v>
      </c>
      <c r="I34" s="243">
        <f>(G34/$G$5)-1</f>
        <v>-0.27069741712552531</v>
      </c>
      <c r="J34" s="105">
        <v>40</v>
      </c>
      <c r="K34" s="56">
        <v>40</v>
      </c>
      <c r="L34" s="56">
        <v>100</v>
      </c>
      <c r="M34" s="56">
        <v>2.3129300000000002</v>
      </c>
      <c r="N34" s="56">
        <f t="shared" si="3"/>
        <v>2312.9300000000003</v>
      </c>
      <c r="O34" s="78">
        <f t="shared" si="4"/>
        <v>5.420929687500001</v>
      </c>
      <c r="P34" s="244">
        <f>AVERAGE(O34:O39)</f>
        <v>5.2422578125000001</v>
      </c>
      <c r="Q34" s="242">
        <f>_xlfn.STDEV.S(O34:O39)</f>
        <v>0.44821246061558168</v>
      </c>
      <c r="R34" s="243">
        <f>(P34/$P$5)-1</f>
        <v>-0.38343940973516744</v>
      </c>
      <c r="T34" s="2"/>
      <c r="U34" s="2"/>
      <c r="V34" s="2"/>
      <c r="W34" s="2"/>
      <c r="X34" s="2"/>
      <c r="Y34" s="2"/>
      <c r="Z34" s="2"/>
      <c r="AA34" s="2"/>
      <c r="AB34" s="2"/>
      <c r="AC34" s="2"/>
      <c r="AD34" s="2"/>
      <c r="AE34" s="2"/>
      <c r="AF34" s="2"/>
      <c r="AG34" s="2"/>
      <c r="AH34" s="2"/>
      <c r="AI34" s="2"/>
      <c r="AJ34" s="2"/>
      <c r="AK34" s="2"/>
      <c r="AL34" s="2"/>
      <c r="AM34" s="2"/>
    </row>
    <row r="35" spans="2:39" x14ac:dyDescent="0.25">
      <c r="B35" s="103" t="s">
        <v>17</v>
      </c>
      <c r="C35" s="104">
        <v>43.107399999999998</v>
      </c>
      <c r="D35" s="56">
        <f t="shared" si="0"/>
        <v>43107.4</v>
      </c>
      <c r="E35" s="78">
        <f t="shared" si="1"/>
        <v>26.942125000000001</v>
      </c>
      <c r="F35" s="78">
        <f t="shared" si="2"/>
        <v>26.942125000000001</v>
      </c>
      <c r="G35" s="244"/>
      <c r="H35" s="242"/>
      <c r="I35" s="243"/>
      <c r="J35" s="105"/>
      <c r="K35" s="56"/>
      <c r="L35" s="56"/>
      <c r="M35" s="56"/>
      <c r="N35" s="56"/>
      <c r="O35" s="78"/>
      <c r="P35" s="244"/>
      <c r="Q35" s="242"/>
      <c r="R35" s="243"/>
      <c r="T35" s="2"/>
      <c r="U35" s="2"/>
      <c r="V35" s="2"/>
      <c r="W35" s="2"/>
      <c r="X35" s="2"/>
      <c r="Y35" s="2"/>
      <c r="Z35" s="2"/>
      <c r="AA35" s="2"/>
      <c r="AB35" s="2"/>
      <c r="AC35" s="2"/>
      <c r="AD35" s="2"/>
      <c r="AE35" s="2"/>
      <c r="AF35" s="2"/>
      <c r="AG35" s="2"/>
      <c r="AH35" s="2"/>
      <c r="AI35" s="2"/>
      <c r="AJ35" s="2"/>
      <c r="AK35" s="2"/>
      <c r="AL35" s="2"/>
      <c r="AM35" s="2"/>
    </row>
    <row r="36" spans="2:39" x14ac:dyDescent="0.25">
      <c r="B36" s="103" t="s">
        <v>17</v>
      </c>
      <c r="C36" s="104">
        <v>42.961399999999998</v>
      </c>
      <c r="D36" s="56">
        <f t="shared" si="0"/>
        <v>42961.399999999994</v>
      </c>
      <c r="E36" s="78">
        <f t="shared" si="1"/>
        <v>26.850874999999995</v>
      </c>
      <c r="F36" s="78">
        <f t="shared" si="2"/>
        <v>26.850874999999995</v>
      </c>
      <c r="G36" s="244"/>
      <c r="H36" s="242"/>
      <c r="I36" s="243"/>
      <c r="J36" s="105">
        <v>40</v>
      </c>
      <c r="K36" s="56">
        <v>40</v>
      </c>
      <c r="L36" s="56">
        <v>100</v>
      </c>
      <c r="M36" s="56">
        <v>2.0190999999999999</v>
      </c>
      <c r="N36" s="78">
        <f t="shared" si="3"/>
        <v>2019.1</v>
      </c>
      <c r="O36" s="78">
        <f t="shared" si="4"/>
        <v>4.7322656250000001</v>
      </c>
      <c r="P36" s="244"/>
      <c r="Q36" s="242"/>
      <c r="R36" s="243"/>
      <c r="T36" s="2"/>
      <c r="U36" s="2"/>
      <c r="V36" s="2"/>
      <c r="W36" s="2"/>
      <c r="X36" s="2"/>
      <c r="Y36" s="2"/>
      <c r="Z36" s="2"/>
      <c r="AA36" s="2"/>
      <c r="AB36" s="2"/>
      <c r="AC36" s="2"/>
      <c r="AD36" s="2"/>
      <c r="AE36" s="2"/>
      <c r="AF36" s="2"/>
      <c r="AG36" s="2"/>
      <c r="AH36" s="2"/>
      <c r="AI36" s="2"/>
      <c r="AJ36" s="2"/>
      <c r="AK36" s="2"/>
      <c r="AL36" s="2"/>
      <c r="AM36" s="2"/>
    </row>
    <row r="37" spans="2:39" x14ac:dyDescent="0.25">
      <c r="B37" s="103" t="s">
        <v>17</v>
      </c>
      <c r="C37" s="104">
        <v>42.764499999999998</v>
      </c>
      <c r="D37" s="56">
        <f t="shared" si="0"/>
        <v>42764.5</v>
      </c>
      <c r="E37" s="78">
        <f t="shared" si="1"/>
        <v>26.727812499999999</v>
      </c>
      <c r="F37" s="78">
        <f t="shared" si="2"/>
        <v>26.727812499999999</v>
      </c>
      <c r="G37" s="244"/>
      <c r="H37" s="242"/>
      <c r="I37" s="243"/>
      <c r="J37" s="105"/>
      <c r="K37" s="56"/>
      <c r="L37" s="56"/>
      <c r="M37" s="56"/>
      <c r="N37" s="56"/>
      <c r="O37" s="78"/>
      <c r="P37" s="244"/>
      <c r="Q37" s="242"/>
      <c r="R37" s="243"/>
      <c r="T37" s="2"/>
      <c r="U37" s="2"/>
      <c r="V37" s="2"/>
      <c r="W37" s="2"/>
      <c r="X37" s="2"/>
      <c r="Y37" s="2"/>
      <c r="Z37" s="2"/>
      <c r="AA37" s="2"/>
      <c r="AB37" s="2"/>
      <c r="AC37" s="2"/>
      <c r="AD37" s="2"/>
      <c r="AE37" s="2"/>
      <c r="AF37" s="2"/>
      <c r="AG37" s="2"/>
      <c r="AH37" s="2"/>
      <c r="AI37" s="2"/>
      <c r="AJ37" s="2"/>
      <c r="AK37" s="2"/>
      <c r="AL37" s="2"/>
      <c r="AM37" s="2"/>
    </row>
    <row r="38" spans="2:39" x14ac:dyDescent="0.25">
      <c r="B38" s="103" t="s">
        <v>17</v>
      </c>
      <c r="C38" s="104">
        <v>45.273600000000002</v>
      </c>
      <c r="D38" s="56">
        <f t="shared" si="0"/>
        <v>45273.599999999999</v>
      </c>
      <c r="E38" s="78">
        <f t="shared" si="1"/>
        <v>28.295999999999999</v>
      </c>
      <c r="F38" s="78">
        <f t="shared" si="2"/>
        <v>28.295999999999999</v>
      </c>
      <c r="G38" s="244"/>
      <c r="H38" s="242"/>
      <c r="I38" s="243"/>
      <c r="J38" s="105">
        <v>40</v>
      </c>
      <c r="K38" s="56">
        <v>40</v>
      </c>
      <c r="L38" s="56">
        <v>100</v>
      </c>
      <c r="M38" s="56">
        <v>2.3780600000000001</v>
      </c>
      <c r="N38" s="56">
        <f t="shared" si="3"/>
        <v>2378.06</v>
      </c>
      <c r="O38" s="78">
        <f t="shared" si="4"/>
        <v>5.573578125</v>
      </c>
      <c r="P38" s="244"/>
      <c r="Q38" s="242"/>
      <c r="R38" s="243"/>
      <c r="T38" s="2"/>
      <c r="U38" s="2"/>
      <c r="V38" s="2"/>
      <c r="W38" s="2"/>
      <c r="X38" s="2"/>
      <c r="Y38" s="2"/>
      <c r="Z38" s="2"/>
      <c r="AA38" s="2"/>
      <c r="AB38" s="2"/>
      <c r="AC38" s="2"/>
      <c r="AD38" s="2"/>
      <c r="AE38" s="2"/>
      <c r="AF38" s="2"/>
      <c r="AG38" s="2"/>
      <c r="AH38" s="2"/>
      <c r="AI38" s="2"/>
      <c r="AJ38" s="2"/>
      <c r="AK38" s="2"/>
      <c r="AL38" s="2"/>
      <c r="AM38" s="2"/>
    </row>
    <row r="39" spans="2:39" x14ac:dyDescent="0.25">
      <c r="B39" s="103" t="s">
        <v>17</v>
      </c>
      <c r="C39" s="104">
        <v>46.037300000000002</v>
      </c>
      <c r="D39" s="56">
        <f t="shared" si="0"/>
        <v>46037.3</v>
      </c>
      <c r="E39" s="78">
        <f t="shared" si="1"/>
        <v>28.773312500000003</v>
      </c>
      <c r="F39" s="78">
        <f t="shared" si="2"/>
        <v>28.773312500000003</v>
      </c>
      <c r="G39" s="244"/>
      <c r="H39" s="242"/>
      <c r="I39" s="243"/>
      <c r="J39" s="105"/>
      <c r="K39" s="56"/>
      <c r="L39" s="56"/>
      <c r="M39" s="56"/>
      <c r="N39" s="56"/>
      <c r="O39" s="78"/>
      <c r="P39" s="244"/>
      <c r="Q39" s="242"/>
      <c r="R39" s="243"/>
      <c r="T39" s="2"/>
      <c r="U39" s="2"/>
      <c r="V39" s="2"/>
      <c r="W39" s="2"/>
      <c r="X39" s="2"/>
      <c r="Y39" s="2"/>
      <c r="Z39" s="2"/>
      <c r="AA39" s="2"/>
      <c r="AB39" s="2"/>
      <c r="AC39" s="2"/>
      <c r="AD39" s="2"/>
      <c r="AE39" s="2"/>
      <c r="AF39" s="2"/>
      <c r="AG39" s="2"/>
      <c r="AH39" s="2"/>
      <c r="AI39" s="2"/>
      <c r="AJ39" s="2"/>
      <c r="AK39" s="2"/>
      <c r="AL39" s="2"/>
      <c r="AM39" s="2"/>
    </row>
    <row r="40" spans="2:39" x14ac:dyDescent="0.25">
      <c r="B40" s="94" t="s">
        <v>18</v>
      </c>
      <c r="C40" s="95">
        <v>36.847299999999997</v>
      </c>
      <c r="D40" s="96">
        <f t="shared" si="0"/>
        <v>36847.299999999996</v>
      </c>
      <c r="E40" s="97">
        <f t="shared" si="1"/>
        <v>23.029562499999997</v>
      </c>
      <c r="F40" s="97">
        <f t="shared" si="2"/>
        <v>23.029562499999997</v>
      </c>
      <c r="G40" s="246">
        <f>AVERAGE(E40:E45)</f>
        <v>23.367041666666665</v>
      </c>
      <c r="H40" s="248">
        <f>_xlfn.STDEV.S(E40:E45)</f>
        <v>0.83926467970728358</v>
      </c>
      <c r="I40" s="245">
        <f>(G40/$G$5)-1</f>
        <v>-0.37829981919102673</v>
      </c>
      <c r="J40" s="101">
        <v>40</v>
      </c>
      <c r="K40" s="96">
        <v>37</v>
      </c>
      <c r="L40" s="96">
        <v>100</v>
      </c>
      <c r="M40" s="96">
        <v>1.7352399999999999</v>
      </c>
      <c r="N40" s="96">
        <f t="shared" si="3"/>
        <v>1735.2399999999998</v>
      </c>
      <c r="O40" s="97">
        <f t="shared" si="4"/>
        <v>4.7532140248356454</v>
      </c>
      <c r="P40" s="246">
        <f>AVERAGE(O40:O45)</f>
        <v>4.6616071733015589</v>
      </c>
      <c r="Q40" s="248">
        <f>_xlfn.STDEV.S(O40:O45)</f>
        <v>0.22509477530962366</v>
      </c>
      <c r="R40" s="245">
        <f>(P40/$P$5)-1</f>
        <v>-0.4517317970321425</v>
      </c>
      <c r="T40" s="2"/>
      <c r="U40" s="2"/>
      <c r="V40" s="2"/>
      <c r="W40" s="2"/>
      <c r="X40" s="2"/>
      <c r="Y40" s="2"/>
      <c r="Z40" s="2"/>
      <c r="AA40" s="2"/>
      <c r="AB40" s="2"/>
      <c r="AC40" s="2"/>
      <c r="AD40" s="2"/>
      <c r="AE40" s="2"/>
      <c r="AF40" s="2"/>
      <c r="AG40" s="2"/>
      <c r="AH40" s="2"/>
      <c r="AI40" s="2"/>
      <c r="AJ40" s="2"/>
      <c r="AK40" s="2"/>
      <c r="AL40" s="2"/>
      <c r="AM40" s="2"/>
    </row>
    <row r="41" spans="2:39" x14ac:dyDescent="0.25">
      <c r="B41" s="94" t="s">
        <v>18</v>
      </c>
      <c r="C41" s="95">
        <v>36.298200000000001</v>
      </c>
      <c r="D41" s="96">
        <f t="shared" si="0"/>
        <v>36298.200000000004</v>
      </c>
      <c r="E41" s="97">
        <f t="shared" si="1"/>
        <v>22.686375000000002</v>
      </c>
      <c r="F41" s="97">
        <f t="shared" si="2"/>
        <v>22.686375000000002</v>
      </c>
      <c r="G41" s="246"/>
      <c r="H41" s="248"/>
      <c r="I41" s="245"/>
      <c r="J41" s="101"/>
      <c r="K41" s="96"/>
      <c r="L41" s="96"/>
      <c r="M41" s="96"/>
      <c r="N41" s="96"/>
      <c r="O41" s="97"/>
      <c r="P41" s="246"/>
      <c r="Q41" s="248"/>
      <c r="R41" s="245"/>
      <c r="T41" s="2"/>
      <c r="U41" s="2"/>
      <c r="V41" s="2"/>
      <c r="W41" s="2"/>
      <c r="X41" s="2"/>
      <c r="Y41" s="2"/>
      <c r="Z41" s="2"/>
      <c r="AA41" s="2"/>
      <c r="AB41" s="2"/>
      <c r="AC41" s="2"/>
      <c r="AD41" s="2"/>
      <c r="AE41" s="2"/>
      <c r="AF41" s="2"/>
      <c r="AG41" s="2"/>
      <c r="AH41" s="2"/>
      <c r="AI41" s="2"/>
      <c r="AJ41" s="2"/>
      <c r="AK41" s="2"/>
      <c r="AL41" s="2"/>
      <c r="AM41" s="2"/>
    </row>
    <row r="42" spans="2:39" x14ac:dyDescent="0.25">
      <c r="B42" s="94" t="s">
        <v>18</v>
      </c>
      <c r="C42" s="95">
        <v>38.631700000000002</v>
      </c>
      <c r="D42" s="96">
        <f t="shared" si="0"/>
        <v>38631.700000000004</v>
      </c>
      <c r="E42" s="97">
        <f t="shared" si="1"/>
        <v>24.144812500000004</v>
      </c>
      <c r="F42" s="97">
        <f t="shared" si="2"/>
        <v>24.144812500000004</v>
      </c>
      <c r="G42" s="246"/>
      <c r="H42" s="248"/>
      <c r="I42" s="245"/>
      <c r="J42" s="101">
        <v>40</v>
      </c>
      <c r="K42" s="96">
        <v>39</v>
      </c>
      <c r="L42" s="96">
        <v>100</v>
      </c>
      <c r="M42" s="96">
        <v>1.9576100000000001</v>
      </c>
      <c r="N42" s="96">
        <f t="shared" si="3"/>
        <v>1957.6100000000001</v>
      </c>
      <c r="O42" s="97">
        <f t="shared" si="4"/>
        <v>4.8264546351084814</v>
      </c>
      <c r="P42" s="246"/>
      <c r="Q42" s="248"/>
      <c r="R42" s="245"/>
      <c r="T42" s="2"/>
      <c r="U42" s="2"/>
      <c r="V42" s="2"/>
      <c r="W42" s="2"/>
      <c r="X42" s="2"/>
      <c r="Y42" s="2"/>
      <c r="Z42" s="2"/>
      <c r="AA42" s="2"/>
      <c r="AB42" s="2"/>
      <c r="AC42" s="2"/>
      <c r="AD42" s="2"/>
      <c r="AE42" s="2"/>
      <c r="AF42" s="2"/>
      <c r="AG42" s="2"/>
      <c r="AH42" s="2"/>
      <c r="AI42" s="2"/>
      <c r="AJ42" s="2"/>
      <c r="AK42" s="2"/>
      <c r="AL42" s="2"/>
      <c r="AM42" s="2"/>
    </row>
    <row r="43" spans="2:39" x14ac:dyDescent="0.25">
      <c r="B43" s="94" t="s">
        <v>18</v>
      </c>
      <c r="C43" s="95">
        <v>38.892000000000003</v>
      </c>
      <c r="D43" s="96">
        <f t="shared" si="0"/>
        <v>38892</v>
      </c>
      <c r="E43" s="97">
        <f t="shared" si="1"/>
        <v>24.307500000000001</v>
      </c>
      <c r="F43" s="97">
        <f t="shared" si="2"/>
        <v>24.307500000000001</v>
      </c>
      <c r="G43" s="246"/>
      <c r="H43" s="248"/>
      <c r="I43" s="245"/>
      <c r="J43" s="101"/>
      <c r="K43" s="96"/>
      <c r="L43" s="96"/>
      <c r="M43" s="96"/>
      <c r="N43" s="96"/>
      <c r="O43" s="97"/>
      <c r="P43" s="246"/>
      <c r="Q43" s="248"/>
      <c r="R43" s="245"/>
      <c r="T43" s="2"/>
      <c r="U43" s="2"/>
      <c r="V43" s="2"/>
      <c r="W43" s="2"/>
      <c r="X43" s="2"/>
      <c r="Y43" s="2"/>
      <c r="Z43" s="2"/>
      <c r="AA43" s="2"/>
      <c r="AB43" s="2"/>
      <c r="AC43" s="2"/>
      <c r="AD43" s="2"/>
      <c r="AE43" s="2"/>
      <c r="AF43" s="2"/>
      <c r="AG43" s="2"/>
      <c r="AH43" s="2"/>
      <c r="AI43" s="2"/>
      <c r="AJ43" s="2"/>
      <c r="AK43" s="2"/>
      <c r="AL43" s="2"/>
      <c r="AM43" s="2"/>
    </row>
    <row r="44" spans="2:39" x14ac:dyDescent="0.25">
      <c r="B44" s="94" t="s">
        <v>18</v>
      </c>
      <c r="C44" s="95">
        <v>38.071800000000003</v>
      </c>
      <c r="D44" s="96">
        <f t="shared" si="0"/>
        <v>38071.800000000003</v>
      </c>
      <c r="E44" s="97">
        <f t="shared" si="1"/>
        <v>23.794875000000001</v>
      </c>
      <c r="F44" s="97">
        <f t="shared" si="2"/>
        <v>23.794875000000001</v>
      </c>
      <c r="G44" s="246"/>
      <c r="H44" s="248"/>
      <c r="I44" s="245"/>
      <c r="J44" s="101">
        <v>40</v>
      </c>
      <c r="K44" s="96">
        <v>39</v>
      </c>
      <c r="L44" s="96">
        <v>100</v>
      </c>
      <c r="M44" s="96">
        <v>1.7867299999999999</v>
      </c>
      <c r="N44" s="96">
        <f t="shared" si="3"/>
        <v>1786.73</v>
      </c>
      <c r="O44" s="97">
        <f t="shared" si="4"/>
        <v>4.4051528599605527</v>
      </c>
      <c r="P44" s="246"/>
      <c r="Q44" s="248"/>
      <c r="R44" s="245"/>
      <c r="T44" s="2"/>
      <c r="U44" s="2"/>
      <c r="V44" s="2"/>
      <c r="W44" s="2"/>
      <c r="X44" s="2"/>
      <c r="Y44" s="2"/>
      <c r="Z44" s="2"/>
      <c r="AA44" s="2"/>
      <c r="AB44" s="2"/>
      <c r="AC44" s="2"/>
      <c r="AD44" s="2"/>
      <c r="AE44" s="2"/>
      <c r="AF44" s="2"/>
      <c r="AG44" s="2"/>
      <c r="AH44" s="2"/>
      <c r="AI44" s="2"/>
      <c r="AJ44" s="2"/>
      <c r="AK44" s="2"/>
      <c r="AL44" s="2"/>
      <c r="AM44" s="2"/>
    </row>
    <row r="45" spans="2:39" x14ac:dyDescent="0.25">
      <c r="B45" s="94" t="s">
        <v>18</v>
      </c>
      <c r="C45" s="95">
        <v>35.582599999999999</v>
      </c>
      <c r="D45" s="107">
        <f t="shared" si="0"/>
        <v>35582.6</v>
      </c>
      <c r="E45" s="108">
        <f t="shared" si="1"/>
        <v>22.239124999999998</v>
      </c>
      <c r="F45" s="108">
        <f t="shared" si="2"/>
        <v>22.239124999999998</v>
      </c>
      <c r="G45" s="247"/>
      <c r="H45" s="249"/>
      <c r="I45" s="245"/>
      <c r="J45" s="101"/>
      <c r="K45" s="107"/>
      <c r="L45" s="107"/>
      <c r="M45" s="107"/>
      <c r="N45" s="107"/>
      <c r="O45" s="107"/>
      <c r="P45" s="247"/>
      <c r="Q45" s="249"/>
      <c r="R45" s="245"/>
      <c r="T45" s="2"/>
      <c r="U45" s="2"/>
      <c r="V45" s="2"/>
      <c r="W45" s="2"/>
      <c r="X45" s="2"/>
      <c r="Y45" s="2"/>
      <c r="Z45" s="2"/>
      <c r="AA45" s="2"/>
      <c r="AB45" s="2"/>
      <c r="AC45" s="2"/>
      <c r="AD45" s="2"/>
      <c r="AE45" s="2"/>
      <c r="AF45" s="2"/>
      <c r="AG45" s="2"/>
      <c r="AH45" s="2"/>
      <c r="AI45" s="2"/>
      <c r="AJ45" s="2"/>
      <c r="AK45" s="2"/>
      <c r="AL45" s="2"/>
      <c r="AM45" s="2"/>
    </row>
    <row r="46" spans="2:39" x14ac:dyDescent="0.25">
      <c r="B46" s="103" t="s">
        <v>13</v>
      </c>
      <c r="C46" s="104">
        <v>48.125300000000003</v>
      </c>
      <c r="D46" s="106">
        <f t="shared" ref="D46:D49" si="10">C46*1000</f>
        <v>48125.3</v>
      </c>
      <c r="E46" s="78">
        <f t="shared" ref="E46:E49" si="11">D46/$J$1</f>
        <v>30.078312500000003</v>
      </c>
      <c r="F46" s="78">
        <f t="shared" ref="F46:F49" si="12">E46</f>
        <v>30.078312500000003</v>
      </c>
      <c r="G46" s="242">
        <f>AVERAGE(E46:E51)</f>
        <v>31.409218749999997</v>
      </c>
      <c r="H46" s="242">
        <f>_xlfn.STDEV.S(E46:E51)</f>
        <v>1.7247720373601179</v>
      </c>
      <c r="I46" s="243">
        <f>(G46/$G$5)-1</f>
        <v>-0.16433080171208692</v>
      </c>
      <c r="J46" s="105">
        <v>40</v>
      </c>
      <c r="K46" s="56">
        <v>40</v>
      </c>
      <c r="L46" s="56">
        <v>100</v>
      </c>
      <c r="M46" s="56">
        <v>2.4823599999999999</v>
      </c>
      <c r="N46" s="56">
        <f t="shared" ref="N46" si="13">M46*1000</f>
        <v>2482.3599999999997</v>
      </c>
      <c r="O46" s="78">
        <f t="shared" ref="O46" si="14">1.5*((N46*L46)/(J46*(K46*K46)))</f>
        <v>5.8180312499999989</v>
      </c>
      <c r="P46" s="244">
        <f>AVERAGE(O46:O51)</f>
        <v>5.8521328124999998</v>
      </c>
      <c r="Q46" s="242">
        <f>_xlfn.STDEV.S(O46:O51)</f>
        <v>7.1910646306692305E-2</v>
      </c>
      <c r="R46" s="243">
        <f>(P46/$P$5)-1</f>
        <v>-0.31170984140086222</v>
      </c>
      <c r="T46" s="2"/>
      <c r="U46" s="2"/>
      <c r="V46" s="2"/>
      <c r="W46" s="2"/>
      <c r="X46" s="2"/>
      <c r="Y46" s="2"/>
      <c r="Z46" s="2"/>
      <c r="AA46" s="2"/>
      <c r="AB46" s="2"/>
      <c r="AC46" s="2"/>
      <c r="AD46" s="2"/>
      <c r="AE46" s="2"/>
      <c r="AF46" s="2"/>
      <c r="AG46" s="2"/>
      <c r="AH46" s="2"/>
      <c r="AI46" s="2"/>
      <c r="AJ46" s="2"/>
      <c r="AK46" s="2"/>
      <c r="AL46" s="2"/>
      <c r="AM46" s="2"/>
    </row>
    <row r="47" spans="2:39" x14ac:dyDescent="0.25">
      <c r="B47" s="103" t="s">
        <v>13</v>
      </c>
      <c r="C47" s="104">
        <v>49.671900000000001</v>
      </c>
      <c r="D47" s="106">
        <f t="shared" si="10"/>
        <v>49671.9</v>
      </c>
      <c r="E47" s="78">
        <f t="shared" si="11"/>
        <v>31.0449375</v>
      </c>
      <c r="F47" s="78">
        <f t="shared" si="12"/>
        <v>31.0449375</v>
      </c>
      <c r="G47" s="242"/>
      <c r="H47" s="242"/>
      <c r="I47" s="243"/>
      <c r="J47" s="105"/>
      <c r="K47" s="56"/>
      <c r="L47" s="56"/>
      <c r="M47" s="56"/>
      <c r="N47" s="56"/>
      <c r="O47" s="78"/>
      <c r="P47" s="244"/>
      <c r="Q47" s="242"/>
      <c r="R47" s="243"/>
      <c r="T47" s="2"/>
      <c r="U47" s="2"/>
      <c r="V47" s="2"/>
      <c r="W47" s="2"/>
      <c r="X47" s="2"/>
      <c r="Y47" s="2"/>
      <c r="Z47" s="2"/>
      <c r="AA47" s="2"/>
      <c r="AB47" s="2"/>
      <c r="AC47" s="2"/>
      <c r="AD47" s="2"/>
      <c r="AE47" s="2"/>
      <c r="AF47" s="2"/>
      <c r="AG47" s="2"/>
      <c r="AH47" s="2"/>
      <c r="AI47" s="2"/>
      <c r="AJ47" s="2"/>
      <c r="AK47" s="2"/>
      <c r="AL47" s="2"/>
      <c r="AM47" s="2"/>
    </row>
    <row r="48" spans="2:39" x14ac:dyDescent="0.25">
      <c r="B48" s="103" t="s">
        <v>13</v>
      </c>
      <c r="C48" s="104">
        <v>48.499499999999998</v>
      </c>
      <c r="D48" s="106">
        <f t="shared" si="10"/>
        <v>48499.5</v>
      </c>
      <c r="E48" s="78">
        <f t="shared" si="11"/>
        <v>30.3121875</v>
      </c>
      <c r="F48" s="78">
        <f t="shared" si="12"/>
        <v>30.3121875</v>
      </c>
      <c r="G48" s="242"/>
      <c r="H48" s="242"/>
      <c r="I48" s="243"/>
      <c r="J48" s="105">
        <v>40</v>
      </c>
      <c r="K48" s="56">
        <v>40</v>
      </c>
      <c r="L48" s="56">
        <v>100</v>
      </c>
      <c r="M48" s="56">
        <v>2.47621</v>
      </c>
      <c r="N48" s="56">
        <f t="shared" ref="N48" si="15">M48*1000</f>
        <v>2476.21</v>
      </c>
      <c r="O48" s="78">
        <f t="shared" ref="O48" si="16">1.5*((N48*L48)/(J48*(K48*K48)))</f>
        <v>5.8036171875000004</v>
      </c>
      <c r="P48" s="244"/>
      <c r="Q48" s="242"/>
      <c r="R48" s="243"/>
      <c r="T48" s="2"/>
      <c r="U48" s="2"/>
      <c r="V48" s="2"/>
      <c r="W48" s="2"/>
      <c r="X48" s="2"/>
      <c r="Y48" s="2"/>
      <c r="Z48" s="2"/>
      <c r="AA48" s="2"/>
      <c r="AB48" s="2"/>
      <c r="AC48" s="2"/>
      <c r="AD48" s="2"/>
      <c r="AE48" s="2"/>
      <c r="AF48" s="2"/>
      <c r="AG48" s="2"/>
      <c r="AH48" s="2"/>
      <c r="AI48" s="2"/>
      <c r="AJ48" s="2"/>
      <c r="AK48" s="2"/>
      <c r="AL48" s="2"/>
      <c r="AM48" s="2"/>
    </row>
    <row r="49" spans="2:39" x14ac:dyDescent="0.25">
      <c r="B49" s="103" t="s">
        <v>13</v>
      </c>
      <c r="C49" s="104">
        <v>55.679400000000001</v>
      </c>
      <c r="D49" s="106">
        <f t="shared" si="10"/>
        <v>55679.4</v>
      </c>
      <c r="E49" s="78">
        <f t="shared" si="11"/>
        <v>34.799624999999999</v>
      </c>
      <c r="F49" s="78">
        <f t="shared" si="12"/>
        <v>34.799624999999999</v>
      </c>
      <c r="G49" s="242"/>
      <c r="H49" s="242"/>
      <c r="I49" s="243"/>
      <c r="J49" s="105"/>
      <c r="K49" s="56"/>
      <c r="L49" s="56"/>
      <c r="M49" s="56"/>
      <c r="N49" s="56"/>
      <c r="O49" s="78"/>
      <c r="P49" s="244"/>
      <c r="Q49" s="242"/>
      <c r="R49" s="243"/>
      <c r="T49" s="2"/>
      <c r="U49" s="2"/>
      <c r="V49" s="2"/>
      <c r="W49" s="2"/>
      <c r="X49" s="2"/>
      <c r="Y49" s="2"/>
      <c r="Z49" s="2"/>
      <c r="AA49" s="2"/>
      <c r="AB49" s="2"/>
      <c r="AC49" s="2"/>
      <c r="AD49" s="2"/>
      <c r="AE49" s="2"/>
      <c r="AF49" s="2"/>
      <c r="AG49" s="2"/>
      <c r="AH49" s="2"/>
      <c r="AI49" s="2"/>
      <c r="AJ49" s="2"/>
      <c r="AK49" s="2"/>
      <c r="AL49" s="2"/>
      <c r="AM49" s="2"/>
    </row>
    <row r="50" spans="2:39" x14ac:dyDescent="0.25">
      <c r="B50" s="103" t="s">
        <v>13</v>
      </c>
      <c r="C50" s="104">
        <v>49.4313</v>
      </c>
      <c r="D50" s="106">
        <f t="shared" ref="D50:D51" si="17">C50*1000</f>
        <v>49431.3</v>
      </c>
      <c r="E50" s="78">
        <f t="shared" ref="E50:E51" si="18">D50/$J$1</f>
        <v>30.894562500000003</v>
      </c>
      <c r="F50" s="78">
        <f t="shared" ref="F50:F51" si="19">E50</f>
        <v>30.894562500000003</v>
      </c>
      <c r="G50" s="242"/>
      <c r="H50" s="242"/>
      <c r="I50" s="243"/>
      <c r="J50" s="105">
        <v>40</v>
      </c>
      <c r="K50" s="56">
        <v>40</v>
      </c>
      <c r="L50" s="56">
        <v>100</v>
      </c>
      <c r="M50" s="56">
        <v>2.5321600000000002</v>
      </c>
      <c r="N50" s="56">
        <f t="shared" ref="N50" si="20">M50*1000</f>
        <v>2532.1600000000003</v>
      </c>
      <c r="O50" s="78">
        <f t="shared" ref="O50" si="21">1.5*((N50*L50)/(J50*(K50*K50)))</f>
        <v>5.9347500000000011</v>
      </c>
      <c r="P50" s="244"/>
      <c r="Q50" s="242"/>
      <c r="R50" s="243"/>
      <c r="T50" s="2"/>
      <c r="U50" s="2"/>
      <c r="V50" s="2"/>
      <c r="W50" s="2"/>
      <c r="X50" s="2"/>
      <c r="Y50" s="2"/>
      <c r="Z50" s="2"/>
      <c r="AA50" s="2"/>
      <c r="AB50" s="2"/>
      <c r="AC50" s="2"/>
      <c r="AD50" s="2"/>
      <c r="AE50" s="2"/>
      <c r="AF50" s="2"/>
      <c r="AG50" s="2"/>
      <c r="AH50" s="2"/>
      <c r="AI50" s="2"/>
      <c r="AJ50" s="2"/>
      <c r="AK50" s="2"/>
      <c r="AL50" s="2"/>
      <c r="AM50" s="2"/>
    </row>
    <row r="51" spans="2:39" x14ac:dyDescent="0.25">
      <c r="B51" s="103" t="s">
        <v>13</v>
      </c>
      <c r="C51" s="104">
        <v>50.121099999999998</v>
      </c>
      <c r="D51" s="106">
        <f t="shared" si="17"/>
        <v>50121.1</v>
      </c>
      <c r="E51" s="78">
        <f t="shared" si="18"/>
        <v>31.325687500000001</v>
      </c>
      <c r="F51" s="78">
        <f t="shared" si="19"/>
        <v>31.325687500000001</v>
      </c>
      <c r="G51" s="242"/>
      <c r="H51" s="242"/>
      <c r="I51" s="243"/>
      <c r="J51" s="105"/>
      <c r="K51" s="56"/>
      <c r="L51" s="56"/>
      <c r="M51" s="56"/>
      <c r="N51" s="56"/>
      <c r="O51" s="78"/>
      <c r="P51" s="244"/>
      <c r="Q51" s="242"/>
      <c r="R51" s="243"/>
      <c r="T51" s="2"/>
      <c r="U51" s="2"/>
      <c r="V51" s="2"/>
      <c r="W51" s="2"/>
      <c r="X51" s="2"/>
      <c r="Y51" s="2"/>
      <c r="Z51" s="2"/>
      <c r="AA51" s="2"/>
      <c r="AB51" s="2"/>
      <c r="AC51" s="2"/>
      <c r="AD51" s="2"/>
      <c r="AE51" s="2"/>
      <c r="AF51" s="2"/>
      <c r="AG51" s="2"/>
      <c r="AH51" s="2"/>
      <c r="AI51" s="2"/>
      <c r="AJ51" s="2"/>
      <c r="AK51" s="2"/>
      <c r="AL51" s="2"/>
      <c r="AM51" s="2"/>
    </row>
    <row r="52" spans="2:39" x14ac:dyDescent="0.25">
      <c r="B52" s="23"/>
      <c r="C52" s="22"/>
      <c r="D52" s="22"/>
      <c r="E52" s="22"/>
      <c r="F52" s="22"/>
      <c r="G52" s="22"/>
      <c r="H52" s="22"/>
      <c r="I52" s="22"/>
      <c r="J52" s="22"/>
      <c r="K52" s="22"/>
      <c r="L52" s="22"/>
      <c r="M52" s="22"/>
      <c r="N52" s="22"/>
      <c r="O52" s="22"/>
      <c r="P52" s="22"/>
      <c r="Q52" s="22"/>
      <c r="R52" s="22"/>
      <c r="T52" s="2"/>
      <c r="U52" s="2"/>
      <c r="V52" s="2"/>
      <c r="W52" s="2"/>
      <c r="X52" s="2"/>
      <c r="Y52" s="2"/>
      <c r="Z52" s="2"/>
      <c r="AA52" s="2"/>
      <c r="AB52" s="2"/>
      <c r="AC52" s="2"/>
      <c r="AD52" s="2"/>
      <c r="AE52" s="2"/>
      <c r="AF52" s="2"/>
      <c r="AG52" s="2"/>
      <c r="AH52" s="2"/>
      <c r="AI52" s="2"/>
      <c r="AJ52" s="2"/>
      <c r="AK52" s="2"/>
      <c r="AL52" s="2"/>
      <c r="AM52" s="2"/>
    </row>
    <row r="53" spans="2:39" x14ac:dyDescent="0.25">
      <c r="B53" s="20"/>
      <c r="C53" s="11"/>
      <c r="D53" s="11"/>
      <c r="E53" s="11"/>
      <c r="F53" s="11"/>
      <c r="G53" s="11"/>
      <c r="H53" s="11"/>
      <c r="I53" s="11"/>
      <c r="J53" s="11"/>
      <c r="K53" s="11"/>
      <c r="L53" s="11"/>
      <c r="M53" s="11"/>
      <c r="N53" s="11"/>
      <c r="O53" s="11"/>
      <c r="P53" s="11"/>
      <c r="Q53" s="11"/>
      <c r="R53" s="11"/>
      <c r="T53" s="2"/>
      <c r="U53" s="2"/>
      <c r="V53" s="2"/>
      <c r="W53" s="2"/>
      <c r="X53" s="2"/>
      <c r="Y53" s="2"/>
      <c r="Z53" s="2"/>
      <c r="AA53" s="2"/>
      <c r="AB53" s="2"/>
      <c r="AC53" s="2"/>
      <c r="AD53" s="2"/>
      <c r="AE53" s="2"/>
      <c r="AF53" s="2"/>
      <c r="AG53" s="2"/>
      <c r="AH53" s="2"/>
      <c r="AI53" s="2"/>
      <c r="AJ53" s="2"/>
      <c r="AK53" s="2"/>
      <c r="AL53" s="2"/>
      <c r="AM53" s="2"/>
    </row>
    <row r="54" spans="2:39" x14ac:dyDescent="0.25">
      <c r="B54" s="20"/>
      <c r="C54" s="11"/>
      <c r="D54" s="11"/>
      <c r="E54" s="11"/>
      <c r="F54" s="11"/>
      <c r="G54" s="11"/>
      <c r="H54" s="11"/>
      <c r="I54" s="11"/>
      <c r="J54" s="11"/>
      <c r="K54" s="11"/>
      <c r="L54" s="11"/>
      <c r="M54" s="11"/>
      <c r="N54" s="11"/>
      <c r="O54" s="11"/>
      <c r="P54" s="11"/>
      <c r="Q54" s="11"/>
      <c r="R54" s="11"/>
      <c r="T54" s="2"/>
      <c r="U54" s="2"/>
      <c r="V54" s="2"/>
      <c r="W54" s="2"/>
      <c r="X54" s="2"/>
      <c r="Y54" s="2"/>
      <c r="Z54" s="2"/>
      <c r="AA54" s="2"/>
      <c r="AB54" s="2"/>
      <c r="AC54" s="2"/>
      <c r="AD54" s="2"/>
      <c r="AE54" s="2"/>
      <c r="AF54" s="2"/>
      <c r="AG54" s="2"/>
      <c r="AH54" s="2"/>
      <c r="AI54" s="2"/>
      <c r="AJ54" s="2"/>
      <c r="AK54" s="2"/>
      <c r="AL54" s="2"/>
      <c r="AM54" s="2"/>
    </row>
    <row r="55" spans="2:39" x14ac:dyDescent="0.25">
      <c r="B55" s="20"/>
      <c r="C55" s="11"/>
      <c r="D55" s="11"/>
      <c r="E55" s="11"/>
      <c r="F55" s="11"/>
      <c r="G55" s="11"/>
      <c r="H55" s="11"/>
      <c r="I55" s="11"/>
      <c r="J55" s="11"/>
      <c r="K55" s="11"/>
      <c r="L55" s="11"/>
      <c r="M55" s="11"/>
      <c r="N55" s="11"/>
      <c r="O55" s="11"/>
      <c r="P55" s="11"/>
      <c r="Q55" s="11"/>
      <c r="R55" s="11"/>
      <c r="T55" s="2"/>
      <c r="U55" s="2"/>
      <c r="V55" s="240" t="s">
        <v>38</v>
      </c>
      <c r="W55" s="241"/>
      <c r="X55" s="241"/>
      <c r="Y55" s="241"/>
      <c r="Z55" s="241"/>
      <c r="AA55" s="241"/>
      <c r="AB55" s="241"/>
      <c r="AC55" s="241"/>
      <c r="AD55" s="241"/>
      <c r="AE55" s="241"/>
      <c r="AF55" s="241"/>
      <c r="AG55" s="241"/>
      <c r="AH55" s="241"/>
      <c r="AI55" s="241"/>
      <c r="AJ55" s="241"/>
      <c r="AK55" s="2"/>
      <c r="AL55" s="2"/>
      <c r="AM55" s="2"/>
    </row>
    <row r="56" spans="2:39" x14ac:dyDescent="0.25">
      <c r="B56" s="20"/>
      <c r="C56" s="11"/>
      <c r="D56" s="11"/>
      <c r="E56" s="11"/>
      <c r="F56" s="11"/>
      <c r="G56" s="11"/>
      <c r="H56" s="11"/>
      <c r="I56" s="11"/>
      <c r="J56" s="11"/>
      <c r="K56" s="11"/>
      <c r="L56" s="11"/>
      <c r="M56" s="11"/>
      <c r="N56" s="11"/>
      <c r="O56" s="11"/>
      <c r="P56" s="11"/>
      <c r="Q56" s="11"/>
      <c r="R56" s="11"/>
      <c r="T56" s="2"/>
      <c r="U56" s="2"/>
      <c r="V56" s="241"/>
      <c r="W56" s="241"/>
      <c r="X56" s="241"/>
      <c r="Y56" s="241"/>
      <c r="Z56" s="241"/>
      <c r="AA56" s="241"/>
      <c r="AB56" s="241"/>
      <c r="AC56" s="241"/>
      <c r="AD56" s="241"/>
      <c r="AE56" s="241"/>
      <c r="AF56" s="241"/>
      <c r="AG56" s="241"/>
      <c r="AH56" s="241"/>
      <c r="AI56" s="241"/>
      <c r="AJ56" s="241"/>
      <c r="AK56" s="2"/>
      <c r="AL56" s="2"/>
      <c r="AM56" s="2"/>
    </row>
    <row r="57" spans="2:39" ht="36.75" customHeight="1" x14ac:dyDescent="0.25">
      <c r="B57" s="20"/>
      <c r="C57" s="11"/>
      <c r="D57" s="11"/>
      <c r="E57" s="11"/>
      <c r="F57" s="11"/>
      <c r="G57" s="11"/>
      <c r="H57" s="11"/>
      <c r="I57" s="11"/>
      <c r="J57" s="11"/>
      <c r="K57" s="11"/>
      <c r="L57" s="11"/>
      <c r="M57" s="11"/>
      <c r="N57" s="11"/>
      <c r="O57" s="11"/>
      <c r="P57" s="11"/>
      <c r="Q57" s="11"/>
      <c r="R57" s="11"/>
      <c r="T57" s="2"/>
      <c r="U57" s="2"/>
      <c r="V57" s="241"/>
      <c r="W57" s="241"/>
      <c r="X57" s="241"/>
      <c r="Y57" s="241"/>
      <c r="Z57" s="241"/>
      <c r="AA57" s="241"/>
      <c r="AB57" s="241"/>
      <c r="AC57" s="241"/>
      <c r="AD57" s="241"/>
      <c r="AE57" s="241"/>
      <c r="AF57" s="241"/>
      <c r="AG57" s="241"/>
      <c r="AH57" s="241"/>
      <c r="AI57" s="241"/>
      <c r="AJ57" s="241"/>
      <c r="AK57" s="2"/>
      <c r="AL57" s="2"/>
      <c r="AM57" s="2"/>
    </row>
    <row r="58" spans="2:39" x14ac:dyDescent="0.25">
      <c r="B58" s="20"/>
      <c r="C58" s="11"/>
      <c r="D58" s="11"/>
      <c r="E58" s="11"/>
      <c r="F58" s="11"/>
      <c r="G58" s="11"/>
      <c r="H58" s="11"/>
      <c r="I58" s="11"/>
      <c r="J58" s="11"/>
      <c r="K58" s="11"/>
      <c r="L58" s="11"/>
      <c r="M58" s="11"/>
      <c r="N58" s="11"/>
      <c r="O58" s="11"/>
      <c r="P58" s="11"/>
      <c r="Q58" s="11"/>
      <c r="R58" s="11"/>
      <c r="T58" s="2"/>
      <c r="U58" s="2"/>
      <c r="V58" s="2"/>
      <c r="W58" s="2"/>
      <c r="X58" s="2"/>
      <c r="Y58" s="2"/>
      <c r="Z58" s="2"/>
      <c r="AA58" s="2"/>
      <c r="AB58" s="2"/>
      <c r="AC58" s="2"/>
      <c r="AD58" s="2"/>
      <c r="AE58" s="2"/>
      <c r="AF58" s="2"/>
      <c r="AG58" s="2"/>
      <c r="AH58" s="2"/>
      <c r="AI58" s="2"/>
      <c r="AJ58" s="2"/>
      <c r="AK58" s="2"/>
      <c r="AL58" s="2"/>
      <c r="AM58" s="2"/>
    </row>
    <row r="59" spans="2:39" x14ac:dyDescent="0.25">
      <c r="T59" s="2"/>
      <c r="U59" s="2"/>
      <c r="V59" s="2"/>
      <c r="W59" s="2"/>
      <c r="X59" s="2"/>
      <c r="Y59" s="2"/>
      <c r="Z59" s="2"/>
      <c r="AA59" s="2"/>
      <c r="AB59" s="2"/>
      <c r="AC59" s="2"/>
      <c r="AD59" s="2"/>
      <c r="AE59" s="2"/>
      <c r="AF59" s="2"/>
      <c r="AG59" s="2"/>
      <c r="AH59" s="2"/>
      <c r="AI59" s="2"/>
      <c r="AJ59" s="2"/>
      <c r="AK59" s="2"/>
      <c r="AL59" s="2"/>
      <c r="AM59" s="2"/>
    </row>
    <row r="60" spans="2:39" x14ac:dyDescent="0.25">
      <c r="T60" s="2"/>
      <c r="U60" s="2"/>
      <c r="V60" s="2"/>
      <c r="W60" s="2"/>
      <c r="X60" s="2"/>
      <c r="Y60" s="2"/>
      <c r="Z60" s="2"/>
      <c r="AA60" s="2"/>
      <c r="AB60" s="2"/>
      <c r="AC60" s="2"/>
      <c r="AD60" s="2"/>
      <c r="AE60" s="2"/>
      <c r="AF60" s="2"/>
      <c r="AG60" s="2"/>
      <c r="AH60" s="2"/>
      <c r="AI60" s="2"/>
      <c r="AJ60" s="2"/>
      <c r="AK60" s="2"/>
      <c r="AL60" s="2"/>
      <c r="AM60" s="2"/>
    </row>
    <row r="61" spans="2:39" x14ac:dyDescent="0.25">
      <c r="T61" s="2"/>
      <c r="U61" s="2"/>
      <c r="V61" s="2"/>
      <c r="W61" s="2"/>
      <c r="X61" s="2"/>
      <c r="Y61" s="2"/>
      <c r="Z61" s="2"/>
      <c r="AA61" s="2"/>
      <c r="AB61" s="2"/>
      <c r="AC61" s="2"/>
      <c r="AD61" s="2"/>
      <c r="AE61" s="2"/>
      <c r="AF61" s="2"/>
      <c r="AG61" s="2"/>
      <c r="AH61" s="2"/>
      <c r="AI61" s="2"/>
      <c r="AJ61" s="2"/>
      <c r="AK61" s="2"/>
      <c r="AL61" s="2"/>
    </row>
    <row r="62" spans="2:39" x14ac:dyDescent="0.25">
      <c r="T62" s="2"/>
      <c r="U62" s="2"/>
      <c r="V62" s="2"/>
      <c r="W62" s="2"/>
      <c r="X62" s="2"/>
      <c r="Y62" s="2"/>
      <c r="Z62" s="2"/>
      <c r="AA62" s="2"/>
      <c r="AB62" s="2"/>
      <c r="AC62" s="2"/>
      <c r="AD62" s="2"/>
      <c r="AE62" s="2"/>
      <c r="AF62" s="2"/>
      <c r="AG62" s="2"/>
      <c r="AH62" s="2"/>
      <c r="AI62" s="2"/>
      <c r="AJ62" s="2"/>
      <c r="AK62" s="2"/>
      <c r="AL62" s="2"/>
    </row>
    <row r="63" spans="2:39" x14ac:dyDescent="0.25">
      <c r="T63" s="2"/>
      <c r="U63" s="2"/>
      <c r="V63" s="2"/>
      <c r="W63" s="2"/>
      <c r="X63" s="2"/>
      <c r="Y63" s="2"/>
      <c r="Z63" s="2"/>
      <c r="AA63" s="2"/>
      <c r="AB63" s="2"/>
      <c r="AC63" s="2"/>
      <c r="AD63" s="2"/>
      <c r="AE63" s="2"/>
      <c r="AF63" s="2"/>
      <c r="AG63" s="2"/>
      <c r="AH63" s="2"/>
      <c r="AI63" s="2"/>
      <c r="AJ63" s="2"/>
      <c r="AK63" s="2"/>
      <c r="AL63" s="2"/>
    </row>
    <row r="64" spans="2:39" x14ac:dyDescent="0.25">
      <c r="T64" s="2"/>
      <c r="U64" s="2"/>
      <c r="V64" s="2"/>
      <c r="W64" s="2"/>
      <c r="X64" s="2"/>
      <c r="Y64" s="2"/>
      <c r="Z64" s="2"/>
      <c r="AA64" s="2"/>
      <c r="AB64" s="2"/>
      <c r="AC64" s="2"/>
      <c r="AD64" s="2"/>
      <c r="AE64" s="2"/>
      <c r="AF64" s="2"/>
      <c r="AG64" s="2"/>
      <c r="AH64" s="2"/>
      <c r="AI64" s="2"/>
      <c r="AJ64" s="2"/>
      <c r="AK64" s="2"/>
      <c r="AL64" s="2"/>
    </row>
    <row r="65" spans="20:38" x14ac:dyDescent="0.25">
      <c r="T65" s="2"/>
      <c r="U65" s="2"/>
      <c r="V65" s="2"/>
      <c r="W65" s="2"/>
      <c r="X65" s="2"/>
      <c r="Y65" s="2"/>
      <c r="Z65" s="2"/>
      <c r="AA65" s="2"/>
      <c r="AB65" s="2"/>
      <c r="AC65" s="2"/>
      <c r="AD65" s="2"/>
      <c r="AE65" s="2"/>
      <c r="AF65" s="2"/>
      <c r="AG65" s="2"/>
      <c r="AH65" s="2"/>
      <c r="AI65" s="2"/>
      <c r="AJ65" s="2"/>
      <c r="AK65" s="2"/>
      <c r="AL65" s="2"/>
    </row>
    <row r="66" spans="20:38" x14ac:dyDescent="0.25">
      <c r="T66" s="2"/>
      <c r="U66" s="2"/>
      <c r="V66" s="2"/>
      <c r="W66" s="2"/>
      <c r="X66" s="2"/>
      <c r="Y66" s="2"/>
      <c r="Z66" s="2"/>
      <c r="AA66" s="2"/>
      <c r="AB66" s="2"/>
      <c r="AC66" s="2"/>
      <c r="AD66" s="2"/>
      <c r="AE66" s="2"/>
      <c r="AF66" s="2"/>
      <c r="AG66" s="2"/>
      <c r="AH66" s="2"/>
      <c r="AI66" s="2"/>
      <c r="AJ66" s="2"/>
      <c r="AK66" s="2"/>
      <c r="AL66" s="2"/>
    </row>
    <row r="67" spans="20:38" x14ac:dyDescent="0.25">
      <c r="T67" s="2"/>
      <c r="U67" s="2"/>
      <c r="V67" s="2"/>
      <c r="W67" s="2"/>
      <c r="X67" s="2"/>
      <c r="Y67" s="2"/>
      <c r="Z67" s="2"/>
      <c r="AA67" s="2"/>
      <c r="AB67" s="2"/>
      <c r="AC67" s="2"/>
      <c r="AD67" s="2"/>
      <c r="AE67" s="2"/>
      <c r="AF67" s="2"/>
      <c r="AG67" s="2"/>
      <c r="AH67" s="2"/>
      <c r="AI67" s="2"/>
      <c r="AJ67" s="2"/>
      <c r="AK67" s="2"/>
      <c r="AL67" s="2"/>
    </row>
    <row r="68" spans="20:38" x14ac:dyDescent="0.25">
      <c r="T68" s="2"/>
      <c r="U68" s="2"/>
      <c r="V68" s="2"/>
      <c r="W68" s="2"/>
      <c r="X68" s="2"/>
      <c r="Y68" s="2"/>
      <c r="Z68" s="2"/>
      <c r="AA68" s="2"/>
      <c r="AB68" s="2"/>
      <c r="AC68" s="2"/>
      <c r="AD68" s="2"/>
      <c r="AE68" s="2"/>
      <c r="AF68" s="2"/>
      <c r="AG68" s="2"/>
      <c r="AH68" s="2"/>
      <c r="AI68" s="2"/>
      <c r="AJ68" s="2"/>
      <c r="AK68" s="2"/>
      <c r="AL68" s="2"/>
    </row>
    <row r="69" spans="20:38" x14ac:dyDescent="0.25">
      <c r="T69" s="2"/>
      <c r="U69" s="2"/>
      <c r="V69" s="2"/>
      <c r="W69" s="2"/>
      <c r="X69" s="2"/>
      <c r="Y69" s="2"/>
      <c r="Z69" s="2"/>
      <c r="AA69" s="2"/>
      <c r="AB69" s="2"/>
      <c r="AC69" s="2"/>
      <c r="AD69" s="2"/>
      <c r="AE69" s="2"/>
      <c r="AF69" s="2"/>
      <c r="AG69" s="2"/>
      <c r="AH69" s="2"/>
      <c r="AI69" s="2"/>
      <c r="AJ69" s="2"/>
      <c r="AK69" s="2"/>
      <c r="AL69" s="2"/>
    </row>
    <row r="70" spans="20:38" x14ac:dyDescent="0.25">
      <c r="T70" s="2"/>
      <c r="U70" s="2"/>
      <c r="V70" s="2"/>
      <c r="W70" s="2"/>
      <c r="X70" s="2"/>
      <c r="Y70" s="2"/>
      <c r="Z70" s="2"/>
      <c r="AA70" s="2"/>
      <c r="AB70" s="2"/>
      <c r="AC70" s="2"/>
      <c r="AD70" s="2"/>
      <c r="AE70" s="2"/>
      <c r="AF70" s="2"/>
      <c r="AG70" s="2"/>
      <c r="AH70" s="2"/>
      <c r="AI70" s="2"/>
      <c r="AJ70" s="2"/>
      <c r="AK70" s="2"/>
      <c r="AL70" s="2"/>
    </row>
    <row r="71" spans="20:38" x14ac:dyDescent="0.25">
      <c r="T71" s="2"/>
      <c r="U71" s="2"/>
      <c r="V71" s="2"/>
      <c r="W71" s="2"/>
      <c r="X71" s="2"/>
      <c r="Y71" s="2"/>
      <c r="Z71" s="2"/>
      <c r="AA71" s="2"/>
      <c r="AB71" s="2"/>
      <c r="AC71" s="2"/>
      <c r="AD71" s="2"/>
      <c r="AE71" s="2"/>
      <c r="AF71" s="2"/>
      <c r="AG71" s="2"/>
      <c r="AH71" s="2"/>
      <c r="AI71" s="2"/>
      <c r="AJ71" s="2"/>
      <c r="AK71" s="2"/>
      <c r="AL71" s="2"/>
    </row>
    <row r="72" spans="20:38" x14ac:dyDescent="0.25">
      <c r="T72" s="2"/>
      <c r="U72" s="2"/>
      <c r="V72" s="2"/>
      <c r="W72" s="2"/>
      <c r="X72" s="2"/>
      <c r="Y72" s="2"/>
      <c r="Z72" s="2"/>
      <c r="AA72" s="2"/>
      <c r="AB72" s="2"/>
      <c r="AC72" s="2"/>
      <c r="AD72" s="2"/>
      <c r="AE72" s="2"/>
      <c r="AF72" s="2"/>
      <c r="AG72" s="2"/>
      <c r="AH72" s="2"/>
      <c r="AI72" s="2"/>
      <c r="AJ72" s="2"/>
      <c r="AK72" s="2"/>
      <c r="AL72" s="2"/>
    </row>
    <row r="73" spans="20:38" x14ac:dyDescent="0.25">
      <c r="T73" s="2"/>
      <c r="U73" s="2"/>
      <c r="V73" s="2"/>
      <c r="W73" s="2"/>
      <c r="X73" s="2"/>
      <c r="Y73" s="2"/>
      <c r="Z73" s="2"/>
      <c r="AA73" s="2"/>
      <c r="AB73" s="2"/>
      <c r="AC73" s="2"/>
      <c r="AD73" s="2"/>
      <c r="AE73" s="2"/>
      <c r="AF73" s="2"/>
      <c r="AG73" s="2"/>
      <c r="AH73" s="2"/>
      <c r="AI73" s="2"/>
      <c r="AJ73" s="2"/>
      <c r="AK73" s="2"/>
      <c r="AL73" s="2"/>
    </row>
    <row r="74" spans="20:38" x14ac:dyDescent="0.25">
      <c r="T74" s="2"/>
      <c r="U74" s="2"/>
      <c r="V74" s="2"/>
      <c r="W74" s="2"/>
      <c r="X74" s="2"/>
      <c r="Y74" s="2"/>
      <c r="Z74" s="2"/>
      <c r="AA74" s="2"/>
      <c r="AB74" s="2"/>
      <c r="AC74" s="2"/>
      <c r="AD74" s="2"/>
      <c r="AE74" s="2"/>
      <c r="AF74" s="2"/>
      <c r="AG74" s="2"/>
      <c r="AH74" s="2"/>
      <c r="AI74" s="2"/>
      <c r="AJ74" s="2"/>
      <c r="AK74" s="2"/>
      <c r="AL74" s="2"/>
    </row>
    <row r="75" spans="20:38" x14ac:dyDescent="0.25">
      <c r="T75" s="2"/>
      <c r="U75" s="2"/>
      <c r="V75" s="2"/>
      <c r="W75" s="2"/>
      <c r="X75" s="2"/>
      <c r="Y75" s="2"/>
      <c r="Z75" s="2"/>
      <c r="AA75" s="2"/>
      <c r="AB75" s="2"/>
      <c r="AC75" s="2"/>
      <c r="AD75" s="2"/>
      <c r="AE75" s="2"/>
      <c r="AF75" s="2"/>
      <c r="AG75" s="2"/>
      <c r="AH75" s="2"/>
      <c r="AI75" s="2"/>
      <c r="AJ75" s="2"/>
      <c r="AK75" s="2"/>
      <c r="AL75" s="2"/>
    </row>
    <row r="76" spans="20:38" x14ac:dyDescent="0.25">
      <c r="T76" s="2"/>
      <c r="U76" s="2"/>
      <c r="V76" s="2"/>
      <c r="W76" s="2"/>
      <c r="X76" s="2"/>
      <c r="Y76" s="2"/>
      <c r="Z76" s="2"/>
      <c r="AA76" s="2"/>
      <c r="AB76" s="2"/>
      <c r="AC76" s="2"/>
      <c r="AD76" s="2"/>
      <c r="AE76" s="2"/>
      <c r="AF76" s="2"/>
      <c r="AG76" s="2"/>
      <c r="AH76" s="2"/>
      <c r="AI76" s="2"/>
      <c r="AJ76" s="2"/>
      <c r="AK76" s="2"/>
      <c r="AL76" s="2"/>
    </row>
    <row r="77" spans="20:38" x14ac:dyDescent="0.25">
      <c r="T77" s="2"/>
      <c r="U77" s="2"/>
      <c r="V77" s="2"/>
      <c r="W77" s="2"/>
      <c r="X77" s="2"/>
      <c r="Y77" s="2"/>
      <c r="Z77" s="2"/>
      <c r="AA77" s="2"/>
      <c r="AB77" s="2"/>
      <c r="AC77" s="2"/>
      <c r="AD77" s="2"/>
      <c r="AE77" s="2"/>
      <c r="AF77" s="2"/>
      <c r="AG77" s="2"/>
      <c r="AH77" s="2"/>
      <c r="AI77" s="2"/>
      <c r="AJ77" s="2"/>
      <c r="AK77" s="2"/>
      <c r="AL77" s="2"/>
    </row>
    <row r="78" spans="20:38" x14ac:dyDescent="0.25">
      <c r="T78" s="2"/>
      <c r="U78" s="2"/>
      <c r="V78" s="2"/>
      <c r="W78" s="2"/>
      <c r="X78" s="2"/>
      <c r="Y78" s="2"/>
      <c r="Z78" s="2"/>
      <c r="AA78" s="2"/>
      <c r="AB78" s="2"/>
      <c r="AC78" s="2"/>
      <c r="AD78" s="2"/>
      <c r="AE78" s="2"/>
      <c r="AF78" s="2"/>
      <c r="AG78" s="2"/>
      <c r="AH78" s="2"/>
      <c r="AI78" s="2"/>
      <c r="AJ78" s="2"/>
      <c r="AK78" s="2"/>
      <c r="AL78" s="2"/>
    </row>
    <row r="79" spans="20:38" x14ac:dyDescent="0.25">
      <c r="T79" s="2"/>
      <c r="U79" s="2"/>
      <c r="V79" s="2"/>
      <c r="W79" s="2"/>
      <c r="X79" s="2"/>
      <c r="Y79" s="2"/>
      <c r="Z79" s="2"/>
      <c r="AA79" s="2"/>
      <c r="AB79" s="2"/>
      <c r="AC79" s="2"/>
      <c r="AD79" s="2"/>
      <c r="AE79" s="2"/>
      <c r="AF79" s="2"/>
      <c r="AG79" s="2"/>
      <c r="AH79" s="2"/>
      <c r="AI79" s="2"/>
      <c r="AJ79" s="2"/>
      <c r="AK79" s="2"/>
      <c r="AL79" s="2"/>
    </row>
    <row r="80" spans="20:38" x14ac:dyDescent="0.25">
      <c r="T80" s="2"/>
      <c r="U80" s="2"/>
      <c r="V80" s="2"/>
      <c r="W80" s="2"/>
      <c r="X80" s="2"/>
      <c r="Y80" s="2"/>
      <c r="Z80" s="2"/>
      <c r="AA80" s="2"/>
      <c r="AB80" s="2"/>
      <c r="AC80" s="2"/>
      <c r="AD80" s="2"/>
      <c r="AE80" s="2"/>
      <c r="AF80" s="2"/>
      <c r="AG80" s="2"/>
      <c r="AH80" s="2"/>
      <c r="AI80" s="2"/>
      <c r="AJ80" s="2"/>
      <c r="AK80" s="2"/>
      <c r="AL80" s="2"/>
    </row>
    <row r="81" spans="20:38" x14ac:dyDescent="0.25">
      <c r="T81" s="2"/>
      <c r="U81" s="2"/>
      <c r="V81" s="2"/>
      <c r="W81" s="2"/>
      <c r="X81" s="2"/>
      <c r="Y81" s="2"/>
      <c r="Z81" s="2"/>
      <c r="AA81" s="2"/>
      <c r="AB81" s="2"/>
      <c r="AC81" s="2"/>
      <c r="AD81" s="2"/>
      <c r="AE81" s="2"/>
      <c r="AF81" s="2"/>
      <c r="AG81" s="2"/>
      <c r="AH81" s="2"/>
      <c r="AI81" s="2"/>
      <c r="AJ81" s="2"/>
      <c r="AK81" s="2"/>
      <c r="AL81" s="2"/>
    </row>
    <row r="82" spans="20:38" x14ac:dyDescent="0.25">
      <c r="T82" s="2"/>
      <c r="U82" s="2"/>
      <c r="V82" s="2"/>
      <c r="W82" s="2"/>
      <c r="X82" s="2"/>
      <c r="Y82" s="2"/>
      <c r="Z82" s="2"/>
      <c r="AA82" s="2"/>
      <c r="AB82" s="2"/>
      <c r="AC82" s="2"/>
      <c r="AD82" s="2"/>
      <c r="AE82" s="2"/>
      <c r="AF82" s="2"/>
      <c r="AG82" s="2"/>
      <c r="AH82" s="2"/>
      <c r="AI82" s="2"/>
      <c r="AJ82" s="2"/>
      <c r="AK82" s="2"/>
      <c r="AL82" s="2"/>
    </row>
    <row r="83" spans="20:38" x14ac:dyDescent="0.25">
      <c r="T83" s="2"/>
      <c r="U83" s="2"/>
      <c r="V83" s="2"/>
      <c r="W83" s="2"/>
      <c r="X83" s="2"/>
      <c r="Y83" s="2"/>
      <c r="Z83" s="2"/>
      <c r="AA83" s="2"/>
      <c r="AB83" s="2"/>
      <c r="AC83" s="2"/>
      <c r="AD83" s="2"/>
      <c r="AE83" s="2"/>
      <c r="AF83" s="2"/>
      <c r="AG83" s="2"/>
      <c r="AH83" s="2"/>
      <c r="AI83" s="2"/>
      <c r="AJ83" s="2"/>
      <c r="AK83" s="2"/>
      <c r="AL83" s="2"/>
    </row>
    <row r="84" spans="20:38" x14ac:dyDescent="0.25">
      <c r="T84" s="2"/>
      <c r="U84" s="2"/>
      <c r="V84" s="2"/>
      <c r="W84" s="2"/>
      <c r="X84" s="2"/>
      <c r="Y84" s="2"/>
      <c r="Z84" s="2"/>
      <c r="AA84" s="2"/>
      <c r="AB84" s="2"/>
      <c r="AC84" s="2"/>
      <c r="AD84" s="2"/>
      <c r="AE84" s="2"/>
      <c r="AF84" s="2"/>
      <c r="AG84" s="2"/>
      <c r="AH84" s="2"/>
      <c r="AI84" s="2"/>
      <c r="AJ84" s="2"/>
      <c r="AK84" s="2"/>
      <c r="AL84" s="2"/>
    </row>
    <row r="85" spans="20:38" x14ac:dyDescent="0.25">
      <c r="T85" s="2"/>
      <c r="U85" s="2"/>
      <c r="V85" s="2"/>
      <c r="W85" s="2"/>
      <c r="X85" s="2"/>
      <c r="Y85" s="2"/>
      <c r="Z85" s="2"/>
      <c r="AA85" s="2"/>
      <c r="AB85" s="2"/>
      <c r="AC85" s="2"/>
      <c r="AD85" s="2"/>
      <c r="AE85" s="2"/>
      <c r="AF85" s="2"/>
      <c r="AG85" s="2"/>
      <c r="AH85" s="2"/>
      <c r="AI85" s="2"/>
      <c r="AJ85" s="2"/>
      <c r="AK85" s="2"/>
      <c r="AL85" s="2"/>
    </row>
    <row r="86" spans="20:38" x14ac:dyDescent="0.25">
      <c r="T86" s="2"/>
      <c r="U86" s="2"/>
      <c r="V86" s="2"/>
      <c r="W86" s="2"/>
      <c r="X86" s="2"/>
      <c r="Y86" s="2"/>
      <c r="Z86" s="2"/>
      <c r="AA86" s="2"/>
      <c r="AB86" s="2"/>
      <c r="AC86" s="2"/>
      <c r="AD86" s="2"/>
      <c r="AE86" s="2"/>
      <c r="AF86" s="2"/>
      <c r="AG86" s="2"/>
      <c r="AH86" s="2"/>
      <c r="AI86" s="2"/>
      <c r="AJ86" s="2"/>
      <c r="AK86" s="2"/>
      <c r="AL86" s="2"/>
    </row>
    <row r="87" spans="20:38" x14ac:dyDescent="0.25">
      <c r="T87" s="2"/>
      <c r="U87" s="2"/>
      <c r="V87" s="2"/>
      <c r="W87" s="2"/>
      <c r="X87" s="2"/>
      <c r="Y87" s="2"/>
      <c r="Z87" s="2"/>
      <c r="AA87" s="2"/>
      <c r="AB87" s="2"/>
      <c r="AC87" s="2"/>
      <c r="AD87" s="2"/>
      <c r="AE87" s="2"/>
      <c r="AF87" s="2"/>
      <c r="AG87" s="2"/>
      <c r="AH87" s="2"/>
      <c r="AI87" s="2"/>
      <c r="AJ87" s="2"/>
      <c r="AK87" s="2"/>
      <c r="AL87" s="2"/>
    </row>
    <row r="88" spans="20:38" x14ac:dyDescent="0.25">
      <c r="T88" s="2"/>
      <c r="U88" s="2"/>
      <c r="V88" s="2"/>
      <c r="W88" s="2"/>
      <c r="X88" s="2"/>
      <c r="Y88" s="2"/>
      <c r="Z88" s="2"/>
      <c r="AA88" s="2"/>
      <c r="AB88" s="2"/>
      <c r="AC88" s="2"/>
      <c r="AD88" s="2"/>
      <c r="AE88" s="2"/>
      <c r="AF88" s="2"/>
      <c r="AG88" s="2"/>
      <c r="AH88" s="2"/>
      <c r="AI88" s="2"/>
      <c r="AJ88" s="2"/>
      <c r="AK88" s="2"/>
      <c r="AL88" s="2"/>
    </row>
    <row r="89" spans="20:38" x14ac:dyDescent="0.25">
      <c r="T89" s="2"/>
      <c r="U89" s="2"/>
      <c r="V89" s="2"/>
      <c r="W89" s="2"/>
      <c r="X89" s="2"/>
      <c r="Y89" s="2"/>
      <c r="Z89" s="2"/>
      <c r="AA89" s="2"/>
      <c r="AB89" s="2"/>
      <c r="AC89" s="2"/>
      <c r="AD89" s="2"/>
      <c r="AE89" s="2"/>
      <c r="AF89" s="2"/>
      <c r="AG89" s="2"/>
      <c r="AH89" s="2"/>
      <c r="AI89" s="2"/>
      <c r="AJ89" s="2"/>
      <c r="AK89" s="2"/>
      <c r="AL89" s="2"/>
    </row>
    <row r="90" spans="20:38" x14ac:dyDescent="0.25">
      <c r="T90" s="2"/>
      <c r="U90" s="2"/>
      <c r="V90" s="2"/>
      <c r="W90" s="2"/>
      <c r="X90" s="2"/>
      <c r="Y90" s="2"/>
      <c r="Z90" s="2"/>
      <c r="AA90" s="2"/>
      <c r="AB90" s="2"/>
      <c r="AC90" s="2"/>
      <c r="AD90" s="2"/>
      <c r="AE90" s="2"/>
      <c r="AF90" s="2"/>
      <c r="AG90" s="2"/>
      <c r="AH90" s="2"/>
      <c r="AI90" s="2"/>
      <c r="AJ90" s="2"/>
      <c r="AK90" s="2"/>
      <c r="AL90" s="2"/>
    </row>
    <row r="91" spans="20:38" x14ac:dyDescent="0.25">
      <c r="T91" s="2"/>
      <c r="U91" s="2"/>
      <c r="V91" s="2"/>
      <c r="W91" s="2"/>
      <c r="X91" s="2"/>
      <c r="Y91" s="2"/>
      <c r="Z91" s="2"/>
      <c r="AA91" s="2"/>
      <c r="AB91" s="2"/>
      <c r="AC91" s="2"/>
      <c r="AD91" s="2"/>
      <c r="AE91" s="2"/>
      <c r="AF91" s="2"/>
      <c r="AG91" s="2"/>
      <c r="AH91" s="2"/>
      <c r="AI91" s="2"/>
      <c r="AJ91" s="2"/>
      <c r="AK91" s="2"/>
      <c r="AL91" s="2"/>
    </row>
    <row r="92" spans="20:38" x14ac:dyDescent="0.25">
      <c r="T92" s="2"/>
      <c r="U92" s="2"/>
      <c r="V92" s="2"/>
      <c r="W92" s="2"/>
      <c r="X92" s="2"/>
      <c r="Y92" s="2"/>
      <c r="Z92" s="2"/>
      <c r="AA92" s="2"/>
      <c r="AB92" s="2"/>
      <c r="AC92" s="2"/>
      <c r="AD92" s="2"/>
      <c r="AE92" s="2"/>
      <c r="AF92" s="2"/>
      <c r="AG92" s="2"/>
      <c r="AH92" s="2"/>
      <c r="AI92" s="2"/>
      <c r="AJ92" s="2"/>
      <c r="AK92" s="2"/>
      <c r="AL92" s="2"/>
    </row>
    <row r="93" spans="20:38" x14ac:dyDescent="0.25">
      <c r="T93" s="2"/>
      <c r="U93" s="2"/>
      <c r="V93" s="2"/>
      <c r="W93" s="2"/>
      <c r="X93" s="2"/>
      <c r="Y93" s="2"/>
      <c r="Z93" s="2"/>
      <c r="AA93" s="2"/>
      <c r="AB93" s="2"/>
      <c r="AC93" s="2"/>
      <c r="AD93" s="2"/>
      <c r="AE93" s="2"/>
      <c r="AF93" s="2"/>
      <c r="AG93" s="2"/>
      <c r="AH93" s="2"/>
      <c r="AI93" s="2"/>
      <c r="AJ93" s="2"/>
      <c r="AK93" s="2"/>
      <c r="AL93" s="2"/>
    </row>
    <row r="94" spans="20:38" x14ac:dyDescent="0.25">
      <c r="T94" s="2"/>
      <c r="U94" s="2"/>
      <c r="V94" s="2"/>
      <c r="W94" s="2"/>
      <c r="X94" s="2"/>
      <c r="Y94" s="2"/>
      <c r="Z94" s="2"/>
      <c r="AA94" s="2"/>
      <c r="AB94" s="2"/>
      <c r="AC94" s="2"/>
      <c r="AD94" s="2"/>
      <c r="AE94" s="2"/>
      <c r="AF94" s="2"/>
      <c r="AG94" s="2"/>
      <c r="AH94" s="2"/>
      <c r="AI94" s="2"/>
      <c r="AJ94" s="2"/>
      <c r="AK94" s="2"/>
      <c r="AL94" s="2"/>
    </row>
    <row r="95" spans="20:38" x14ac:dyDescent="0.25">
      <c r="T95" s="2"/>
      <c r="U95" s="2"/>
      <c r="V95" s="2"/>
      <c r="W95" s="2"/>
      <c r="X95" s="2"/>
      <c r="Y95" s="2"/>
      <c r="Z95" s="2"/>
      <c r="AA95" s="2"/>
      <c r="AB95" s="2"/>
      <c r="AC95" s="2"/>
      <c r="AD95" s="2"/>
      <c r="AE95" s="2"/>
      <c r="AF95" s="2"/>
      <c r="AG95" s="2"/>
      <c r="AH95" s="2"/>
      <c r="AI95" s="2"/>
      <c r="AJ95" s="2"/>
      <c r="AK95" s="2"/>
      <c r="AL95" s="2"/>
    </row>
    <row r="96" spans="20:38" x14ac:dyDescent="0.25">
      <c r="T96" s="2"/>
      <c r="U96" s="2"/>
      <c r="V96" s="2"/>
      <c r="W96" s="2"/>
      <c r="X96" s="2"/>
      <c r="Y96" s="2"/>
      <c r="Z96" s="2"/>
      <c r="AA96" s="2"/>
      <c r="AB96" s="2"/>
      <c r="AC96" s="2"/>
      <c r="AD96" s="2"/>
      <c r="AE96" s="2"/>
      <c r="AF96" s="2"/>
      <c r="AG96" s="2"/>
      <c r="AH96" s="2"/>
      <c r="AI96" s="2"/>
      <c r="AJ96" s="2"/>
      <c r="AK96" s="2"/>
      <c r="AL96" s="2"/>
    </row>
    <row r="97" spans="20:38" x14ac:dyDescent="0.25">
      <c r="T97" s="2"/>
      <c r="U97" s="2"/>
      <c r="V97" s="2"/>
      <c r="W97" s="2"/>
      <c r="X97" s="2"/>
      <c r="Y97" s="2"/>
      <c r="Z97" s="2"/>
      <c r="AA97" s="2"/>
      <c r="AB97" s="2"/>
      <c r="AC97" s="2"/>
      <c r="AD97" s="2"/>
      <c r="AE97" s="2"/>
      <c r="AF97" s="2"/>
      <c r="AG97" s="2"/>
      <c r="AH97" s="2"/>
      <c r="AI97" s="2"/>
      <c r="AJ97" s="2"/>
      <c r="AK97" s="2"/>
      <c r="AL97" s="2"/>
    </row>
    <row r="98" spans="20:38" x14ac:dyDescent="0.25">
      <c r="T98" s="2"/>
      <c r="U98" s="2"/>
      <c r="V98" s="2"/>
      <c r="W98" s="2"/>
      <c r="X98" s="2"/>
      <c r="Y98" s="2"/>
      <c r="Z98" s="2"/>
      <c r="AA98" s="2"/>
      <c r="AB98" s="2"/>
      <c r="AC98" s="2"/>
      <c r="AD98" s="2"/>
      <c r="AE98" s="2"/>
      <c r="AF98" s="2"/>
      <c r="AG98" s="2"/>
      <c r="AH98" s="2"/>
      <c r="AI98" s="2"/>
      <c r="AJ98" s="2"/>
      <c r="AK98" s="2"/>
      <c r="AL98" s="2"/>
    </row>
    <row r="99" spans="20:38" x14ac:dyDescent="0.25">
      <c r="T99" s="2"/>
      <c r="U99" s="2"/>
      <c r="V99" s="2"/>
      <c r="W99" s="2"/>
      <c r="X99" s="2"/>
      <c r="Y99" s="2"/>
      <c r="Z99" s="2"/>
      <c r="AA99" s="2"/>
      <c r="AB99" s="2"/>
      <c r="AC99" s="2"/>
      <c r="AD99" s="2"/>
      <c r="AE99" s="2"/>
      <c r="AF99" s="2"/>
      <c r="AG99" s="2"/>
      <c r="AH99" s="2"/>
      <c r="AI99" s="2"/>
      <c r="AJ99" s="2"/>
      <c r="AK99" s="2"/>
      <c r="AL99" s="2"/>
    </row>
    <row r="100" spans="20:38" x14ac:dyDescent="0.25">
      <c r="T100" s="2"/>
      <c r="U100" s="2"/>
      <c r="V100" s="2"/>
      <c r="W100" s="2"/>
      <c r="X100" s="2"/>
      <c r="Y100" s="2"/>
      <c r="Z100" s="2"/>
      <c r="AA100" s="2"/>
      <c r="AB100" s="2"/>
      <c r="AC100" s="2"/>
      <c r="AD100" s="2"/>
      <c r="AE100" s="2"/>
      <c r="AF100" s="2"/>
      <c r="AG100" s="2"/>
      <c r="AH100" s="2"/>
      <c r="AI100" s="2"/>
      <c r="AJ100" s="2"/>
      <c r="AK100" s="2"/>
      <c r="AL100" s="2"/>
    </row>
    <row r="101" spans="20:38" x14ac:dyDescent="0.25">
      <c r="T101" s="2"/>
      <c r="U101" s="2"/>
      <c r="V101" s="2"/>
      <c r="W101" s="2"/>
      <c r="X101" s="2"/>
      <c r="Y101" s="2"/>
      <c r="Z101" s="2"/>
      <c r="AA101" s="2"/>
      <c r="AB101" s="2"/>
      <c r="AC101" s="2"/>
      <c r="AD101" s="2"/>
      <c r="AE101" s="2"/>
      <c r="AF101" s="2"/>
      <c r="AG101" s="2"/>
      <c r="AH101" s="2"/>
      <c r="AI101" s="2"/>
      <c r="AJ101" s="2"/>
      <c r="AK101" s="2"/>
      <c r="AL101" s="2"/>
    </row>
    <row r="102" spans="20:38" x14ac:dyDescent="0.25">
      <c r="T102" s="2"/>
      <c r="U102" s="2"/>
      <c r="V102" s="2"/>
      <c r="W102" s="2"/>
      <c r="X102" s="2"/>
      <c r="Y102" s="2"/>
      <c r="Z102" s="2"/>
      <c r="AA102" s="2"/>
      <c r="AB102" s="2"/>
      <c r="AC102" s="2"/>
      <c r="AD102" s="2"/>
      <c r="AE102" s="2"/>
      <c r="AF102" s="2"/>
      <c r="AG102" s="2"/>
      <c r="AH102" s="2"/>
      <c r="AI102" s="2"/>
      <c r="AJ102" s="2"/>
      <c r="AK102" s="2"/>
      <c r="AL102" s="2"/>
    </row>
    <row r="103" spans="20:38" x14ac:dyDescent="0.25">
      <c r="T103" s="2"/>
      <c r="U103" s="2"/>
      <c r="V103" s="2"/>
      <c r="W103" s="2"/>
      <c r="X103" s="2"/>
      <c r="Y103" s="2"/>
      <c r="Z103" s="2"/>
      <c r="AA103" s="2"/>
      <c r="AB103" s="2"/>
      <c r="AC103" s="2"/>
      <c r="AD103" s="2"/>
      <c r="AE103" s="2"/>
      <c r="AF103" s="2"/>
      <c r="AG103" s="2"/>
      <c r="AH103" s="2"/>
      <c r="AI103" s="2"/>
      <c r="AJ103" s="2"/>
      <c r="AK103" s="2"/>
      <c r="AL103" s="2"/>
    </row>
    <row r="104" spans="20:38" x14ac:dyDescent="0.25">
      <c r="T104" s="2"/>
      <c r="U104" s="2"/>
      <c r="V104" s="2"/>
      <c r="W104" s="2"/>
      <c r="X104" s="2"/>
      <c r="Y104" s="2"/>
      <c r="Z104" s="2"/>
      <c r="AA104" s="2"/>
      <c r="AB104" s="2"/>
      <c r="AC104" s="2"/>
      <c r="AD104" s="2"/>
      <c r="AE104" s="2"/>
      <c r="AF104" s="2"/>
      <c r="AG104" s="2"/>
      <c r="AH104" s="2"/>
      <c r="AI104" s="2"/>
      <c r="AJ104" s="2"/>
      <c r="AK104" s="2"/>
      <c r="AL104" s="2"/>
    </row>
    <row r="105" spans="20:38" x14ac:dyDescent="0.25">
      <c r="T105" s="2"/>
      <c r="U105" s="2"/>
      <c r="V105" s="2"/>
      <c r="W105" s="2"/>
      <c r="X105" s="2"/>
      <c r="Y105" s="2"/>
      <c r="Z105" s="2"/>
      <c r="AA105" s="2"/>
      <c r="AB105" s="2"/>
      <c r="AC105" s="2"/>
      <c r="AD105" s="2"/>
      <c r="AE105" s="2"/>
      <c r="AF105" s="2"/>
      <c r="AG105" s="2"/>
      <c r="AH105" s="2"/>
      <c r="AI105" s="2"/>
      <c r="AJ105" s="2"/>
      <c r="AK105" s="2"/>
      <c r="AL105" s="2"/>
    </row>
    <row r="106" spans="20:38" x14ac:dyDescent="0.25">
      <c r="T106" s="2"/>
      <c r="U106" s="2"/>
      <c r="V106" s="2"/>
      <c r="W106" s="2"/>
      <c r="X106" s="2"/>
      <c r="Y106" s="2"/>
      <c r="Z106" s="2"/>
      <c r="AA106" s="2"/>
      <c r="AB106" s="2"/>
      <c r="AC106" s="2"/>
      <c r="AD106" s="2"/>
      <c r="AE106" s="2"/>
      <c r="AF106" s="2"/>
      <c r="AG106" s="2"/>
      <c r="AH106" s="2"/>
      <c r="AI106" s="2"/>
      <c r="AJ106" s="2"/>
      <c r="AK106" s="2"/>
      <c r="AL106" s="2"/>
    </row>
    <row r="107" spans="20:38" x14ac:dyDescent="0.25">
      <c r="T107" s="2"/>
      <c r="U107" s="2"/>
      <c r="V107" s="2"/>
      <c r="W107" s="2"/>
      <c r="X107" s="2"/>
      <c r="Y107" s="2"/>
      <c r="Z107" s="2"/>
      <c r="AA107" s="2"/>
      <c r="AB107" s="2"/>
      <c r="AC107" s="2"/>
      <c r="AD107" s="2"/>
      <c r="AE107" s="2"/>
      <c r="AF107" s="2"/>
      <c r="AG107" s="2"/>
      <c r="AH107" s="2"/>
      <c r="AI107" s="2"/>
      <c r="AJ107" s="2"/>
      <c r="AK107" s="2"/>
      <c r="AL107" s="2"/>
    </row>
    <row r="108" spans="20:38" x14ac:dyDescent="0.25">
      <c r="T108" s="2"/>
      <c r="U108" s="2"/>
      <c r="V108" s="2"/>
      <c r="W108" s="2"/>
      <c r="X108" s="2"/>
      <c r="Y108" s="2"/>
      <c r="Z108" s="2"/>
      <c r="AA108" s="2"/>
      <c r="AB108" s="2"/>
      <c r="AC108" s="2"/>
      <c r="AD108" s="2"/>
      <c r="AE108" s="2"/>
      <c r="AF108" s="2"/>
      <c r="AG108" s="2"/>
      <c r="AH108" s="2"/>
      <c r="AI108" s="2"/>
      <c r="AJ108" s="2"/>
      <c r="AK108" s="2"/>
      <c r="AL108" s="2"/>
    </row>
    <row r="109" spans="20:38" x14ac:dyDescent="0.25">
      <c r="T109" s="2"/>
      <c r="U109" s="2"/>
      <c r="V109" s="2"/>
      <c r="W109" s="2"/>
      <c r="X109" s="2"/>
      <c r="Y109" s="2"/>
      <c r="Z109" s="2"/>
      <c r="AA109" s="2"/>
      <c r="AB109" s="2"/>
      <c r="AC109" s="2"/>
      <c r="AD109" s="2"/>
      <c r="AE109" s="2"/>
      <c r="AF109" s="2"/>
      <c r="AG109" s="2"/>
      <c r="AH109" s="2"/>
      <c r="AI109" s="2"/>
      <c r="AJ109" s="2"/>
      <c r="AK109" s="2"/>
      <c r="AL109" s="2"/>
    </row>
    <row r="110" spans="20:38" x14ac:dyDescent="0.25">
      <c r="T110" s="2"/>
      <c r="U110" s="2"/>
      <c r="V110" s="2"/>
      <c r="W110" s="2"/>
      <c r="X110" s="2"/>
      <c r="Y110" s="2"/>
      <c r="Z110" s="2"/>
      <c r="AA110" s="2"/>
      <c r="AB110" s="2"/>
      <c r="AC110" s="2"/>
      <c r="AD110" s="2"/>
      <c r="AE110" s="2"/>
      <c r="AF110" s="2"/>
      <c r="AG110" s="2"/>
      <c r="AH110" s="2"/>
      <c r="AI110" s="2"/>
      <c r="AJ110" s="2"/>
      <c r="AK110" s="2"/>
      <c r="AL110" s="2"/>
    </row>
    <row r="111" spans="20:38" x14ac:dyDescent="0.25">
      <c r="T111" s="2"/>
      <c r="U111" s="2"/>
      <c r="V111" s="2"/>
      <c r="W111" s="2"/>
      <c r="X111" s="2"/>
      <c r="Y111" s="2"/>
      <c r="Z111" s="2"/>
      <c r="AA111" s="2"/>
      <c r="AB111" s="2"/>
      <c r="AC111" s="2"/>
      <c r="AD111" s="2"/>
      <c r="AE111" s="2"/>
      <c r="AF111" s="2"/>
      <c r="AG111" s="2"/>
      <c r="AH111" s="2"/>
      <c r="AI111" s="2"/>
      <c r="AJ111" s="2"/>
      <c r="AK111" s="2"/>
      <c r="AL111" s="2"/>
    </row>
    <row r="112" spans="20:38" x14ac:dyDescent="0.25">
      <c r="T112" s="2"/>
      <c r="U112" s="2"/>
      <c r="V112" s="2"/>
      <c r="W112" s="2"/>
      <c r="X112" s="2"/>
      <c r="Y112" s="2"/>
      <c r="Z112" s="2"/>
      <c r="AA112" s="2"/>
      <c r="AB112" s="2"/>
      <c r="AC112" s="2"/>
      <c r="AD112" s="2"/>
      <c r="AE112" s="2"/>
      <c r="AF112" s="2"/>
      <c r="AG112" s="2"/>
      <c r="AH112" s="2"/>
      <c r="AI112" s="2"/>
      <c r="AJ112" s="2"/>
      <c r="AK112" s="2"/>
      <c r="AL112" s="2"/>
    </row>
    <row r="113" spans="20:38" x14ac:dyDescent="0.25">
      <c r="T113" s="2"/>
      <c r="U113" s="2"/>
      <c r="V113" s="2"/>
      <c r="W113" s="2"/>
      <c r="X113" s="2"/>
      <c r="Y113" s="2"/>
      <c r="Z113" s="2"/>
      <c r="AA113" s="2"/>
      <c r="AB113" s="2"/>
      <c r="AC113" s="2"/>
      <c r="AD113" s="2"/>
      <c r="AE113" s="2"/>
      <c r="AF113" s="2"/>
      <c r="AG113" s="2"/>
      <c r="AH113" s="2"/>
      <c r="AI113" s="2"/>
      <c r="AJ113" s="2"/>
      <c r="AK113" s="2"/>
      <c r="AL113" s="2"/>
    </row>
    <row r="114" spans="20:38" x14ac:dyDescent="0.25">
      <c r="T114" s="2"/>
      <c r="U114" s="2"/>
      <c r="V114" s="2"/>
      <c r="W114" s="2"/>
      <c r="X114" s="2"/>
      <c r="Y114" s="2"/>
      <c r="Z114" s="2"/>
      <c r="AA114" s="2"/>
      <c r="AB114" s="2"/>
      <c r="AC114" s="2"/>
      <c r="AD114" s="2"/>
      <c r="AE114" s="2"/>
      <c r="AF114" s="2"/>
      <c r="AG114" s="2"/>
      <c r="AH114" s="2"/>
      <c r="AI114" s="2"/>
      <c r="AJ114" s="2"/>
      <c r="AK114" s="2"/>
      <c r="AL114" s="2"/>
    </row>
    <row r="115" spans="20:38" x14ac:dyDescent="0.25">
      <c r="T115" s="2"/>
      <c r="U115" s="2"/>
      <c r="V115" s="2"/>
      <c r="W115" s="2"/>
      <c r="X115" s="2"/>
      <c r="Y115" s="2"/>
      <c r="Z115" s="2"/>
      <c r="AA115" s="2"/>
      <c r="AB115" s="2"/>
      <c r="AC115" s="2"/>
      <c r="AD115" s="2"/>
      <c r="AE115" s="2"/>
      <c r="AF115" s="2"/>
      <c r="AG115" s="2"/>
      <c r="AH115" s="2"/>
      <c r="AI115" s="2"/>
      <c r="AJ115" s="2"/>
      <c r="AK115" s="2"/>
      <c r="AL115" s="2"/>
    </row>
    <row r="116" spans="20:38" x14ac:dyDescent="0.25">
      <c r="T116" s="2"/>
      <c r="U116" s="2"/>
      <c r="V116" s="2"/>
      <c r="W116" s="2"/>
      <c r="X116" s="2"/>
      <c r="Y116" s="2"/>
      <c r="Z116" s="2"/>
      <c r="AA116" s="2"/>
      <c r="AB116" s="2"/>
      <c r="AC116" s="2"/>
      <c r="AD116" s="2"/>
      <c r="AE116" s="2"/>
      <c r="AF116" s="2"/>
      <c r="AG116" s="2"/>
      <c r="AH116" s="2"/>
      <c r="AI116" s="2"/>
      <c r="AJ116" s="2"/>
      <c r="AK116" s="2"/>
      <c r="AL116" s="2"/>
    </row>
    <row r="117" spans="20:38" x14ac:dyDescent="0.25">
      <c r="T117" s="2"/>
      <c r="U117" s="2"/>
      <c r="V117" s="2"/>
      <c r="W117" s="2"/>
      <c r="X117" s="2"/>
      <c r="Y117" s="2"/>
      <c r="Z117" s="2"/>
      <c r="AA117" s="2"/>
      <c r="AB117" s="2"/>
      <c r="AC117" s="2"/>
      <c r="AD117" s="2"/>
      <c r="AE117" s="2"/>
      <c r="AF117" s="2"/>
      <c r="AG117" s="2"/>
      <c r="AH117" s="2"/>
      <c r="AI117" s="2"/>
      <c r="AJ117" s="2"/>
      <c r="AK117" s="2"/>
      <c r="AL117" s="2"/>
    </row>
    <row r="118" spans="20:38" x14ac:dyDescent="0.25">
      <c r="T118" s="2"/>
      <c r="U118" s="2"/>
      <c r="V118" s="2"/>
      <c r="W118" s="2"/>
      <c r="X118" s="2"/>
      <c r="Y118" s="2"/>
      <c r="Z118" s="2"/>
      <c r="AA118" s="2"/>
      <c r="AB118" s="2"/>
      <c r="AC118" s="2"/>
      <c r="AD118" s="2"/>
      <c r="AE118" s="2"/>
      <c r="AF118" s="2"/>
      <c r="AG118" s="2"/>
      <c r="AH118" s="2"/>
      <c r="AI118" s="2"/>
      <c r="AJ118" s="2"/>
      <c r="AK118" s="2"/>
      <c r="AL118" s="2"/>
    </row>
    <row r="119" spans="20:38" x14ac:dyDescent="0.25">
      <c r="T119" s="2"/>
      <c r="U119" s="2"/>
      <c r="V119" s="2"/>
      <c r="W119" s="2"/>
      <c r="X119" s="2"/>
      <c r="Y119" s="2"/>
      <c r="Z119" s="2"/>
      <c r="AA119" s="2"/>
      <c r="AB119" s="2"/>
      <c r="AC119" s="2"/>
      <c r="AD119" s="2"/>
      <c r="AE119" s="2"/>
      <c r="AF119" s="2"/>
      <c r="AG119" s="2"/>
      <c r="AH119" s="2"/>
      <c r="AI119" s="2"/>
      <c r="AJ119" s="2"/>
      <c r="AK119" s="2"/>
      <c r="AL119" s="2"/>
    </row>
    <row r="120" spans="20:38" x14ac:dyDescent="0.25">
      <c r="T120" s="2"/>
      <c r="U120" s="2"/>
      <c r="V120" s="2"/>
      <c r="W120" s="2"/>
      <c r="X120" s="2"/>
      <c r="Y120" s="2"/>
      <c r="Z120" s="2"/>
      <c r="AA120" s="2"/>
      <c r="AB120" s="2"/>
      <c r="AC120" s="2"/>
      <c r="AD120" s="2"/>
      <c r="AE120" s="2"/>
      <c r="AF120" s="2"/>
      <c r="AG120" s="2"/>
      <c r="AH120" s="2"/>
      <c r="AI120" s="2"/>
      <c r="AJ120" s="2"/>
      <c r="AK120" s="2"/>
      <c r="AL120" s="2"/>
    </row>
    <row r="121" spans="20:38" x14ac:dyDescent="0.25">
      <c r="T121" s="2"/>
      <c r="U121" s="2"/>
      <c r="V121" s="2"/>
      <c r="W121" s="2"/>
      <c r="X121" s="2"/>
      <c r="Y121" s="2"/>
      <c r="Z121" s="2"/>
      <c r="AA121" s="2"/>
      <c r="AB121" s="2"/>
      <c r="AC121" s="2"/>
      <c r="AD121" s="2"/>
      <c r="AE121" s="2"/>
      <c r="AF121" s="2"/>
      <c r="AG121" s="2"/>
      <c r="AH121" s="2"/>
      <c r="AI121" s="2"/>
      <c r="AJ121" s="2"/>
      <c r="AK121" s="2"/>
      <c r="AL121" s="2"/>
    </row>
    <row r="122" spans="20:38" x14ac:dyDescent="0.25">
      <c r="T122" s="2"/>
      <c r="U122" s="2"/>
      <c r="V122" s="2"/>
      <c r="W122" s="2"/>
      <c r="X122" s="2"/>
      <c r="Y122" s="2"/>
      <c r="Z122" s="2"/>
      <c r="AA122" s="2"/>
      <c r="AB122" s="2"/>
      <c r="AC122" s="2"/>
      <c r="AD122" s="2"/>
      <c r="AE122" s="2"/>
      <c r="AF122" s="2"/>
      <c r="AG122" s="2"/>
      <c r="AH122" s="2"/>
      <c r="AI122" s="2"/>
      <c r="AJ122" s="2"/>
      <c r="AK122" s="2"/>
      <c r="AL122" s="2"/>
    </row>
    <row r="123" spans="20:38" x14ac:dyDescent="0.25">
      <c r="T123" s="2"/>
      <c r="U123" s="2"/>
      <c r="V123" s="2"/>
      <c r="W123" s="2"/>
      <c r="X123" s="2"/>
      <c r="Y123" s="2"/>
      <c r="Z123" s="2"/>
      <c r="AA123" s="2"/>
      <c r="AB123" s="2"/>
      <c r="AC123" s="2"/>
      <c r="AD123" s="2"/>
      <c r="AE123" s="2"/>
      <c r="AF123" s="2"/>
      <c r="AG123" s="2"/>
      <c r="AH123" s="2"/>
      <c r="AI123" s="2"/>
      <c r="AJ123" s="2"/>
      <c r="AK123" s="2"/>
      <c r="AL123" s="2"/>
    </row>
    <row r="124" spans="20:38" x14ac:dyDescent="0.25">
      <c r="T124" s="2"/>
      <c r="U124" s="2"/>
      <c r="V124" s="2"/>
      <c r="W124" s="2"/>
      <c r="X124" s="2"/>
      <c r="Y124" s="2"/>
      <c r="Z124" s="2"/>
      <c r="AA124" s="2"/>
      <c r="AB124" s="2"/>
      <c r="AC124" s="2"/>
      <c r="AD124" s="2"/>
      <c r="AE124" s="2"/>
      <c r="AF124" s="2"/>
      <c r="AG124" s="2"/>
      <c r="AH124" s="2"/>
      <c r="AI124" s="2"/>
      <c r="AJ124" s="2"/>
      <c r="AK124" s="2"/>
      <c r="AL124" s="2"/>
    </row>
    <row r="125" spans="20:38" x14ac:dyDescent="0.25">
      <c r="T125" s="2"/>
      <c r="U125" s="2"/>
      <c r="V125" s="2"/>
      <c r="W125" s="2"/>
      <c r="X125" s="2"/>
      <c r="Y125" s="2"/>
      <c r="Z125" s="2"/>
      <c r="AA125" s="2"/>
      <c r="AB125" s="2"/>
      <c r="AC125" s="2"/>
      <c r="AD125" s="2"/>
      <c r="AE125" s="2"/>
      <c r="AF125" s="2"/>
      <c r="AG125" s="2"/>
      <c r="AH125" s="2"/>
      <c r="AI125" s="2"/>
      <c r="AJ125" s="2"/>
      <c r="AK125" s="2"/>
      <c r="AL125" s="2"/>
    </row>
    <row r="126" spans="20:38" x14ac:dyDescent="0.25">
      <c r="T126" s="2"/>
      <c r="U126" s="2"/>
      <c r="V126" s="2"/>
      <c r="W126" s="2"/>
      <c r="X126" s="2"/>
      <c r="Y126" s="2"/>
      <c r="Z126" s="2"/>
      <c r="AA126" s="2"/>
      <c r="AB126" s="2"/>
      <c r="AC126" s="2"/>
      <c r="AD126" s="2"/>
      <c r="AE126" s="2"/>
      <c r="AF126" s="2"/>
      <c r="AG126" s="2"/>
      <c r="AH126" s="2"/>
      <c r="AI126" s="2"/>
      <c r="AJ126" s="2"/>
      <c r="AK126" s="2"/>
      <c r="AL126" s="2"/>
    </row>
    <row r="127" spans="20:38" x14ac:dyDescent="0.25">
      <c r="T127" s="2"/>
      <c r="U127" s="2"/>
      <c r="V127" s="2"/>
      <c r="W127" s="2"/>
      <c r="X127" s="2"/>
      <c r="Y127" s="2"/>
      <c r="Z127" s="2"/>
      <c r="AA127" s="2"/>
      <c r="AB127" s="2"/>
      <c r="AC127" s="2"/>
      <c r="AD127" s="2"/>
      <c r="AE127" s="2"/>
      <c r="AF127" s="2"/>
      <c r="AG127" s="2"/>
      <c r="AH127" s="2"/>
      <c r="AI127" s="2"/>
      <c r="AJ127" s="2"/>
      <c r="AK127" s="2"/>
      <c r="AL127" s="2"/>
    </row>
    <row r="128" spans="20:38" x14ac:dyDescent="0.25">
      <c r="T128" s="2"/>
      <c r="U128" s="2"/>
      <c r="V128" s="2"/>
      <c r="W128" s="2"/>
      <c r="X128" s="2"/>
      <c r="Y128" s="2"/>
      <c r="Z128" s="2"/>
      <c r="AA128" s="2"/>
      <c r="AB128" s="2"/>
      <c r="AC128" s="2"/>
      <c r="AD128" s="2"/>
      <c r="AE128" s="2"/>
      <c r="AF128" s="2"/>
      <c r="AG128" s="2"/>
      <c r="AH128" s="2"/>
      <c r="AI128" s="2"/>
      <c r="AJ128" s="2"/>
      <c r="AK128" s="2"/>
      <c r="AL128" s="2"/>
    </row>
    <row r="129" spans="20:38" x14ac:dyDescent="0.25">
      <c r="T129" s="2"/>
      <c r="U129" s="2"/>
      <c r="V129" s="2"/>
      <c r="W129" s="2"/>
      <c r="X129" s="2"/>
      <c r="Y129" s="2"/>
      <c r="Z129" s="2"/>
      <c r="AA129" s="2"/>
      <c r="AB129" s="2"/>
      <c r="AC129" s="2"/>
      <c r="AD129" s="2"/>
      <c r="AE129" s="2"/>
      <c r="AF129" s="2"/>
      <c r="AG129" s="2"/>
      <c r="AH129" s="2"/>
      <c r="AI129" s="2"/>
      <c r="AJ129" s="2"/>
      <c r="AK129" s="2"/>
      <c r="AL129" s="2"/>
    </row>
    <row r="130" spans="20:38" x14ac:dyDescent="0.25">
      <c r="T130" s="2"/>
      <c r="U130" s="2"/>
      <c r="V130" s="2"/>
      <c r="W130" s="2"/>
      <c r="X130" s="2"/>
      <c r="Y130" s="2"/>
      <c r="Z130" s="2"/>
      <c r="AA130" s="2"/>
      <c r="AB130" s="2"/>
      <c r="AC130" s="2"/>
      <c r="AD130" s="2"/>
      <c r="AE130" s="2"/>
      <c r="AF130" s="2"/>
      <c r="AG130" s="2"/>
      <c r="AH130" s="2"/>
      <c r="AI130" s="2"/>
      <c r="AJ130" s="2"/>
      <c r="AK130" s="2"/>
      <c r="AL130" s="2"/>
    </row>
    <row r="131" spans="20:38" x14ac:dyDescent="0.25">
      <c r="T131" s="2"/>
      <c r="U131" s="2"/>
      <c r="V131" s="2"/>
      <c r="W131" s="2"/>
      <c r="X131" s="2"/>
      <c r="Y131" s="2"/>
      <c r="Z131" s="2"/>
      <c r="AA131" s="2"/>
      <c r="AB131" s="2"/>
      <c r="AC131" s="2"/>
      <c r="AD131" s="2"/>
      <c r="AE131" s="2"/>
      <c r="AF131" s="2"/>
      <c r="AG131" s="2"/>
      <c r="AH131" s="2"/>
      <c r="AI131" s="2"/>
      <c r="AJ131" s="2"/>
      <c r="AK131" s="2"/>
      <c r="AL131" s="2"/>
    </row>
    <row r="132" spans="20:38" x14ac:dyDescent="0.25">
      <c r="T132" s="2"/>
      <c r="U132" s="2"/>
      <c r="V132" s="2"/>
      <c r="W132" s="2"/>
      <c r="X132" s="2"/>
      <c r="Y132" s="2"/>
      <c r="Z132" s="2"/>
      <c r="AA132" s="2"/>
      <c r="AB132" s="2"/>
      <c r="AC132" s="2"/>
      <c r="AD132" s="2"/>
      <c r="AE132" s="2"/>
      <c r="AF132" s="2"/>
      <c r="AG132" s="2"/>
      <c r="AH132" s="2"/>
      <c r="AI132" s="2"/>
      <c r="AJ132" s="2"/>
      <c r="AK132" s="2"/>
      <c r="AL132" s="2"/>
    </row>
    <row r="133" spans="20:38" x14ac:dyDescent="0.25">
      <c r="T133" s="2"/>
      <c r="U133" s="2"/>
      <c r="V133" s="2"/>
      <c r="W133" s="2"/>
      <c r="X133" s="2"/>
      <c r="Y133" s="2"/>
      <c r="Z133" s="2"/>
      <c r="AA133" s="2"/>
      <c r="AB133" s="2"/>
      <c r="AC133" s="2"/>
      <c r="AD133" s="2"/>
      <c r="AE133" s="2"/>
      <c r="AF133" s="2"/>
      <c r="AG133" s="2"/>
      <c r="AH133" s="2"/>
      <c r="AI133" s="2"/>
      <c r="AJ133" s="2"/>
      <c r="AK133" s="2"/>
      <c r="AL133" s="2"/>
    </row>
    <row r="134" spans="20:38" x14ac:dyDescent="0.25">
      <c r="T134" s="2"/>
      <c r="U134" s="2"/>
      <c r="V134" s="2"/>
      <c r="W134" s="2"/>
      <c r="X134" s="2"/>
      <c r="Y134" s="2"/>
      <c r="Z134" s="2"/>
      <c r="AA134" s="2"/>
      <c r="AB134" s="2"/>
      <c r="AC134" s="2"/>
      <c r="AD134" s="2"/>
      <c r="AE134" s="2"/>
      <c r="AF134" s="2"/>
      <c r="AG134" s="2"/>
      <c r="AH134" s="2"/>
      <c r="AI134" s="2"/>
      <c r="AJ134" s="2"/>
      <c r="AK134" s="2"/>
      <c r="AL134" s="2"/>
    </row>
    <row r="135" spans="20:38" x14ac:dyDescent="0.25">
      <c r="T135" s="2"/>
      <c r="U135" s="2"/>
      <c r="V135" s="2"/>
      <c r="W135" s="2"/>
      <c r="X135" s="2"/>
      <c r="Y135" s="2"/>
      <c r="Z135" s="2"/>
      <c r="AA135" s="2"/>
      <c r="AB135" s="2"/>
      <c r="AC135" s="2"/>
      <c r="AD135" s="2"/>
      <c r="AE135" s="2"/>
      <c r="AF135" s="2"/>
      <c r="AG135" s="2"/>
      <c r="AH135" s="2"/>
      <c r="AI135" s="2"/>
      <c r="AJ135" s="2"/>
      <c r="AK135" s="2"/>
      <c r="AL135" s="2"/>
    </row>
    <row r="136" spans="20:38" x14ac:dyDescent="0.25">
      <c r="T136" s="2"/>
      <c r="U136" s="2"/>
      <c r="V136" s="2"/>
      <c r="W136" s="2"/>
      <c r="X136" s="2"/>
      <c r="Y136" s="2"/>
      <c r="Z136" s="2"/>
      <c r="AA136" s="2"/>
      <c r="AB136" s="2"/>
      <c r="AC136" s="2"/>
      <c r="AD136" s="2"/>
      <c r="AE136" s="2"/>
      <c r="AF136" s="2"/>
      <c r="AG136" s="2"/>
      <c r="AH136" s="2"/>
      <c r="AI136" s="2"/>
      <c r="AJ136" s="2"/>
      <c r="AK136" s="2"/>
      <c r="AL136" s="2"/>
    </row>
    <row r="137" spans="20:38" x14ac:dyDescent="0.25">
      <c r="T137" s="2"/>
      <c r="U137" s="2"/>
      <c r="V137" s="2"/>
      <c r="W137" s="2"/>
      <c r="X137" s="2"/>
      <c r="Y137" s="2"/>
      <c r="Z137" s="2"/>
      <c r="AA137" s="2"/>
      <c r="AB137" s="2"/>
      <c r="AC137" s="2"/>
      <c r="AD137" s="2"/>
      <c r="AE137" s="2"/>
      <c r="AF137" s="2"/>
      <c r="AG137" s="2"/>
      <c r="AH137" s="2"/>
      <c r="AI137" s="2"/>
      <c r="AJ137" s="2"/>
      <c r="AK137" s="2"/>
      <c r="AL137" s="2"/>
    </row>
    <row r="138" spans="20:38" x14ac:dyDescent="0.25">
      <c r="T138" s="2"/>
      <c r="U138" s="2"/>
      <c r="V138" s="2"/>
      <c r="W138" s="2"/>
      <c r="X138" s="2"/>
      <c r="Y138" s="2"/>
      <c r="Z138" s="2"/>
      <c r="AA138" s="2"/>
      <c r="AB138" s="2"/>
      <c r="AC138" s="2"/>
      <c r="AD138" s="2"/>
      <c r="AE138" s="2"/>
      <c r="AF138" s="2"/>
      <c r="AG138" s="2"/>
      <c r="AH138" s="2"/>
      <c r="AI138" s="2"/>
      <c r="AJ138" s="2"/>
      <c r="AK138" s="2"/>
      <c r="AL138" s="2"/>
    </row>
    <row r="139" spans="20:38" x14ac:dyDescent="0.25">
      <c r="T139" s="2"/>
      <c r="U139" s="2"/>
      <c r="V139" s="2"/>
      <c r="W139" s="2"/>
      <c r="X139" s="2"/>
      <c r="Y139" s="2"/>
      <c r="Z139" s="2"/>
      <c r="AA139" s="2"/>
      <c r="AB139" s="2"/>
      <c r="AC139" s="2"/>
      <c r="AD139" s="2"/>
      <c r="AE139" s="2"/>
      <c r="AF139" s="2"/>
      <c r="AG139" s="2"/>
      <c r="AH139" s="2"/>
      <c r="AI139" s="2"/>
      <c r="AJ139" s="2"/>
      <c r="AK139" s="2"/>
      <c r="AL139" s="2"/>
    </row>
    <row r="140" spans="20:38" x14ac:dyDescent="0.25">
      <c r="T140" s="2"/>
      <c r="U140" s="2"/>
      <c r="V140" s="2"/>
      <c r="W140" s="2"/>
      <c r="X140" s="2"/>
      <c r="Y140" s="2"/>
      <c r="Z140" s="2"/>
      <c r="AA140" s="2"/>
      <c r="AB140" s="2"/>
      <c r="AC140" s="2"/>
      <c r="AD140" s="2"/>
      <c r="AE140" s="2"/>
      <c r="AF140" s="2"/>
      <c r="AG140" s="2"/>
      <c r="AH140" s="2"/>
      <c r="AI140" s="2"/>
      <c r="AJ140" s="2"/>
      <c r="AK140" s="2"/>
      <c r="AL140" s="2"/>
    </row>
    <row r="141" spans="20:38" x14ac:dyDescent="0.25">
      <c r="T141" s="2"/>
      <c r="U141" s="2"/>
      <c r="V141" s="2"/>
      <c r="W141" s="2"/>
      <c r="X141" s="2"/>
      <c r="Y141" s="2"/>
      <c r="Z141" s="2"/>
      <c r="AA141" s="2"/>
      <c r="AB141" s="2"/>
      <c r="AC141" s="2"/>
      <c r="AD141" s="2"/>
      <c r="AE141" s="2"/>
      <c r="AF141" s="2"/>
      <c r="AG141" s="2"/>
      <c r="AH141" s="2"/>
      <c r="AI141" s="2"/>
      <c r="AJ141" s="2"/>
      <c r="AK141" s="2"/>
      <c r="AL141" s="2"/>
    </row>
    <row r="142" spans="20:38" x14ac:dyDescent="0.25">
      <c r="T142" s="2"/>
      <c r="U142" s="2"/>
      <c r="V142" s="2"/>
      <c r="W142" s="2"/>
      <c r="X142" s="2"/>
      <c r="Y142" s="2"/>
      <c r="Z142" s="2"/>
      <c r="AA142" s="2"/>
      <c r="AB142" s="2"/>
      <c r="AC142" s="2"/>
      <c r="AD142" s="2"/>
      <c r="AE142" s="2"/>
      <c r="AF142" s="2"/>
      <c r="AG142" s="2"/>
      <c r="AH142" s="2"/>
      <c r="AI142" s="2"/>
      <c r="AJ142" s="2"/>
      <c r="AK142" s="2"/>
      <c r="AL142" s="2"/>
    </row>
    <row r="143" spans="20:38" x14ac:dyDescent="0.25">
      <c r="T143" s="2"/>
      <c r="U143" s="2"/>
      <c r="V143" s="2"/>
      <c r="W143" s="2"/>
      <c r="X143" s="2"/>
      <c r="Y143" s="2"/>
      <c r="Z143" s="2"/>
      <c r="AA143" s="2"/>
      <c r="AB143" s="2"/>
      <c r="AC143" s="2"/>
      <c r="AD143" s="2"/>
      <c r="AE143" s="2"/>
      <c r="AF143" s="2"/>
      <c r="AG143" s="2"/>
      <c r="AH143" s="2"/>
      <c r="AI143" s="2"/>
      <c r="AJ143" s="2"/>
      <c r="AK143" s="2"/>
      <c r="AL143" s="2"/>
    </row>
    <row r="144" spans="20:38" x14ac:dyDescent="0.25">
      <c r="T144" s="2"/>
      <c r="U144" s="2"/>
      <c r="V144" s="2"/>
      <c r="W144" s="2"/>
      <c r="X144" s="2"/>
      <c r="Y144" s="2"/>
      <c r="Z144" s="2"/>
      <c r="AA144" s="2"/>
      <c r="AB144" s="2"/>
      <c r="AC144" s="2"/>
      <c r="AD144" s="2"/>
      <c r="AE144" s="2"/>
      <c r="AF144" s="2"/>
      <c r="AG144" s="2"/>
      <c r="AH144" s="2"/>
      <c r="AI144" s="2"/>
      <c r="AJ144" s="2"/>
      <c r="AK144" s="2"/>
      <c r="AL144" s="2"/>
    </row>
    <row r="145" spans="20:38" x14ac:dyDescent="0.25">
      <c r="T145" s="2"/>
      <c r="U145" s="2"/>
      <c r="V145" s="2"/>
      <c r="W145" s="2"/>
      <c r="X145" s="2"/>
      <c r="Y145" s="2"/>
      <c r="Z145" s="2"/>
      <c r="AA145" s="2"/>
      <c r="AB145" s="2"/>
      <c r="AC145" s="2"/>
      <c r="AD145" s="2"/>
      <c r="AE145" s="2"/>
      <c r="AF145" s="2"/>
      <c r="AG145" s="2"/>
      <c r="AH145" s="2"/>
      <c r="AI145" s="2"/>
      <c r="AJ145" s="2"/>
      <c r="AK145" s="2"/>
      <c r="AL145" s="2"/>
    </row>
    <row r="146" spans="20:38" x14ac:dyDescent="0.25">
      <c r="T146" s="2"/>
      <c r="U146" s="2"/>
      <c r="V146" s="2"/>
      <c r="W146" s="2"/>
      <c r="X146" s="2"/>
      <c r="Y146" s="2"/>
      <c r="Z146" s="2"/>
      <c r="AA146" s="2"/>
      <c r="AB146" s="2"/>
      <c r="AC146" s="2"/>
      <c r="AD146" s="2"/>
      <c r="AE146" s="2"/>
      <c r="AF146" s="2"/>
      <c r="AG146" s="2"/>
      <c r="AH146" s="2"/>
      <c r="AI146" s="2"/>
      <c r="AJ146" s="2"/>
      <c r="AK146" s="2"/>
      <c r="AL146" s="2"/>
    </row>
    <row r="147" spans="20:38" x14ac:dyDescent="0.25">
      <c r="T147" s="2"/>
      <c r="U147" s="2"/>
      <c r="V147" s="2"/>
      <c r="W147" s="2"/>
      <c r="X147" s="2"/>
      <c r="Y147" s="2"/>
      <c r="Z147" s="2"/>
      <c r="AA147" s="2"/>
      <c r="AB147" s="2"/>
      <c r="AC147" s="2"/>
      <c r="AD147" s="2"/>
      <c r="AE147" s="2"/>
      <c r="AF147" s="2"/>
      <c r="AG147" s="2"/>
      <c r="AH147" s="2"/>
      <c r="AI147" s="2"/>
      <c r="AJ147" s="2"/>
      <c r="AK147" s="2"/>
      <c r="AL147" s="2"/>
    </row>
    <row r="148" spans="20:38" x14ac:dyDescent="0.25">
      <c r="T148" s="2"/>
      <c r="U148" s="2"/>
      <c r="V148" s="2"/>
      <c r="W148" s="2"/>
      <c r="X148" s="2"/>
      <c r="Y148" s="2"/>
      <c r="Z148" s="2"/>
      <c r="AA148" s="2"/>
      <c r="AB148" s="2"/>
      <c r="AC148" s="2"/>
      <c r="AD148" s="2"/>
      <c r="AE148" s="2"/>
      <c r="AF148" s="2"/>
      <c r="AG148" s="2"/>
      <c r="AH148" s="2"/>
      <c r="AI148" s="2"/>
      <c r="AJ148" s="2"/>
      <c r="AK148" s="2"/>
      <c r="AL148" s="2"/>
    </row>
    <row r="149" spans="20:38" x14ac:dyDescent="0.25">
      <c r="T149" s="2"/>
      <c r="U149" s="2"/>
      <c r="V149" s="2"/>
      <c r="W149" s="2"/>
      <c r="X149" s="2"/>
      <c r="Y149" s="2"/>
      <c r="Z149" s="2"/>
      <c r="AA149" s="2"/>
      <c r="AB149" s="2"/>
      <c r="AC149" s="2"/>
      <c r="AD149" s="2"/>
      <c r="AE149" s="2"/>
      <c r="AF149" s="2"/>
      <c r="AG149" s="2"/>
      <c r="AH149" s="2"/>
      <c r="AI149" s="2"/>
      <c r="AJ149" s="2"/>
      <c r="AK149" s="2"/>
      <c r="AL149" s="2"/>
    </row>
    <row r="150" spans="20:38" x14ac:dyDescent="0.25">
      <c r="T150" s="2"/>
      <c r="U150" s="2"/>
      <c r="V150" s="2"/>
      <c r="W150" s="2"/>
      <c r="X150" s="2"/>
      <c r="Y150" s="2"/>
      <c r="Z150" s="2"/>
      <c r="AA150" s="2"/>
      <c r="AB150" s="2"/>
      <c r="AC150" s="2"/>
      <c r="AD150" s="2"/>
      <c r="AE150" s="2"/>
      <c r="AF150" s="2"/>
      <c r="AG150" s="2"/>
      <c r="AH150" s="2"/>
      <c r="AI150" s="2"/>
      <c r="AJ150" s="2"/>
      <c r="AK150" s="2"/>
      <c r="AL150" s="2"/>
    </row>
    <row r="151" spans="20:38" x14ac:dyDescent="0.25">
      <c r="T151" s="2"/>
      <c r="U151" s="2"/>
      <c r="V151" s="2"/>
      <c r="W151" s="2"/>
      <c r="X151" s="2"/>
      <c r="Y151" s="2"/>
      <c r="Z151" s="2"/>
      <c r="AA151" s="2"/>
      <c r="AB151" s="2"/>
      <c r="AC151" s="2"/>
      <c r="AD151" s="2"/>
      <c r="AE151" s="2"/>
      <c r="AF151" s="2"/>
      <c r="AG151" s="2"/>
      <c r="AH151" s="2"/>
      <c r="AI151" s="2"/>
      <c r="AJ151" s="2"/>
      <c r="AK151" s="2"/>
      <c r="AL151" s="2"/>
    </row>
    <row r="152" spans="20:38" x14ac:dyDescent="0.25">
      <c r="T152" s="2"/>
      <c r="U152" s="2"/>
      <c r="V152" s="2"/>
      <c r="W152" s="2"/>
      <c r="X152" s="2"/>
      <c r="Y152" s="2"/>
      <c r="Z152" s="2"/>
      <c r="AA152" s="2"/>
      <c r="AB152" s="2"/>
      <c r="AC152" s="2"/>
      <c r="AD152" s="2"/>
      <c r="AE152" s="2"/>
      <c r="AF152" s="2"/>
      <c r="AG152" s="2"/>
      <c r="AH152" s="2"/>
      <c r="AI152" s="2"/>
      <c r="AJ152" s="2"/>
      <c r="AK152" s="2"/>
      <c r="AL152" s="2"/>
    </row>
    <row r="153" spans="20:38" x14ac:dyDescent="0.25">
      <c r="T153" s="2"/>
      <c r="U153" s="2"/>
      <c r="V153" s="2"/>
      <c r="W153" s="2"/>
      <c r="X153" s="2"/>
      <c r="Y153" s="2"/>
      <c r="Z153" s="2"/>
      <c r="AA153" s="2"/>
      <c r="AB153" s="2"/>
      <c r="AC153" s="2"/>
      <c r="AD153" s="2"/>
      <c r="AE153" s="2"/>
      <c r="AF153" s="2"/>
      <c r="AG153" s="2"/>
      <c r="AH153" s="2"/>
      <c r="AI153" s="2"/>
      <c r="AJ153" s="2"/>
      <c r="AK153" s="2"/>
      <c r="AL153" s="2"/>
    </row>
    <row r="154" spans="20:38" x14ac:dyDescent="0.25">
      <c r="T154" s="2"/>
      <c r="U154" s="2"/>
      <c r="V154" s="2"/>
      <c r="W154" s="2"/>
      <c r="X154" s="2"/>
      <c r="Y154" s="2"/>
      <c r="Z154" s="2"/>
      <c r="AA154" s="2"/>
      <c r="AB154" s="2"/>
      <c r="AC154" s="2"/>
      <c r="AD154" s="2"/>
      <c r="AE154" s="2"/>
      <c r="AF154" s="2"/>
      <c r="AG154" s="2"/>
      <c r="AH154" s="2"/>
      <c r="AI154" s="2"/>
      <c r="AJ154" s="2"/>
      <c r="AK154" s="2"/>
      <c r="AL154" s="2"/>
    </row>
    <row r="155" spans="20:38" x14ac:dyDescent="0.25">
      <c r="T155" s="2"/>
      <c r="U155" s="2"/>
      <c r="V155" s="2"/>
      <c r="W155" s="2"/>
      <c r="X155" s="2"/>
      <c r="Y155" s="2"/>
      <c r="Z155" s="2"/>
      <c r="AA155" s="2"/>
      <c r="AB155" s="2"/>
      <c r="AC155" s="2"/>
      <c r="AD155" s="2"/>
      <c r="AE155" s="2"/>
      <c r="AF155" s="2"/>
      <c r="AG155" s="2"/>
      <c r="AH155" s="2"/>
      <c r="AI155" s="2"/>
      <c r="AJ155" s="2"/>
      <c r="AK155" s="2"/>
      <c r="AL155" s="2"/>
    </row>
    <row r="156" spans="20:38" x14ac:dyDescent="0.25">
      <c r="T156" s="2"/>
      <c r="U156" s="2"/>
      <c r="V156" s="2"/>
      <c r="W156" s="2"/>
      <c r="X156" s="2"/>
      <c r="Y156" s="2"/>
      <c r="Z156" s="2"/>
      <c r="AA156" s="2"/>
      <c r="AB156" s="2"/>
      <c r="AC156" s="2"/>
      <c r="AD156" s="2"/>
      <c r="AE156" s="2"/>
      <c r="AF156" s="2"/>
      <c r="AG156" s="2"/>
      <c r="AH156" s="2"/>
      <c r="AI156" s="2"/>
      <c r="AJ156" s="2"/>
      <c r="AK156" s="2"/>
      <c r="AL156" s="2"/>
    </row>
    <row r="157" spans="20:38" x14ac:dyDescent="0.25">
      <c r="T157" s="2"/>
      <c r="U157" s="2"/>
      <c r="V157" s="2"/>
      <c r="W157" s="2"/>
      <c r="X157" s="2"/>
      <c r="Y157" s="2"/>
      <c r="Z157" s="2"/>
      <c r="AA157" s="2"/>
      <c r="AB157" s="2"/>
      <c r="AC157" s="2"/>
      <c r="AD157" s="2"/>
      <c r="AE157" s="2"/>
      <c r="AF157" s="2"/>
      <c r="AG157" s="2"/>
      <c r="AH157" s="2"/>
      <c r="AI157" s="2"/>
      <c r="AJ157" s="2"/>
      <c r="AK157" s="2"/>
      <c r="AL157" s="2"/>
    </row>
    <row r="158" spans="20:38" x14ac:dyDescent="0.25">
      <c r="T158" s="2"/>
      <c r="U158" s="2"/>
      <c r="V158" s="2"/>
      <c r="W158" s="2"/>
      <c r="X158" s="2"/>
      <c r="Y158" s="2"/>
      <c r="Z158" s="2"/>
      <c r="AA158" s="2"/>
      <c r="AB158" s="2"/>
      <c r="AC158" s="2"/>
      <c r="AD158" s="2"/>
      <c r="AE158" s="2"/>
      <c r="AF158" s="2"/>
      <c r="AG158" s="2"/>
      <c r="AH158" s="2"/>
      <c r="AI158" s="2"/>
      <c r="AJ158" s="2"/>
      <c r="AK158" s="2"/>
      <c r="AL158" s="2"/>
    </row>
    <row r="159" spans="20:38" x14ac:dyDescent="0.25">
      <c r="T159" s="2"/>
      <c r="U159" s="2"/>
      <c r="V159" s="2"/>
      <c r="W159" s="2"/>
      <c r="X159" s="2"/>
      <c r="Y159" s="2"/>
      <c r="Z159" s="2"/>
      <c r="AA159" s="2"/>
      <c r="AB159" s="2"/>
      <c r="AC159" s="2"/>
      <c r="AD159" s="2"/>
      <c r="AE159" s="2"/>
      <c r="AF159" s="2"/>
      <c r="AG159" s="2"/>
      <c r="AH159" s="2"/>
      <c r="AI159" s="2"/>
      <c r="AJ159" s="2"/>
      <c r="AK159" s="2"/>
      <c r="AL159" s="2"/>
    </row>
    <row r="160" spans="20:38" x14ac:dyDescent="0.25">
      <c r="T160" s="2"/>
      <c r="U160" s="2"/>
      <c r="V160" s="2"/>
      <c r="W160" s="2"/>
      <c r="X160" s="2"/>
      <c r="Y160" s="2"/>
      <c r="Z160" s="2"/>
      <c r="AA160" s="2"/>
      <c r="AB160" s="2"/>
      <c r="AC160" s="2"/>
      <c r="AD160" s="2"/>
      <c r="AE160" s="2"/>
      <c r="AF160" s="2"/>
      <c r="AG160" s="2"/>
      <c r="AH160" s="2"/>
      <c r="AI160" s="2"/>
      <c r="AJ160" s="2"/>
      <c r="AK160" s="2"/>
      <c r="AL160" s="2"/>
    </row>
    <row r="161" spans="20:38" x14ac:dyDescent="0.25">
      <c r="T161" s="2"/>
      <c r="U161" s="2"/>
      <c r="V161" s="2"/>
      <c r="W161" s="2"/>
      <c r="X161" s="2"/>
      <c r="Y161" s="2"/>
      <c r="Z161" s="2"/>
      <c r="AA161" s="2"/>
      <c r="AB161" s="2"/>
      <c r="AC161" s="2"/>
      <c r="AD161" s="2"/>
      <c r="AE161" s="2"/>
      <c r="AF161" s="2"/>
      <c r="AG161" s="2"/>
      <c r="AH161" s="2"/>
      <c r="AI161" s="2"/>
      <c r="AJ161" s="2"/>
      <c r="AK161" s="2"/>
      <c r="AL161" s="2"/>
    </row>
    <row r="162" spans="20:38" x14ac:dyDescent="0.25">
      <c r="T162" s="2"/>
      <c r="U162" s="2"/>
      <c r="V162" s="2"/>
      <c r="W162" s="2"/>
      <c r="X162" s="2"/>
      <c r="Y162" s="2"/>
      <c r="Z162" s="2"/>
      <c r="AA162" s="2"/>
      <c r="AB162" s="2"/>
      <c r="AC162" s="2"/>
      <c r="AD162" s="2"/>
      <c r="AE162" s="2"/>
      <c r="AF162" s="2"/>
      <c r="AG162" s="2"/>
      <c r="AH162" s="2"/>
      <c r="AI162" s="2"/>
      <c r="AJ162" s="2"/>
      <c r="AK162" s="2"/>
      <c r="AL162" s="2"/>
    </row>
    <row r="163" spans="20:38" x14ac:dyDescent="0.25">
      <c r="T163" s="2"/>
      <c r="U163" s="2"/>
      <c r="V163" s="2"/>
      <c r="W163" s="2"/>
      <c r="X163" s="2"/>
      <c r="Y163" s="2"/>
      <c r="Z163" s="2"/>
      <c r="AA163" s="2"/>
      <c r="AB163" s="2"/>
      <c r="AC163" s="2"/>
      <c r="AD163" s="2"/>
      <c r="AE163" s="2"/>
      <c r="AF163" s="2"/>
      <c r="AG163" s="2"/>
      <c r="AH163" s="2"/>
      <c r="AI163" s="2"/>
      <c r="AJ163" s="2"/>
      <c r="AK163" s="2"/>
      <c r="AL163" s="2"/>
    </row>
    <row r="164" spans="20:38" x14ac:dyDescent="0.25">
      <c r="T164" s="2"/>
      <c r="U164" s="2"/>
      <c r="V164" s="2"/>
      <c r="W164" s="2"/>
      <c r="X164" s="2"/>
      <c r="Y164" s="2"/>
      <c r="Z164" s="2"/>
      <c r="AA164" s="2"/>
      <c r="AB164" s="2"/>
      <c r="AC164" s="2"/>
      <c r="AD164" s="2"/>
      <c r="AE164" s="2"/>
      <c r="AF164" s="2"/>
      <c r="AG164" s="2"/>
      <c r="AH164" s="2"/>
      <c r="AI164" s="2"/>
      <c r="AJ164" s="2"/>
      <c r="AK164" s="2"/>
      <c r="AL164" s="2"/>
    </row>
    <row r="165" spans="20:38" x14ac:dyDescent="0.25">
      <c r="T165" s="2"/>
      <c r="U165" s="2"/>
      <c r="V165" s="2"/>
      <c r="W165" s="2"/>
      <c r="X165" s="2"/>
      <c r="Y165" s="2"/>
      <c r="Z165" s="2"/>
      <c r="AA165" s="2"/>
      <c r="AB165" s="2"/>
      <c r="AC165" s="2"/>
      <c r="AD165" s="2"/>
      <c r="AE165" s="2"/>
      <c r="AF165" s="2"/>
      <c r="AG165" s="2"/>
      <c r="AH165" s="2"/>
      <c r="AI165" s="2"/>
      <c r="AJ165" s="2"/>
      <c r="AK165" s="2"/>
      <c r="AL165" s="2"/>
    </row>
    <row r="166" spans="20:38" x14ac:dyDescent="0.25">
      <c r="T166" s="2"/>
      <c r="U166" s="2"/>
      <c r="V166" s="2"/>
      <c r="W166" s="2"/>
      <c r="X166" s="2"/>
      <c r="Y166" s="2"/>
      <c r="Z166" s="2"/>
      <c r="AA166" s="2"/>
      <c r="AB166" s="2"/>
      <c r="AC166" s="2"/>
      <c r="AD166" s="2"/>
      <c r="AE166" s="2"/>
      <c r="AF166" s="2"/>
      <c r="AG166" s="2"/>
      <c r="AH166" s="2"/>
      <c r="AI166" s="2"/>
      <c r="AJ166" s="2"/>
      <c r="AK166" s="2"/>
      <c r="AL166" s="2"/>
    </row>
    <row r="167" spans="20:38" x14ac:dyDescent="0.25">
      <c r="T167" s="2"/>
      <c r="U167" s="2"/>
      <c r="V167" s="2"/>
      <c r="W167" s="2"/>
      <c r="X167" s="2"/>
      <c r="Y167" s="2"/>
      <c r="Z167" s="2"/>
      <c r="AA167" s="2"/>
      <c r="AB167" s="2"/>
      <c r="AC167" s="2"/>
      <c r="AD167" s="2"/>
      <c r="AE167" s="2"/>
      <c r="AF167" s="2"/>
      <c r="AG167" s="2"/>
      <c r="AH167" s="2"/>
      <c r="AI167" s="2"/>
      <c r="AJ167" s="2"/>
      <c r="AK167" s="2"/>
      <c r="AL167" s="2"/>
    </row>
    <row r="168" spans="20:38" x14ac:dyDescent="0.25">
      <c r="T168" s="2"/>
      <c r="U168" s="2"/>
      <c r="V168" s="2"/>
      <c r="W168" s="2"/>
      <c r="X168" s="2"/>
      <c r="Y168" s="2"/>
      <c r="Z168" s="2"/>
      <c r="AA168" s="2"/>
      <c r="AB168" s="2"/>
      <c r="AC168" s="2"/>
      <c r="AD168" s="2"/>
      <c r="AE168" s="2"/>
      <c r="AF168" s="2"/>
      <c r="AG168" s="2"/>
      <c r="AH168" s="2"/>
      <c r="AI168" s="2"/>
      <c r="AJ168" s="2"/>
      <c r="AK168" s="2"/>
      <c r="AL168" s="2"/>
    </row>
    <row r="169" spans="20:38" x14ac:dyDescent="0.25">
      <c r="T169" s="2"/>
      <c r="U169" s="2"/>
      <c r="V169" s="2"/>
      <c r="W169" s="2"/>
      <c r="X169" s="2"/>
      <c r="Y169" s="2"/>
      <c r="Z169" s="2"/>
      <c r="AA169" s="2"/>
      <c r="AB169" s="2"/>
      <c r="AC169" s="2"/>
      <c r="AD169" s="2"/>
      <c r="AE169" s="2"/>
      <c r="AF169" s="2"/>
      <c r="AG169" s="2"/>
      <c r="AH169" s="2"/>
      <c r="AI169" s="2"/>
      <c r="AJ169" s="2"/>
      <c r="AK169" s="2"/>
      <c r="AL169" s="2"/>
    </row>
    <row r="170" spans="20:38" x14ac:dyDescent="0.25">
      <c r="T170" s="2"/>
      <c r="U170" s="2"/>
      <c r="V170" s="2"/>
      <c r="W170" s="2"/>
      <c r="X170" s="2"/>
      <c r="Y170" s="2"/>
      <c r="Z170" s="2"/>
      <c r="AA170" s="2"/>
      <c r="AB170" s="2"/>
      <c r="AC170" s="2"/>
      <c r="AD170" s="2"/>
      <c r="AE170" s="2"/>
      <c r="AF170" s="2"/>
      <c r="AG170" s="2"/>
      <c r="AH170" s="2"/>
      <c r="AI170" s="2"/>
      <c r="AJ170" s="2"/>
      <c r="AK170" s="2"/>
      <c r="AL170" s="2"/>
    </row>
    <row r="171" spans="20:38" x14ac:dyDescent="0.25">
      <c r="T171" s="2"/>
      <c r="U171" s="2"/>
      <c r="V171" s="2"/>
      <c r="W171" s="2"/>
      <c r="X171" s="2"/>
      <c r="Y171" s="2"/>
      <c r="Z171" s="2"/>
      <c r="AA171" s="2"/>
      <c r="AB171" s="2"/>
      <c r="AC171" s="2"/>
      <c r="AD171" s="2"/>
      <c r="AE171" s="2"/>
      <c r="AF171" s="2"/>
      <c r="AG171" s="2"/>
      <c r="AH171" s="2"/>
      <c r="AI171" s="2"/>
      <c r="AJ171" s="2"/>
      <c r="AK171" s="2"/>
      <c r="AL171" s="2"/>
    </row>
    <row r="172" spans="20:38" x14ac:dyDescent="0.25">
      <c r="T172" s="2"/>
      <c r="U172" s="2"/>
      <c r="V172" s="2"/>
      <c r="W172" s="2"/>
      <c r="X172" s="2"/>
      <c r="Y172" s="2"/>
      <c r="Z172" s="2"/>
      <c r="AA172" s="2"/>
      <c r="AB172" s="2"/>
      <c r="AC172" s="2"/>
      <c r="AD172" s="2"/>
      <c r="AE172" s="2"/>
      <c r="AF172" s="2"/>
      <c r="AG172" s="2"/>
      <c r="AH172" s="2"/>
      <c r="AI172" s="2"/>
      <c r="AJ172" s="2"/>
      <c r="AK172" s="2"/>
      <c r="AL172" s="2"/>
    </row>
    <row r="173" spans="20:38" x14ac:dyDescent="0.25">
      <c r="T173" s="2"/>
      <c r="U173" s="2"/>
      <c r="V173" s="2"/>
      <c r="W173" s="2"/>
      <c r="X173" s="2"/>
      <c r="Y173" s="2"/>
      <c r="Z173" s="2"/>
      <c r="AA173" s="2"/>
      <c r="AB173" s="2"/>
      <c r="AC173" s="2"/>
      <c r="AD173" s="2"/>
      <c r="AE173" s="2"/>
      <c r="AF173" s="2"/>
      <c r="AG173" s="2"/>
      <c r="AH173" s="2"/>
      <c r="AI173" s="2"/>
      <c r="AJ173" s="2"/>
      <c r="AK173" s="2"/>
      <c r="AL173" s="2"/>
    </row>
    <row r="174" spans="20:38" x14ac:dyDescent="0.25">
      <c r="T174" s="2"/>
      <c r="U174" s="2"/>
      <c r="V174" s="2"/>
      <c r="W174" s="2"/>
      <c r="X174" s="2"/>
      <c r="Y174" s="2"/>
      <c r="Z174" s="2"/>
      <c r="AA174" s="2"/>
      <c r="AB174" s="2"/>
      <c r="AC174" s="2"/>
      <c r="AD174" s="2"/>
      <c r="AE174" s="2"/>
      <c r="AF174" s="2"/>
      <c r="AG174" s="2"/>
      <c r="AH174" s="2"/>
      <c r="AI174" s="2"/>
      <c r="AJ174" s="2"/>
      <c r="AK174" s="2"/>
      <c r="AL174" s="2"/>
    </row>
    <row r="175" spans="20:38" x14ac:dyDescent="0.25">
      <c r="T175" s="2"/>
      <c r="U175" s="2"/>
      <c r="V175" s="2"/>
      <c r="W175" s="2"/>
      <c r="X175" s="2"/>
      <c r="Y175" s="2"/>
      <c r="Z175" s="2"/>
      <c r="AA175" s="2"/>
      <c r="AB175" s="2"/>
      <c r="AC175" s="2"/>
      <c r="AD175" s="2"/>
      <c r="AE175" s="2"/>
      <c r="AF175" s="2"/>
      <c r="AG175" s="2"/>
      <c r="AH175" s="2"/>
      <c r="AI175" s="2"/>
      <c r="AJ175" s="2"/>
      <c r="AK175" s="2"/>
      <c r="AL175" s="2"/>
    </row>
    <row r="176" spans="20:38" x14ac:dyDescent="0.25">
      <c r="T176" s="2"/>
      <c r="U176" s="2"/>
      <c r="V176" s="2"/>
      <c r="W176" s="2"/>
      <c r="X176" s="2"/>
      <c r="Y176" s="2"/>
      <c r="Z176" s="2"/>
      <c r="AA176" s="2"/>
      <c r="AB176" s="2"/>
      <c r="AC176" s="2"/>
      <c r="AD176" s="2"/>
      <c r="AE176" s="2"/>
      <c r="AF176" s="2"/>
      <c r="AG176" s="2"/>
      <c r="AH176" s="2"/>
      <c r="AI176" s="2"/>
      <c r="AJ176" s="2"/>
      <c r="AK176" s="2"/>
      <c r="AL176" s="2"/>
    </row>
    <row r="177" spans="20:38" x14ac:dyDescent="0.25">
      <c r="T177" s="2"/>
      <c r="U177" s="2"/>
      <c r="V177" s="2"/>
      <c r="W177" s="2"/>
      <c r="X177" s="2"/>
      <c r="Y177" s="2"/>
      <c r="Z177" s="2"/>
      <c r="AA177" s="2"/>
      <c r="AB177" s="2"/>
      <c r="AC177" s="2"/>
      <c r="AD177" s="2"/>
      <c r="AE177" s="2"/>
      <c r="AF177" s="2"/>
      <c r="AG177" s="2"/>
      <c r="AH177" s="2"/>
      <c r="AI177" s="2"/>
      <c r="AJ177" s="2"/>
      <c r="AK177" s="2"/>
      <c r="AL177" s="2"/>
    </row>
    <row r="178" spans="20:38" x14ac:dyDescent="0.25">
      <c r="T178" s="2"/>
      <c r="U178" s="2"/>
      <c r="V178" s="2"/>
      <c r="W178" s="2"/>
      <c r="X178" s="2"/>
      <c r="Y178" s="2"/>
      <c r="Z178" s="2"/>
      <c r="AA178" s="2"/>
      <c r="AB178" s="2"/>
      <c r="AC178" s="2"/>
      <c r="AD178" s="2"/>
      <c r="AE178" s="2"/>
      <c r="AF178" s="2"/>
      <c r="AG178" s="2"/>
      <c r="AH178" s="2"/>
      <c r="AI178" s="2"/>
      <c r="AJ178" s="2"/>
      <c r="AK178" s="2"/>
      <c r="AL178" s="2"/>
    </row>
    <row r="179" spans="20:38" x14ac:dyDescent="0.25">
      <c r="T179" s="2"/>
      <c r="U179" s="2"/>
      <c r="V179" s="2"/>
      <c r="W179" s="2"/>
      <c r="X179" s="2"/>
      <c r="Y179" s="2"/>
      <c r="Z179" s="2"/>
      <c r="AA179" s="2"/>
      <c r="AB179" s="2"/>
      <c r="AC179" s="2"/>
      <c r="AD179" s="2"/>
      <c r="AE179" s="2"/>
      <c r="AF179" s="2"/>
      <c r="AG179" s="2"/>
      <c r="AH179" s="2"/>
      <c r="AI179" s="2"/>
      <c r="AJ179" s="2"/>
      <c r="AK179" s="2"/>
      <c r="AL179" s="2"/>
    </row>
    <row r="180" spans="20:38" x14ac:dyDescent="0.25">
      <c r="T180" s="2"/>
      <c r="U180" s="2"/>
      <c r="V180" s="2"/>
      <c r="W180" s="2"/>
      <c r="X180" s="2"/>
      <c r="Y180" s="2"/>
      <c r="Z180" s="2"/>
      <c r="AA180" s="2"/>
      <c r="AB180" s="2"/>
      <c r="AC180" s="2"/>
      <c r="AD180" s="2"/>
      <c r="AE180" s="2"/>
      <c r="AF180" s="2"/>
      <c r="AG180" s="2"/>
      <c r="AH180" s="2"/>
      <c r="AI180" s="2"/>
      <c r="AJ180" s="2"/>
      <c r="AK180" s="2"/>
      <c r="AL180" s="2"/>
    </row>
    <row r="181" spans="20:38" x14ac:dyDescent="0.25">
      <c r="T181" s="2"/>
      <c r="U181" s="2"/>
      <c r="V181" s="2"/>
      <c r="W181" s="2"/>
      <c r="X181" s="2"/>
      <c r="Y181" s="2"/>
      <c r="Z181" s="2"/>
      <c r="AA181" s="2"/>
      <c r="AB181" s="2"/>
      <c r="AC181" s="2"/>
      <c r="AD181" s="2"/>
      <c r="AE181" s="2"/>
      <c r="AF181" s="2"/>
      <c r="AG181" s="2"/>
      <c r="AH181" s="2"/>
      <c r="AI181" s="2"/>
      <c r="AJ181" s="2"/>
      <c r="AK181" s="2"/>
      <c r="AL181" s="2"/>
    </row>
    <row r="182" spans="20:38" x14ac:dyDescent="0.25">
      <c r="T182" s="2"/>
      <c r="U182" s="2"/>
      <c r="V182" s="2"/>
      <c r="W182" s="2"/>
      <c r="X182" s="2"/>
      <c r="Y182" s="2"/>
      <c r="Z182" s="2"/>
      <c r="AA182" s="2"/>
      <c r="AB182" s="2"/>
      <c r="AC182" s="2"/>
      <c r="AD182" s="2"/>
      <c r="AE182" s="2"/>
      <c r="AF182" s="2"/>
      <c r="AG182" s="2"/>
      <c r="AH182" s="2"/>
      <c r="AI182" s="2"/>
      <c r="AJ182" s="2"/>
      <c r="AK182" s="2"/>
      <c r="AL182" s="2"/>
    </row>
    <row r="183" spans="20:38" x14ac:dyDescent="0.25">
      <c r="T183" s="2"/>
      <c r="U183" s="2"/>
      <c r="V183" s="2"/>
      <c r="W183" s="2"/>
      <c r="X183" s="2"/>
      <c r="Y183" s="2"/>
      <c r="Z183" s="2"/>
      <c r="AA183" s="2"/>
      <c r="AB183" s="2"/>
      <c r="AC183" s="2"/>
      <c r="AD183" s="2"/>
      <c r="AE183" s="2"/>
      <c r="AF183" s="2"/>
      <c r="AG183" s="2"/>
      <c r="AH183" s="2"/>
      <c r="AI183" s="2"/>
      <c r="AJ183" s="2"/>
      <c r="AK183" s="2"/>
      <c r="AL183" s="2"/>
    </row>
    <row r="184" spans="20:38" x14ac:dyDescent="0.25">
      <c r="T184" s="2"/>
      <c r="U184" s="2"/>
      <c r="V184" s="2"/>
      <c r="W184" s="2"/>
      <c r="X184" s="2"/>
      <c r="Y184" s="2"/>
      <c r="Z184" s="2"/>
      <c r="AA184" s="2"/>
      <c r="AB184" s="2"/>
      <c r="AC184" s="2"/>
      <c r="AD184" s="2"/>
      <c r="AE184" s="2"/>
      <c r="AF184" s="2"/>
      <c r="AG184" s="2"/>
      <c r="AH184" s="2"/>
      <c r="AI184" s="2"/>
      <c r="AJ184" s="2"/>
      <c r="AK184" s="2"/>
      <c r="AL184" s="2"/>
    </row>
    <row r="185" spans="20:38" x14ac:dyDescent="0.25">
      <c r="T185" s="2"/>
      <c r="U185" s="2"/>
      <c r="V185" s="2"/>
      <c r="W185" s="2"/>
      <c r="X185" s="2"/>
      <c r="Y185" s="2"/>
      <c r="Z185" s="2"/>
      <c r="AA185" s="2"/>
      <c r="AB185" s="2"/>
      <c r="AC185" s="2"/>
      <c r="AD185" s="2"/>
      <c r="AE185" s="2"/>
      <c r="AF185" s="2"/>
      <c r="AG185" s="2"/>
      <c r="AH185" s="2"/>
      <c r="AI185" s="2"/>
      <c r="AJ185" s="2"/>
      <c r="AK185" s="2"/>
      <c r="AL185" s="2"/>
    </row>
    <row r="186" spans="20:38" x14ac:dyDescent="0.25">
      <c r="T186" s="2"/>
      <c r="U186" s="2"/>
      <c r="V186" s="2"/>
      <c r="W186" s="2"/>
      <c r="X186" s="2"/>
      <c r="Y186" s="2"/>
      <c r="Z186" s="2"/>
      <c r="AA186" s="2"/>
      <c r="AB186" s="2"/>
      <c r="AC186" s="2"/>
      <c r="AD186" s="2"/>
      <c r="AE186" s="2"/>
      <c r="AF186" s="2"/>
      <c r="AG186" s="2"/>
      <c r="AH186" s="2"/>
      <c r="AI186" s="2"/>
      <c r="AJ186" s="2"/>
      <c r="AK186" s="2"/>
      <c r="AL186" s="2"/>
    </row>
    <row r="187" spans="20:38" x14ac:dyDescent="0.25">
      <c r="T187" s="2"/>
      <c r="U187" s="2"/>
      <c r="V187" s="2"/>
      <c r="W187" s="2"/>
      <c r="X187" s="2"/>
      <c r="Y187" s="2"/>
      <c r="Z187" s="2"/>
      <c r="AA187" s="2"/>
      <c r="AB187" s="2"/>
      <c r="AC187" s="2"/>
      <c r="AD187" s="2"/>
      <c r="AE187" s="2"/>
      <c r="AF187" s="2"/>
      <c r="AG187" s="2"/>
      <c r="AH187" s="2"/>
      <c r="AI187" s="2"/>
      <c r="AJ187" s="2"/>
      <c r="AK187" s="2"/>
      <c r="AL187" s="2"/>
    </row>
    <row r="188" spans="20:38" x14ac:dyDescent="0.25">
      <c r="T188" s="2"/>
      <c r="U188" s="2"/>
      <c r="V188" s="2"/>
      <c r="W188" s="2"/>
      <c r="X188" s="2"/>
      <c r="Y188" s="2"/>
      <c r="Z188" s="2"/>
      <c r="AA188" s="2"/>
      <c r="AB188" s="2"/>
      <c r="AC188" s="2"/>
      <c r="AD188" s="2"/>
      <c r="AE188" s="2"/>
      <c r="AF188" s="2"/>
      <c r="AG188" s="2"/>
      <c r="AH188" s="2"/>
      <c r="AI188" s="2"/>
      <c r="AJ188" s="2"/>
      <c r="AK188" s="2"/>
      <c r="AL188" s="2"/>
    </row>
    <row r="189" spans="20:38" x14ac:dyDescent="0.25">
      <c r="T189" s="2"/>
      <c r="U189" s="2"/>
      <c r="V189" s="2"/>
      <c r="W189" s="2"/>
      <c r="X189" s="2"/>
      <c r="Y189" s="2"/>
      <c r="Z189" s="2"/>
      <c r="AA189" s="2"/>
      <c r="AB189" s="2"/>
      <c r="AC189" s="2"/>
      <c r="AD189" s="2"/>
      <c r="AE189" s="2"/>
      <c r="AF189" s="2"/>
      <c r="AG189" s="2"/>
      <c r="AH189" s="2"/>
      <c r="AI189" s="2"/>
      <c r="AJ189" s="2"/>
      <c r="AK189" s="2"/>
      <c r="AL189" s="2"/>
    </row>
    <row r="190" spans="20:38" x14ac:dyDescent="0.25">
      <c r="T190" s="2"/>
      <c r="U190" s="2"/>
      <c r="V190" s="2"/>
      <c r="W190" s="2"/>
      <c r="X190" s="2"/>
      <c r="Y190" s="2"/>
      <c r="Z190" s="2"/>
      <c r="AA190" s="2"/>
      <c r="AB190" s="2"/>
      <c r="AC190" s="2"/>
      <c r="AD190" s="2"/>
      <c r="AE190" s="2"/>
      <c r="AF190" s="2"/>
      <c r="AG190" s="2"/>
      <c r="AH190" s="2"/>
      <c r="AI190" s="2"/>
      <c r="AJ190" s="2"/>
      <c r="AK190" s="2"/>
      <c r="AL190" s="2"/>
    </row>
    <row r="191" spans="20:38" x14ac:dyDescent="0.25">
      <c r="T191" s="2"/>
      <c r="U191" s="2"/>
      <c r="V191" s="2"/>
      <c r="W191" s="2"/>
      <c r="X191" s="2"/>
      <c r="Y191" s="2"/>
      <c r="Z191" s="2"/>
      <c r="AA191" s="2"/>
      <c r="AB191" s="2"/>
      <c r="AC191" s="2"/>
      <c r="AD191" s="2"/>
      <c r="AE191" s="2"/>
      <c r="AF191" s="2"/>
      <c r="AG191" s="2"/>
      <c r="AH191" s="2"/>
      <c r="AI191" s="2"/>
      <c r="AJ191" s="2"/>
      <c r="AK191" s="2"/>
      <c r="AL191" s="2"/>
    </row>
    <row r="192" spans="20:38" x14ac:dyDescent="0.25">
      <c r="T192" s="2"/>
      <c r="U192" s="2"/>
      <c r="V192" s="2"/>
      <c r="W192" s="2"/>
      <c r="X192" s="2"/>
      <c r="Y192" s="2"/>
      <c r="Z192" s="2"/>
      <c r="AA192" s="2"/>
      <c r="AB192" s="2"/>
      <c r="AC192" s="2"/>
      <c r="AD192" s="2"/>
      <c r="AE192" s="2"/>
      <c r="AF192" s="2"/>
      <c r="AG192" s="2"/>
      <c r="AH192" s="2"/>
      <c r="AI192" s="2"/>
      <c r="AJ192" s="2"/>
      <c r="AK192" s="2"/>
      <c r="AL192" s="2"/>
    </row>
    <row r="193" spans="20:38" x14ac:dyDescent="0.25">
      <c r="T193" s="2"/>
      <c r="U193" s="2"/>
      <c r="V193" s="2"/>
      <c r="W193" s="2"/>
      <c r="X193" s="2"/>
      <c r="Y193" s="2"/>
      <c r="Z193" s="2"/>
      <c r="AA193" s="2"/>
      <c r="AB193" s="2"/>
      <c r="AC193" s="2"/>
      <c r="AD193" s="2"/>
      <c r="AE193" s="2"/>
      <c r="AF193" s="2"/>
      <c r="AG193" s="2"/>
      <c r="AH193" s="2"/>
      <c r="AI193" s="2"/>
      <c r="AJ193" s="2"/>
      <c r="AK193" s="2"/>
      <c r="AL193" s="2"/>
    </row>
    <row r="194" spans="20:38" x14ac:dyDescent="0.25">
      <c r="T194" s="2"/>
      <c r="U194" s="2"/>
      <c r="V194" s="2"/>
      <c r="W194" s="2"/>
      <c r="X194" s="2"/>
      <c r="Y194" s="2"/>
      <c r="Z194" s="2"/>
      <c r="AA194" s="2"/>
      <c r="AB194" s="2"/>
      <c r="AC194" s="2"/>
      <c r="AD194" s="2"/>
      <c r="AE194" s="2"/>
      <c r="AF194" s="2"/>
      <c r="AG194" s="2"/>
      <c r="AH194" s="2"/>
      <c r="AI194" s="2"/>
      <c r="AJ194" s="2"/>
      <c r="AK194" s="2"/>
      <c r="AL194" s="2"/>
    </row>
    <row r="195" spans="20:38" x14ac:dyDescent="0.25">
      <c r="T195" s="2"/>
      <c r="U195" s="2"/>
      <c r="V195" s="2"/>
      <c r="W195" s="2"/>
      <c r="X195" s="2"/>
      <c r="Y195" s="2"/>
      <c r="Z195" s="2"/>
      <c r="AA195" s="2"/>
      <c r="AB195" s="2"/>
      <c r="AC195" s="2"/>
      <c r="AD195" s="2"/>
      <c r="AE195" s="2"/>
      <c r="AF195" s="2"/>
      <c r="AG195" s="2"/>
      <c r="AH195" s="2"/>
      <c r="AI195" s="2"/>
      <c r="AJ195" s="2"/>
      <c r="AK195" s="2"/>
      <c r="AL195" s="2"/>
    </row>
    <row r="196" spans="20:38" x14ac:dyDescent="0.25">
      <c r="T196" s="2"/>
      <c r="U196" s="2"/>
      <c r="V196" s="2"/>
      <c r="W196" s="2"/>
      <c r="X196" s="2"/>
      <c r="Y196" s="2"/>
      <c r="Z196" s="2"/>
      <c r="AA196" s="2"/>
      <c r="AB196" s="2"/>
      <c r="AC196" s="2"/>
      <c r="AD196" s="2"/>
      <c r="AE196" s="2"/>
      <c r="AF196" s="2"/>
      <c r="AG196" s="2"/>
      <c r="AH196" s="2"/>
      <c r="AI196" s="2"/>
      <c r="AJ196" s="2"/>
      <c r="AK196" s="2"/>
      <c r="AL196" s="2"/>
    </row>
    <row r="197" spans="20:38" x14ac:dyDescent="0.25">
      <c r="T197" s="2"/>
      <c r="U197" s="2"/>
      <c r="V197" s="2"/>
      <c r="W197" s="2"/>
      <c r="X197" s="2"/>
      <c r="Y197" s="2"/>
      <c r="Z197" s="2"/>
      <c r="AA197" s="2"/>
      <c r="AB197" s="2"/>
      <c r="AC197" s="2"/>
      <c r="AD197" s="2"/>
      <c r="AE197" s="2"/>
      <c r="AF197" s="2"/>
      <c r="AG197" s="2"/>
      <c r="AH197" s="2"/>
      <c r="AI197" s="2"/>
      <c r="AJ197" s="2"/>
      <c r="AK197" s="2"/>
      <c r="AL197" s="2"/>
    </row>
    <row r="198" spans="20:38" x14ac:dyDescent="0.25">
      <c r="T198" s="2"/>
      <c r="U198" s="2"/>
      <c r="V198" s="2"/>
      <c r="W198" s="2"/>
      <c r="X198" s="2"/>
      <c r="Y198" s="2"/>
      <c r="Z198" s="2"/>
      <c r="AA198" s="2"/>
      <c r="AB198" s="2"/>
      <c r="AC198" s="2"/>
      <c r="AD198" s="2"/>
      <c r="AE198" s="2"/>
      <c r="AF198" s="2"/>
      <c r="AG198" s="2"/>
      <c r="AH198" s="2"/>
      <c r="AI198" s="2"/>
      <c r="AJ198" s="2"/>
      <c r="AK198" s="2"/>
      <c r="AL198" s="2"/>
    </row>
    <row r="199" spans="20:38" x14ac:dyDescent="0.25">
      <c r="T199" s="2"/>
      <c r="U199" s="2"/>
      <c r="V199" s="2"/>
      <c r="W199" s="2"/>
      <c r="X199" s="2"/>
      <c r="Y199" s="2"/>
      <c r="Z199" s="2"/>
      <c r="AA199" s="2"/>
      <c r="AB199" s="2"/>
      <c r="AC199" s="2"/>
      <c r="AD199" s="2"/>
      <c r="AE199" s="2"/>
      <c r="AF199" s="2"/>
      <c r="AG199" s="2"/>
      <c r="AH199" s="2"/>
      <c r="AI199" s="2"/>
      <c r="AJ199" s="2"/>
      <c r="AK199" s="2"/>
      <c r="AL199" s="2"/>
    </row>
    <row r="200" spans="20:38" x14ac:dyDescent="0.25">
      <c r="T200" s="2"/>
      <c r="U200" s="2"/>
      <c r="V200" s="2"/>
      <c r="W200" s="2"/>
      <c r="X200" s="2"/>
      <c r="Y200" s="2"/>
      <c r="Z200" s="2"/>
      <c r="AA200" s="2"/>
      <c r="AB200" s="2"/>
      <c r="AC200" s="2"/>
      <c r="AD200" s="2"/>
      <c r="AE200" s="2"/>
      <c r="AF200" s="2"/>
      <c r="AG200" s="2"/>
      <c r="AH200" s="2"/>
      <c r="AI200" s="2"/>
      <c r="AJ200" s="2"/>
      <c r="AK200" s="2"/>
      <c r="AL200" s="2"/>
    </row>
    <row r="201" spans="20:38" x14ac:dyDescent="0.25">
      <c r="T201" s="2"/>
      <c r="U201" s="2"/>
      <c r="V201" s="2"/>
      <c r="W201" s="2"/>
      <c r="X201" s="2"/>
      <c r="Y201" s="2"/>
      <c r="Z201" s="2"/>
      <c r="AA201" s="2"/>
      <c r="AB201" s="2"/>
      <c r="AC201" s="2"/>
      <c r="AD201" s="2"/>
      <c r="AE201" s="2"/>
      <c r="AF201" s="2"/>
      <c r="AG201" s="2"/>
      <c r="AH201" s="2"/>
      <c r="AI201" s="2"/>
      <c r="AJ201" s="2"/>
      <c r="AK201" s="2"/>
      <c r="AL201" s="2"/>
    </row>
    <row r="202" spans="20:38" x14ac:dyDescent="0.25">
      <c r="T202" s="2"/>
      <c r="U202" s="2"/>
      <c r="V202" s="2"/>
      <c r="W202" s="2"/>
      <c r="X202" s="2"/>
      <c r="Y202" s="2"/>
      <c r="Z202" s="2"/>
      <c r="AA202" s="2"/>
      <c r="AB202" s="2"/>
      <c r="AC202" s="2"/>
      <c r="AD202" s="2"/>
      <c r="AE202" s="2"/>
      <c r="AF202" s="2"/>
      <c r="AG202" s="2"/>
      <c r="AH202" s="2"/>
      <c r="AI202" s="2"/>
      <c r="AJ202" s="2"/>
      <c r="AK202" s="2"/>
      <c r="AL202" s="2"/>
    </row>
    <row r="203" spans="20:38" x14ac:dyDescent="0.25">
      <c r="T203" s="2"/>
      <c r="U203" s="2"/>
      <c r="V203" s="2"/>
      <c r="W203" s="2"/>
      <c r="X203" s="2"/>
      <c r="Y203" s="2"/>
      <c r="Z203" s="2"/>
      <c r="AA203" s="2"/>
      <c r="AB203" s="2"/>
      <c r="AC203" s="2"/>
      <c r="AD203" s="2"/>
      <c r="AE203" s="2"/>
      <c r="AF203" s="2"/>
      <c r="AG203" s="2"/>
      <c r="AH203" s="2"/>
      <c r="AI203" s="2"/>
      <c r="AJ203" s="2"/>
      <c r="AK203" s="2"/>
      <c r="AL203" s="2"/>
    </row>
    <row r="204" spans="20:38" x14ac:dyDescent="0.25">
      <c r="T204" s="2"/>
      <c r="U204" s="2"/>
      <c r="V204" s="2"/>
      <c r="W204" s="2"/>
      <c r="X204" s="2"/>
      <c r="Y204" s="2"/>
      <c r="Z204" s="2"/>
      <c r="AA204" s="2"/>
      <c r="AB204" s="2"/>
      <c r="AC204" s="2"/>
      <c r="AD204" s="2"/>
      <c r="AE204" s="2"/>
      <c r="AF204" s="2"/>
      <c r="AG204" s="2"/>
      <c r="AH204" s="2"/>
      <c r="AI204" s="2"/>
      <c r="AJ204" s="2"/>
      <c r="AK204" s="2"/>
      <c r="AL204" s="2"/>
    </row>
    <row r="205" spans="20:38" x14ac:dyDescent="0.25">
      <c r="T205" s="2"/>
      <c r="U205" s="2"/>
      <c r="V205" s="2"/>
      <c r="W205" s="2"/>
      <c r="X205" s="2"/>
      <c r="Y205" s="2"/>
      <c r="Z205" s="2"/>
      <c r="AA205" s="2"/>
      <c r="AB205" s="2"/>
      <c r="AC205" s="2"/>
      <c r="AD205" s="2"/>
      <c r="AE205" s="2"/>
      <c r="AF205" s="2"/>
      <c r="AG205" s="2"/>
      <c r="AH205" s="2"/>
      <c r="AI205" s="2"/>
      <c r="AJ205" s="2"/>
      <c r="AK205" s="2"/>
      <c r="AL205" s="2"/>
    </row>
    <row r="206" spans="20:38" x14ac:dyDescent="0.25">
      <c r="T206" s="2"/>
      <c r="U206" s="2"/>
      <c r="V206" s="2"/>
      <c r="W206" s="2"/>
      <c r="X206" s="2"/>
      <c r="Y206" s="2"/>
      <c r="Z206" s="2"/>
      <c r="AA206" s="2"/>
      <c r="AB206" s="2"/>
      <c r="AC206" s="2"/>
      <c r="AD206" s="2"/>
      <c r="AE206" s="2"/>
      <c r="AF206" s="2"/>
      <c r="AG206" s="2"/>
      <c r="AH206" s="2"/>
      <c r="AI206" s="2"/>
      <c r="AJ206" s="2"/>
      <c r="AK206" s="2"/>
      <c r="AL206" s="2"/>
    </row>
    <row r="207" spans="20:38" x14ac:dyDescent="0.25">
      <c r="T207" s="2"/>
      <c r="U207" s="2"/>
      <c r="V207" s="2"/>
      <c r="W207" s="2"/>
      <c r="X207" s="2"/>
      <c r="Y207" s="2"/>
      <c r="Z207" s="2"/>
      <c r="AA207" s="2"/>
      <c r="AB207" s="2"/>
      <c r="AC207" s="2"/>
      <c r="AD207" s="2"/>
      <c r="AE207" s="2"/>
      <c r="AF207" s="2"/>
      <c r="AG207" s="2"/>
      <c r="AH207" s="2"/>
      <c r="AI207" s="2"/>
      <c r="AJ207" s="2"/>
      <c r="AK207" s="2"/>
      <c r="AL207" s="2"/>
    </row>
    <row r="208" spans="20:38" x14ac:dyDescent="0.25">
      <c r="T208" s="2"/>
      <c r="U208" s="2"/>
      <c r="V208" s="2"/>
      <c r="W208" s="2"/>
      <c r="X208" s="2"/>
      <c r="Y208" s="2"/>
      <c r="Z208" s="2"/>
      <c r="AA208" s="2"/>
      <c r="AB208" s="2"/>
      <c r="AC208" s="2"/>
      <c r="AD208" s="2"/>
      <c r="AE208" s="2"/>
      <c r="AF208" s="2"/>
      <c r="AG208" s="2"/>
      <c r="AH208" s="2"/>
      <c r="AI208" s="2"/>
      <c r="AJ208" s="2"/>
      <c r="AK208" s="2"/>
      <c r="AL208" s="2"/>
    </row>
    <row r="209" spans="20:38" x14ac:dyDescent="0.25">
      <c r="T209" s="2"/>
      <c r="U209" s="2"/>
      <c r="V209" s="2"/>
      <c r="W209" s="2"/>
      <c r="X209" s="2"/>
      <c r="Y209" s="2"/>
      <c r="Z209" s="2"/>
      <c r="AA209" s="2"/>
      <c r="AB209" s="2"/>
      <c r="AC209" s="2"/>
      <c r="AD209" s="2"/>
      <c r="AE209" s="2"/>
      <c r="AF209" s="2"/>
      <c r="AG209" s="2"/>
      <c r="AH209" s="2"/>
      <c r="AI209" s="2"/>
      <c r="AJ209" s="2"/>
      <c r="AK209" s="2"/>
      <c r="AL209" s="2"/>
    </row>
    <row r="210" spans="20:38" x14ac:dyDescent="0.25">
      <c r="T210" s="2"/>
      <c r="U210" s="2"/>
      <c r="V210" s="2"/>
      <c r="W210" s="2"/>
      <c r="X210" s="2"/>
      <c r="Y210" s="2"/>
      <c r="Z210" s="2"/>
      <c r="AA210" s="2"/>
      <c r="AB210" s="2"/>
      <c r="AC210" s="2"/>
      <c r="AD210" s="2"/>
      <c r="AE210" s="2"/>
      <c r="AF210" s="2"/>
      <c r="AG210" s="2"/>
      <c r="AH210" s="2"/>
      <c r="AI210" s="2"/>
      <c r="AJ210" s="2"/>
      <c r="AK210" s="2"/>
      <c r="AL210" s="2"/>
    </row>
    <row r="211" spans="20:38" x14ac:dyDescent="0.25">
      <c r="T211" s="2"/>
      <c r="U211" s="2"/>
      <c r="V211" s="2"/>
      <c r="W211" s="2"/>
      <c r="X211" s="2"/>
      <c r="Y211" s="2"/>
      <c r="Z211" s="2"/>
      <c r="AA211" s="2"/>
      <c r="AB211" s="2"/>
      <c r="AC211" s="2"/>
      <c r="AD211" s="2"/>
      <c r="AE211" s="2"/>
      <c r="AF211" s="2"/>
      <c r="AG211" s="2"/>
      <c r="AH211" s="2"/>
      <c r="AI211" s="2"/>
      <c r="AJ211" s="2"/>
      <c r="AK211" s="2"/>
      <c r="AL211" s="2"/>
    </row>
    <row r="212" spans="20:38" x14ac:dyDescent="0.25">
      <c r="T212" s="2"/>
      <c r="U212" s="2"/>
      <c r="V212" s="2"/>
      <c r="W212" s="2"/>
      <c r="X212" s="2"/>
      <c r="Y212" s="2"/>
      <c r="Z212" s="2"/>
      <c r="AA212" s="2"/>
      <c r="AB212" s="2"/>
      <c r="AC212" s="2"/>
      <c r="AD212" s="2"/>
      <c r="AE212" s="2"/>
      <c r="AF212" s="2"/>
      <c r="AG212" s="2"/>
      <c r="AH212" s="2"/>
      <c r="AI212" s="2"/>
      <c r="AJ212" s="2"/>
      <c r="AK212" s="2"/>
      <c r="AL212" s="2"/>
    </row>
    <row r="213" spans="20:38" x14ac:dyDescent="0.25">
      <c r="T213" s="2"/>
      <c r="U213" s="2"/>
      <c r="V213" s="2"/>
      <c r="W213" s="2"/>
      <c r="X213" s="2"/>
      <c r="Y213" s="2"/>
      <c r="Z213" s="2"/>
      <c r="AA213" s="2"/>
      <c r="AB213" s="2"/>
      <c r="AC213" s="2"/>
      <c r="AD213" s="2"/>
      <c r="AE213" s="2"/>
      <c r="AF213" s="2"/>
      <c r="AG213" s="2"/>
      <c r="AH213" s="2"/>
      <c r="AI213" s="2"/>
      <c r="AJ213" s="2"/>
      <c r="AK213" s="2"/>
      <c r="AL213" s="2"/>
    </row>
    <row r="214" spans="20:38" x14ac:dyDescent="0.25">
      <c r="T214" s="2"/>
      <c r="U214" s="2"/>
      <c r="V214" s="2"/>
      <c r="W214" s="2"/>
      <c r="X214" s="2"/>
      <c r="Y214" s="2"/>
      <c r="Z214" s="2"/>
      <c r="AA214" s="2"/>
      <c r="AB214" s="2"/>
      <c r="AC214" s="2"/>
      <c r="AD214" s="2"/>
      <c r="AE214" s="2"/>
      <c r="AF214" s="2"/>
      <c r="AG214" s="2"/>
      <c r="AH214" s="2"/>
      <c r="AI214" s="2"/>
      <c r="AJ214" s="2"/>
      <c r="AK214" s="2"/>
      <c r="AL214" s="2"/>
    </row>
    <row r="215" spans="20:38" x14ac:dyDescent="0.25">
      <c r="T215" s="2"/>
      <c r="U215" s="2"/>
      <c r="V215" s="2"/>
      <c r="W215" s="2"/>
      <c r="X215" s="2"/>
      <c r="Y215" s="2"/>
      <c r="Z215" s="2"/>
      <c r="AA215" s="2"/>
      <c r="AB215" s="2"/>
      <c r="AC215" s="2"/>
      <c r="AD215" s="2"/>
      <c r="AE215" s="2"/>
      <c r="AF215" s="2"/>
      <c r="AG215" s="2"/>
      <c r="AH215" s="2"/>
      <c r="AI215" s="2"/>
      <c r="AJ215" s="2"/>
      <c r="AK215" s="2"/>
      <c r="AL215" s="2"/>
    </row>
    <row r="216" spans="20:38" x14ac:dyDescent="0.25">
      <c r="T216" s="2"/>
      <c r="U216" s="2"/>
      <c r="V216" s="2"/>
      <c r="W216" s="2"/>
      <c r="X216" s="2"/>
      <c r="Y216" s="2"/>
      <c r="Z216" s="2"/>
      <c r="AA216" s="2"/>
      <c r="AB216" s="2"/>
      <c r="AC216" s="2"/>
      <c r="AD216" s="2"/>
      <c r="AE216" s="2"/>
      <c r="AF216" s="2"/>
      <c r="AG216" s="2"/>
      <c r="AH216" s="2"/>
      <c r="AI216" s="2"/>
      <c r="AJ216" s="2"/>
      <c r="AK216" s="2"/>
      <c r="AL216" s="2"/>
    </row>
    <row r="217" spans="20:38" x14ac:dyDescent="0.25">
      <c r="T217" s="2"/>
      <c r="U217" s="2"/>
      <c r="V217" s="2"/>
      <c r="W217" s="2"/>
      <c r="X217" s="2"/>
      <c r="Y217" s="2"/>
      <c r="Z217" s="2"/>
      <c r="AA217" s="2"/>
      <c r="AB217" s="2"/>
      <c r="AC217" s="2"/>
      <c r="AD217" s="2"/>
      <c r="AE217" s="2"/>
      <c r="AF217" s="2"/>
      <c r="AG217" s="2"/>
      <c r="AH217" s="2"/>
      <c r="AI217" s="2"/>
      <c r="AJ217" s="2"/>
      <c r="AK217" s="2"/>
      <c r="AL217" s="2"/>
    </row>
    <row r="218" spans="20:38" x14ac:dyDescent="0.25">
      <c r="T218" s="2"/>
      <c r="U218" s="2"/>
      <c r="V218" s="2"/>
      <c r="W218" s="2"/>
      <c r="X218" s="2"/>
      <c r="Y218" s="2"/>
      <c r="Z218" s="2"/>
      <c r="AA218" s="2"/>
      <c r="AB218" s="2"/>
      <c r="AC218" s="2"/>
      <c r="AD218" s="2"/>
      <c r="AE218" s="2"/>
      <c r="AF218" s="2"/>
      <c r="AG218" s="2"/>
      <c r="AH218" s="2"/>
      <c r="AI218" s="2"/>
      <c r="AJ218" s="2"/>
      <c r="AK218" s="2"/>
      <c r="AL218" s="2"/>
    </row>
    <row r="219" spans="20:38" x14ac:dyDescent="0.25">
      <c r="T219" s="2"/>
      <c r="U219" s="2"/>
      <c r="V219" s="2"/>
      <c r="W219" s="2"/>
      <c r="X219" s="2"/>
      <c r="Y219" s="2"/>
      <c r="Z219" s="2"/>
      <c r="AA219" s="2"/>
      <c r="AB219" s="2"/>
      <c r="AC219" s="2"/>
      <c r="AD219" s="2"/>
      <c r="AE219" s="2"/>
      <c r="AF219" s="2"/>
      <c r="AG219" s="2"/>
      <c r="AH219" s="2"/>
      <c r="AI219" s="2"/>
      <c r="AJ219" s="2"/>
      <c r="AK219" s="2"/>
      <c r="AL219" s="2"/>
    </row>
    <row r="220" spans="20:38" x14ac:dyDescent="0.25">
      <c r="T220" s="2"/>
      <c r="U220" s="2"/>
      <c r="V220" s="2"/>
      <c r="W220" s="2"/>
      <c r="X220" s="2"/>
      <c r="Y220" s="2"/>
      <c r="Z220" s="2"/>
      <c r="AA220" s="2"/>
      <c r="AB220" s="2"/>
      <c r="AC220" s="2"/>
      <c r="AD220" s="2"/>
      <c r="AE220" s="2"/>
      <c r="AF220" s="2"/>
      <c r="AG220" s="2"/>
      <c r="AH220" s="2"/>
      <c r="AI220" s="2"/>
      <c r="AJ220" s="2"/>
      <c r="AK220" s="2"/>
      <c r="AL220" s="2"/>
    </row>
    <row r="221" spans="20:38" x14ac:dyDescent="0.25">
      <c r="T221" s="2"/>
      <c r="U221" s="2"/>
      <c r="V221" s="2"/>
      <c r="W221" s="2"/>
      <c r="X221" s="2"/>
      <c r="Y221" s="2"/>
      <c r="Z221" s="2"/>
      <c r="AA221" s="2"/>
      <c r="AB221" s="2"/>
      <c r="AC221" s="2"/>
      <c r="AD221" s="2"/>
      <c r="AE221" s="2"/>
      <c r="AF221" s="2"/>
      <c r="AG221" s="2"/>
      <c r="AH221" s="2"/>
      <c r="AI221" s="2"/>
      <c r="AJ221" s="2"/>
      <c r="AK221" s="2"/>
      <c r="AL221" s="2"/>
    </row>
    <row r="222" spans="20:38" x14ac:dyDescent="0.25">
      <c r="T222" s="2"/>
      <c r="U222" s="2"/>
      <c r="V222" s="2"/>
      <c r="W222" s="2"/>
      <c r="X222" s="2"/>
      <c r="Y222" s="2"/>
      <c r="Z222" s="2"/>
      <c r="AA222" s="2"/>
      <c r="AB222" s="2"/>
      <c r="AC222" s="2"/>
      <c r="AD222" s="2"/>
      <c r="AE222" s="2"/>
      <c r="AF222" s="2"/>
      <c r="AG222" s="2"/>
      <c r="AH222" s="2"/>
      <c r="AI222" s="2"/>
      <c r="AJ222" s="2"/>
      <c r="AK222" s="2"/>
      <c r="AL222" s="2"/>
    </row>
    <row r="223" spans="20:38" x14ac:dyDescent="0.25">
      <c r="T223" s="2"/>
      <c r="U223" s="2"/>
      <c r="V223" s="2"/>
      <c r="W223" s="2"/>
      <c r="X223" s="2"/>
      <c r="Y223" s="2"/>
      <c r="Z223" s="2"/>
      <c r="AA223" s="2"/>
      <c r="AB223" s="2"/>
      <c r="AC223" s="2"/>
      <c r="AD223" s="2"/>
      <c r="AE223" s="2"/>
      <c r="AF223" s="2"/>
      <c r="AG223" s="2"/>
      <c r="AH223" s="2"/>
      <c r="AI223" s="2"/>
      <c r="AJ223" s="2"/>
      <c r="AK223" s="2"/>
      <c r="AL223" s="2"/>
    </row>
    <row r="224" spans="20:38" x14ac:dyDescent="0.25">
      <c r="T224" s="2"/>
      <c r="U224" s="2"/>
      <c r="V224" s="2"/>
      <c r="W224" s="2"/>
      <c r="X224" s="2"/>
      <c r="Y224" s="2"/>
      <c r="Z224" s="2"/>
      <c r="AA224" s="2"/>
      <c r="AB224" s="2"/>
      <c r="AC224" s="2"/>
      <c r="AD224" s="2"/>
      <c r="AE224" s="2"/>
      <c r="AF224" s="2"/>
      <c r="AG224" s="2"/>
      <c r="AH224" s="2"/>
      <c r="AI224" s="2"/>
      <c r="AJ224" s="2"/>
      <c r="AK224" s="2"/>
      <c r="AL224" s="2"/>
    </row>
    <row r="225" spans="20:38" x14ac:dyDescent="0.25">
      <c r="T225" s="2"/>
      <c r="U225" s="2"/>
      <c r="V225" s="2"/>
      <c r="W225" s="2"/>
      <c r="X225" s="2"/>
      <c r="Y225" s="2"/>
      <c r="Z225" s="2"/>
      <c r="AA225" s="2"/>
      <c r="AB225" s="2"/>
      <c r="AC225" s="2"/>
      <c r="AD225" s="2"/>
      <c r="AE225" s="2"/>
      <c r="AF225" s="2"/>
      <c r="AG225" s="2"/>
      <c r="AH225" s="2"/>
      <c r="AI225" s="2"/>
      <c r="AJ225" s="2"/>
      <c r="AK225" s="2"/>
      <c r="AL225" s="2"/>
    </row>
    <row r="226" spans="20:38" x14ac:dyDescent="0.25">
      <c r="T226" s="2"/>
      <c r="U226" s="2"/>
      <c r="V226" s="2"/>
      <c r="W226" s="2"/>
      <c r="X226" s="2"/>
      <c r="Y226" s="2"/>
      <c r="Z226" s="2"/>
      <c r="AA226" s="2"/>
      <c r="AB226" s="2"/>
      <c r="AC226" s="2"/>
      <c r="AD226" s="2"/>
      <c r="AE226" s="2"/>
      <c r="AF226" s="2"/>
      <c r="AG226" s="2"/>
      <c r="AH226" s="2"/>
      <c r="AI226" s="2"/>
      <c r="AJ226" s="2"/>
      <c r="AK226" s="2"/>
      <c r="AL226" s="2"/>
    </row>
    <row r="227" spans="20:38" x14ac:dyDescent="0.25">
      <c r="T227" s="2"/>
      <c r="U227" s="2"/>
      <c r="V227" s="2"/>
      <c r="W227" s="2"/>
      <c r="X227" s="2"/>
      <c r="Y227" s="2"/>
      <c r="Z227" s="2"/>
      <c r="AA227" s="2"/>
      <c r="AB227" s="2"/>
      <c r="AC227" s="2"/>
      <c r="AD227" s="2"/>
      <c r="AE227" s="2"/>
      <c r="AF227" s="2"/>
      <c r="AG227" s="2"/>
      <c r="AH227" s="2"/>
      <c r="AI227" s="2"/>
      <c r="AJ227" s="2"/>
      <c r="AK227" s="2"/>
      <c r="AL227" s="2"/>
    </row>
    <row r="228" spans="20:38" x14ac:dyDescent="0.25">
      <c r="T228" s="2"/>
      <c r="U228" s="2"/>
      <c r="V228" s="2"/>
      <c r="W228" s="2"/>
      <c r="X228" s="2"/>
      <c r="Y228" s="2"/>
      <c r="Z228" s="2"/>
      <c r="AA228" s="2"/>
      <c r="AB228" s="2"/>
      <c r="AC228" s="2"/>
      <c r="AD228" s="2"/>
      <c r="AE228" s="2"/>
      <c r="AF228" s="2"/>
      <c r="AG228" s="2"/>
      <c r="AH228" s="2"/>
      <c r="AI228" s="2"/>
      <c r="AJ228" s="2"/>
      <c r="AK228" s="2"/>
      <c r="AL228" s="2"/>
    </row>
    <row r="229" spans="20:38" x14ac:dyDescent="0.25">
      <c r="T229" s="2"/>
      <c r="U229" s="2"/>
      <c r="V229" s="2"/>
      <c r="W229" s="2"/>
      <c r="X229" s="2"/>
      <c r="Y229" s="2"/>
      <c r="Z229" s="2"/>
      <c r="AA229" s="2"/>
      <c r="AB229" s="2"/>
      <c r="AC229" s="2"/>
      <c r="AD229" s="2"/>
      <c r="AE229" s="2"/>
      <c r="AF229" s="2"/>
      <c r="AG229" s="2"/>
      <c r="AH229" s="2"/>
      <c r="AI229" s="2"/>
      <c r="AJ229" s="2"/>
      <c r="AK229" s="2"/>
      <c r="AL229" s="2"/>
    </row>
    <row r="230" spans="20:38" x14ac:dyDescent="0.25">
      <c r="T230" s="2"/>
      <c r="U230" s="2"/>
      <c r="V230" s="2"/>
      <c r="W230" s="2"/>
      <c r="X230" s="2"/>
      <c r="Y230" s="2"/>
      <c r="Z230" s="2"/>
      <c r="AA230" s="2"/>
      <c r="AB230" s="2"/>
      <c r="AC230" s="2"/>
      <c r="AD230" s="2"/>
      <c r="AE230" s="2"/>
      <c r="AF230" s="2"/>
      <c r="AG230" s="2"/>
      <c r="AH230" s="2"/>
      <c r="AI230" s="2"/>
      <c r="AJ230" s="2"/>
      <c r="AK230" s="2"/>
      <c r="AL230" s="2"/>
    </row>
    <row r="231" spans="20:38" x14ac:dyDescent="0.25">
      <c r="T231" s="2"/>
      <c r="U231" s="2"/>
      <c r="V231" s="2"/>
      <c r="W231" s="2"/>
      <c r="X231" s="2"/>
      <c r="Y231" s="2"/>
      <c r="Z231" s="2"/>
      <c r="AA231" s="2"/>
      <c r="AB231" s="2"/>
      <c r="AC231" s="2"/>
      <c r="AD231" s="2"/>
      <c r="AE231" s="2"/>
      <c r="AF231" s="2"/>
      <c r="AG231" s="2"/>
      <c r="AH231" s="2"/>
      <c r="AI231" s="2"/>
      <c r="AJ231" s="2"/>
      <c r="AK231" s="2"/>
      <c r="AL231" s="2"/>
    </row>
    <row r="232" spans="20:38" x14ac:dyDescent="0.25">
      <c r="T232" s="2"/>
      <c r="U232" s="2"/>
      <c r="V232" s="2"/>
      <c r="W232" s="2"/>
      <c r="X232" s="2"/>
      <c r="Y232" s="2"/>
      <c r="Z232" s="2"/>
      <c r="AA232" s="2"/>
      <c r="AB232" s="2"/>
      <c r="AC232" s="2"/>
      <c r="AD232" s="2"/>
      <c r="AE232" s="2"/>
      <c r="AF232" s="2"/>
      <c r="AG232" s="2"/>
      <c r="AH232" s="2"/>
      <c r="AI232" s="2"/>
      <c r="AJ232" s="2"/>
      <c r="AK232" s="2"/>
      <c r="AL232" s="2"/>
    </row>
    <row r="233" spans="20:38" x14ac:dyDescent="0.25">
      <c r="T233" s="2"/>
      <c r="U233" s="2"/>
      <c r="V233" s="2"/>
      <c r="W233" s="2"/>
      <c r="X233" s="2"/>
      <c r="Y233" s="2"/>
      <c r="Z233" s="2"/>
      <c r="AA233" s="2"/>
      <c r="AB233" s="2"/>
      <c r="AC233" s="2"/>
      <c r="AD233" s="2"/>
      <c r="AE233" s="2"/>
      <c r="AF233" s="2"/>
      <c r="AG233" s="2"/>
      <c r="AH233" s="2"/>
      <c r="AI233" s="2"/>
      <c r="AJ233" s="2"/>
      <c r="AK233" s="2"/>
      <c r="AL233" s="2"/>
    </row>
    <row r="234" spans="20:38" x14ac:dyDescent="0.25">
      <c r="T234" s="2"/>
      <c r="U234" s="2"/>
      <c r="V234" s="2"/>
      <c r="W234" s="2"/>
      <c r="X234" s="2"/>
      <c r="Y234" s="2"/>
      <c r="Z234" s="2"/>
      <c r="AA234" s="2"/>
      <c r="AB234" s="2"/>
      <c r="AC234" s="2"/>
      <c r="AD234" s="2"/>
      <c r="AE234" s="2"/>
      <c r="AF234" s="2"/>
      <c r="AG234" s="2"/>
      <c r="AH234" s="2"/>
      <c r="AI234" s="2"/>
      <c r="AJ234" s="2"/>
      <c r="AK234" s="2"/>
      <c r="AL234" s="2"/>
    </row>
    <row r="235" spans="20:38" x14ac:dyDescent="0.25">
      <c r="T235" s="2"/>
      <c r="U235" s="2"/>
      <c r="V235" s="2"/>
      <c r="W235" s="2"/>
      <c r="X235" s="2"/>
      <c r="Y235" s="2"/>
      <c r="Z235" s="2"/>
      <c r="AA235" s="2"/>
      <c r="AB235" s="2"/>
      <c r="AC235" s="2"/>
      <c r="AD235" s="2"/>
      <c r="AE235" s="2"/>
      <c r="AF235" s="2"/>
      <c r="AG235" s="2"/>
      <c r="AH235" s="2"/>
      <c r="AI235" s="2"/>
      <c r="AJ235" s="2"/>
      <c r="AK235" s="2"/>
      <c r="AL235" s="2"/>
    </row>
    <row r="236" spans="20:38" x14ac:dyDescent="0.25">
      <c r="T236" s="2"/>
      <c r="U236" s="2"/>
      <c r="V236" s="2"/>
      <c r="W236" s="2"/>
      <c r="X236" s="2"/>
      <c r="Y236" s="2"/>
      <c r="Z236" s="2"/>
      <c r="AA236" s="2"/>
      <c r="AB236" s="2"/>
      <c r="AC236" s="2"/>
      <c r="AD236" s="2"/>
      <c r="AE236" s="2"/>
      <c r="AF236" s="2"/>
      <c r="AG236" s="2"/>
      <c r="AH236" s="2"/>
      <c r="AI236" s="2"/>
      <c r="AJ236" s="2"/>
      <c r="AK236" s="2"/>
      <c r="AL236" s="2"/>
    </row>
    <row r="237" spans="20:38" x14ac:dyDescent="0.25">
      <c r="T237" s="2"/>
      <c r="U237" s="2"/>
      <c r="V237" s="2"/>
      <c r="W237" s="2"/>
      <c r="X237" s="2"/>
      <c r="Y237" s="2"/>
      <c r="Z237" s="2"/>
      <c r="AA237" s="2"/>
      <c r="AB237" s="2"/>
      <c r="AC237" s="2"/>
      <c r="AD237" s="2"/>
      <c r="AE237" s="2"/>
      <c r="AF237" s="2"/>
      <c r="AG237" s="2"/>
      <c r="AH237" s="2"/>
      <c r="AI237" s="2"/>
      <c r="AJ237" s="2"/>
      <c r="AK237" s="2"/>
      <c r="AL237" s="2"/>
    </row>
    <row r="238" spans="20:38" x14ac:dyDescent="0.25">
      <c r="T238" s="2"/>
      <c r="U238" s="2"/>
      <c r="V238" s="2"/>
      <c r="W238" s="2"/>
      <c r="X238" s="2"/>
      <c r="Y238" s="2"/>
      <c r="Z238" s="2"/>
      <c r="AA238" s="2"/>
      <c r="AB238" s="2"/>
      <c r="AC238" s="2"/>
      <c r="AD238" s="2"/>
      <c r="AE238" s="2"/>
      <c r="AF238" s="2"/>
      <c r="AG238" s="2"/>
      <c r="AH238" s="2"/>
      <c r="AI238" s="2"/>
      <c r="AJ238" s="2"/>
      <c r="AK238" s="2"/>
      <c r="AL238" s="2"/>
    </row>
    <row r="239" spans="20:38" x14ac:dyDescent="0.25">
      <c r="T239" s="2"/>
      <c r="U239" s="2"/>
      <c r="V239" s="2"/>
      <c r="W239" s="2"/>
      <c r="X239" s="2"/>
      <c r="Y239" s="2"/>
      <c r="Z239" s="2"/>
      <c r="AA239" s="2"/>
      <c r="AB239" s="2"/>
      <c r="AC239" s="2"/>
      <c r="AD239" s="2"/>
      <c r="AE239" s="2"/>
      <c r="AF239" s="2"/>
      <c r="AG239" s="2"/>
      <c r="AH239" s="2"/>
      <c r="AI239" s="2"/>
      <c r="AJ239" s="2"/>
      <c r="AK239" s="2"/>
      <c r="AL239" s="2"/>
    </row>
    <row r="240" spans="20:38" x14ac:dyDescent="0.25">
      <c r="T240" s="2"/>
      <c r="U240" s="2"/>
      <c r="V240" s="2"/>
      <c r="W240" s="2"/>
      <c r="X240" s="2"/>
      <c r="Y240" s="2"/>
      <c r="Z240" s="2"/>
      <c r="AA240" s="2"/>
      <c r="AB240" s="2"/>
      <c r="AC240" s="2"/>
      <c r="AD240" s="2"/>
      <c r="AE240" s="2"/>
      <c r="AF240" s="2"/>
      <c r="AG240" s="2"/>
      <c r="AH240" s="2"/>
      <c r="AI240" s="2"/>
      <c r="AJ240" s="2"/>
      <c r="AK240" s="2"/>
      <c r="AL240" s="2"/>
    </row>
    <row r="241" spans="20:38" x14ac:dyDescent="0.25">
      <c r="T241" s="2"/>
      <c r="U241" s="2"/>
      <c r="V241" s="2"/>
      <c r="W241" s="2"/>
      <c r="X241" s="2"/>
      <c r="Y241" s="2"/>
      <c r="Z241" s="2"/>
      <c r="AA241" s="2"/>
      <c r="AB241" s="2"/>
      <c r="AC241" s="2"/>
      <c r="AD241" s="2"/>
      <c r="AE241" s="2"/>
      <c r="AF241" s="2"/>
      <c r="AG241" s="2"/>
      <c r="AH241" s="2"/>
      <c r="AI241" s="2"/>
      <c r="AJ241" s="2"/>
      <c r="AK241" s="2"/>
      <c r="AL241" s="2"/>
    </row>
    <row r="242" spans="20:38" x14ac:dyDescent="0.25">
      <c r="T242" s="2"/>
      <c r="U242" s="2"/>
      <c r="V242" s="2"/>
      <c r="W242" s="2"/>
      <c r="X242" s="2"/>
      <c r="Y242" s="2"/>
      <c r="Z242" s="2"/>
      <c r="AA242" s="2"/>
      <c r="AB242" s="2"/>
      <c r="AC242" s="2"/>
      <c r="AD242" s="2"/>
      <c r="AE242" s="2"/>
      <c r="AF242" s="2"/>
      <c r="AG242" s="2"/>
      <c r="AH242" s="2"/>
      <c r="AI242" s="2"/>
      <c r="AJ242" s="2"/>
      <c r="AK242" s="2"/>
      <c r="AL242" s="2"/>
    </row>
    <row r="243" spans="20:38" x14ac:dyDescent="0.25">
      <c r="T243" s="2"/>
      <c r="U243" s="2"/>
      <c r="V243" s="2"/>
      <c r="W243" s="2"/>
      <c r="X243" s="2"/>
      <c r="Y243" s="2"/>
      <c r="Z243" s="2"/>
      <c r="AA243" s="2"/>
      <c r="AB243" s="2"/>
      <c r="AC243" s="2"/>
      <c r="AD243" s="2"/>
      <c r="AE243" s="2"/>
      <c r="AF243" s="2"/>
      <c r="AG243" s="2"/>
      <c r="AH243" s="2"/>
      <c r="AI243" s="2"/>
      <c r="AJ243" s="2"/>
      <c r="AK243" s="2"/>
      <c r="AL243" s="2"/>
    </row>
    <row r="244" spans="20:38" x14ac:dyDescent="0.25">
      <c r="T244" s="2"/>
      <c r="U244" s="2"/>
      <c r="V244" s="2"/>
      <c r="W244" s="2"/>
      <c r="X244" s="2"/>
      <c r="Y244" s="2"/>
      <c r="Z244" s="2"/>
      <c r="AA244" s="2"/>
      <c r="AB244" s="2"/>
      <c r="AC244" s="2"/>
      <c r="AD244" s="2"/>
      <c r="AE244" s="2"/>
      <c r="AF244" s="2"/>
      <c r="AG244" s="2"/>
      <c r="AH244" s="2"/>
      <c r="AI244" s="2"/>
      <c r="AJ244" s="2"/>
      <c r="AK244" s="2"/>
      <c r="AL244" s="2"/>
    </row>
    <row r="245" spans="20:38" x14ac:dyDescent="0.25">
      <c r="T245" s="2"/>
      <c r="U245" s="2"/>
      <c r="V245" s="2"/>
      <c r="W245" s="2"/>
      <c r="X245" s="2"/>
      <c r="Y245" s="2"/>
      <c r="Z245" s="2"/>
      <c r="AA245" s="2"/>
      <c r="AB245" s="2"/>
      <c r="AC245" s="2"/>
      <c r="AD245" s="2"/>
      <c r="AE245" s="2"/>
      <c r="AF245" s="2"/>
      <c r="AG245" s="2"/>
      <c r="AH245" s="2"/>
      <c r="AI245" s="2"/>
      <c r="AJ245" s="2"/>
      <c r="AK245" s="2"/>
      <c r="AL245" s="2"/>
    </row>
    <row r="246" spans="20:38" x14ac:dyDescent="0.25">
      <c r="T246" s="2"/>
      <c r="U246" s="2"/>
      <c r="V246" s="2"/>
      <c r="W246" s="2"/>
      <c r="X246" s="2"/>
      <c r="Y246" s="2"/>
      <c r="Z246" s="2"/>
      <c r="AA246" s="2"/>
      <c r="AB246" s="2"/>
      <c r="AC246" s="2"/>
      <c r="AD246" s="2"/>
      <c r="AE246" s="2"/>
      <c r="AF246" s="2"/>
      <c r="AG246" s="2"/>
      <c r="AH246" s="2"/>
      <c r="AI246" s="2"/>
      <c r="AJ246" s="2"/>
      <c r="AK246" s="2"/>
      <c r="AL246" s="2"/>
    </row>
    <row r="247" spans="20:38" x14ac:dyDescent="0.25">
      <c r="T247" s="2"/>
      <c r="U247" s="2"/>
      <c r="V247" s="2"/>
      <c r="W247" s="2"/>
      <c r="X247" s="2"/>
      <c r="Y247" s="2"/>
      <c r="Z247" s="2"/>
      <c r="AA247" s="2"/>
      <c r="AB247" s="2"/>
      <c r="AC247" s="2"/>
      <c r="AD247" s="2"/>
      <c r="AE247" s="2"/>
      <c r="AF247" s="2"/>
      <c r="AG247" s="2"/>
      <c r="AH247" s="2"/>
      <c r="AI247" s="2"/>
      <c r="AJ247" s="2"/>
      <c r="AK247" s="2"/>
      <c r="AL247" s="2"/>
    </row>
    <row r="248" spans="20:38" x14ac:dyDescent="0.25">
      <c r="T248" s="2"/>
      <c r="U248" s="2"/>
      <c r="V248" s="2"/>
      <c r="W248" s="2"/>
      <c r="X248" s="2"/>
      <c r="Y248" s="2"/>
      <c r="Z248" s="2"/>
      <c r="AA248" s="2"/>
      <c r="AB248" s="2"/>
      <c r="AC248" s="2"/>
      <c r="AD248" s="2"/>
      <c r="AE248" s="2"/>
      <c r="AF248" s="2"/>
      <c r="AG248" s="2"/>
      <c r="AH248" s="2"/>
      <c r="AI248" s="2"/>
      <c r="AJ248" s="2"/>
      <c r="AK248" s="2"/>
      <c r="AL248" s="2"/>
    </row>
    <row r="249" spans="20:38" x14ac:dyDescent="0.25">
      <c r="T249" s="2"/>
      <c r="U249" s="2"/>
      <c r="V249" s="2"/>
      <c r="W249" s="2"/>
      <c r="X249" s="2"/>
      <c r="Y249" s="2"/>
      <c r="Z249" s="2"/>
      <c r="AA249" s="2"/>
      <c r="AB249" s="2"/>
      <c r="AC249" s="2"/>
      <c r="AD249" s="2"/>
      <c r="AE249" s="2"/>
      <c r="AF249" s="2"/>
      <c r="AG249" s="2"/>
      <c r="AH249" s="2"/>
      <c r="AI249" s="2"/>
      <c r="AJ249" s="2"/>
      <c r="AK249" s="2"/>
      <c r="AL249" s="2"/>
    </row>
    <row r="250" spans="20:38" x14ac:dyDescent="0.25">
      <c r="T250" s="2"/>
      <c r="U250" s="2"/>
      <c r="V250" s="2"/>
      <c r="W250" s="2"/>
      <c r="X250" s="2"/>
      <c r="Y250" s="2"/>
      <c r="Z250" s="2"/>
      <c r="AA250" s="2"/>
      <c r="AB250" s="2"/>
      <c r="AC250" s="2"/>
      <c r="AD250" s="2"/>
      <c r="AE250" s="2"/>
      <c r="AF250" s="2"/>
      <c r="AG250" s="2"/>
      <c r="AH250" s="2"/>
      <c r="AI250" s="2"/>
      <c r="AJ250" s="2"/>
      <c r="AK250" s="2"/>
      <c r="AL250" s="2"/>
    </row>
    <row r="251" spans="20:38" x14ac:dyDescent="0.25">
      <c r="T251" s="2"/>
      <c r="U251" s="2"/>
      <c r="V251" s="2"/>
      <c r="W251" s="2"/>
      <c r="X251" s="2"/>
      <c r="Y251" s="2"/>
      <c r="Z251" s="2"/>
      <c r="AA251" s="2"/>
      <c r="AB251" s="2"/>
      <c r="AC251" s="2"/>
      <c r="AD251" s="2"/>
      <c r="AE251" s="2"/>
      <c r="AF251" s="2"/>
      <c r="AG251" s="2"/>
      <c r="AH251" s="2"/>
      <c r="AI251" s="2"/>
      <c r="AJ251" s="2"/>
      <c r="AK251" s="2"/>
      <c r="AL251" s="2"/>
    </row>
    <row r="252" spans="20:38" x14ac:dyDescent="0.25">
      <c r="T252" s="2"/>
      <c r="U252" s="2"/>
      <c r="V252" s="2"/>
      <c r="W252" s="2"/>
      <c r="X252" s="2"/>
      <c r="Y252" s="2"/>
      <c r="Z252" s="2"/>
      <c r="AA252" s="2"/>
      <c r="AB252" s="2"/>
      <c r="AC252" s="2"/>
      <c r="AD252" s="2"/>
      <c r="AE252" s="2"/>
      <c r="AF252" s="2"/>
      <c r="AG252" s="2"/>
      <c r="AH252" s="2"/>
      <c r="AI252" s="2"/>
      <c r="AJ252" s="2"/>
      <c r="AK252" s="2"/>
      <c r="AL252" s="2"/>
    </row>
    <row r="253" spans="20:38" x14ac:dyDescent="0.25">
      <c r="T253" s="2"/>
      <c r="U253" s="2"/>
      <c r="V253" s="2"/>
      <c r="W253" s="2"/>
      <c r="X253" s="2"/>
      <c r="Y253" s="2"/>
      <c r="Z253" s="2"/>
      <c r="AA253" s="2"/>
      <c r="AB253" s="2"/>
      <c r="AC253" s="2"/>
      <c r="AD253" s="2"/>
      <c r="AE253" s="2"/>
      <c r="AF253" s="2"/>
      <c r="AG253" s="2"/>
      <c r="AH253" s="2"/>
      <c r="AI253" s="2"/>
      <c r="AJ253" s="2"/>
      <c r="AK253" s="2"/>
      <c r="AL253" s="2"/>
    </row>
    <row r="254" spans="20:38" x14ac:dyDescent="0.25">
      <c r="T254" s="2"/>
      <c r="U254" s="2"/>
      <c r="V254" s="2"/>
      <c r="W254" s="2"/>
      <c r="X254" s="2"/>
      <c r="Y254" s="2"/>
      <c r="Z254" s="2"/>
      <c r="AA254" s="2"/>
      <c r="AB254" s="2"/>
      <c r="AC254" s="2"/>
      <c r="AD254" s="2"/>
      <c r="AE254" s="2"/>
      <c r="AF254" s="2"/>
      <c r="AG254" s="2"/>
      <c r="AH254" s="2"/>
      <c r="AI254" s="2"/>
      <c r="AJ254" s="2"/>
      <c r="AK254" s="2"/>
      <c r="AL254" s="2"/>
    </row>
    <row r="255" spans="20:38" x14ac:dyDescent="0.25">
      <c r="T255" s="2"/>
      <c r="U255" s="2"/>
      <c r="V255" s="2"/>
      <c r="W255" s="2"/>
      <c r="X255" s="2"/>
      <c r="Y255" s="2"/>
      <c r="Z255" s="2"/>
      <c r="AA255" s="2"/>
      <c r="AB255" s="2"/>
      <c r="AC255" s="2"/>
      <c r="AD255" s="2"/>
      <c r="AE255" s="2"/>
      <c r="AF255" s="2"/>
      <c r="AG255" s="2"/>
      <c r="AH255" s="2"/>
      <c r="AI255" s="2"/>
      <c r="AJ255" s="2"/>
      <c r="AK255" s="2"/>
      <c r="AL255" s="2"/>
    </row>
    <row r="256" spans="20:38" x14ac:dyDescent="0.25">
      <c r="T256" s="2"/>
      <c r="U256" s="2"/>
      <c r="V256" s="2"/>
      <c r="W256" s="2"/>
      <c r="X256" s="2"/>
      <c r="Y256" s="2"/>
      <c r="Z256" s="2"/>
      <c r="AA256" s="2"/>
      <c r="AB256" s="2"/>
      <c r="AC256" s="2"/>
      <c r="AD256" s="2"/>
      <c r="AE256" s="2"/>
      <c r="AF256" s="2"/>
      <c r="AG256" s="2"/>
      <c r="AH256" s="2"/>
      <c r="AI256" s="2"/>
      <c r="AJ256" s="2"/>
      <c r="AK256" s="2"/>
      <c r="AL256" s="2"/>
    </row>
    <row r="257" spans="20:38" x14ac:dyDescent="0.25">
      <c r="T257" s="2"/>
      <c r="U257" s="2"/>
      <c r="V257" s="2"/>
      <c r="W257" s="2"/>
      <c r="X257" s="2"/>
      <c r="Y257" s="2"/>
      <c r="Z257" s="2"/>
      <c r="AA257" s="2"/>
      <c r="AB257" s="2"/>
      <c r="AC257" s="2"/>
      <c r="AD257" s="2"/>
      <c r="AE257" s="2"/>
      <c r="AF257" s="2"/>
      <c r="AG257" s="2"/>
      <c r="AH257" s="2"/>
      <c r="AI257" s="2"/>
      <c r="AJ257" s="2"/>
      <c r="AK257" s="2"/>
      <c r="AL257" s="2"/>
    </row>
    <row r="258" spans="20:38" x14ac:dyDescent="0.25">
      <c r="T258" s="2"/>
      <c r="U258" s="2"/>
      <c r="V258" s="2"/>
      <c r="W258" s="2"/>
      <c r="X258" s="2"/>
      <c r="Y258" s="2"/>
      <c r="Z258" s="2"/>
      <c r="AA258" s="2"/>
      <c r="AB258" s="2"/>
      <c r="AC258" s="2"/>
      <c r="AD258" s="2"/>
      <c r="AE258" s="2"/>
      <c r="AF258" s="2"/>
      <c r="AG258" s="2"/>
      <c r="AH258" s="2"/>
      <c r="AI258" s="2"/>
      <c r="AJ258" s="2"/>
      <c r="AK258" s="2"/>
      <c r="AL258" s="2"/>
    </row>
    <row r="259" spans="20:38" x14ac:dyDescent="0.25">
      <c r="T259" s="2"/>
      <c r="U259" s="2"/>
      <c r="V259" s="2"/>
      <c r="W259" s="2"/>
      <c r="X259" s="2"/>
      <c r="Y259" s="2"/>
      <c r="Z259" s="2"/>
      <c r="AA259" s="2"/>
      <c r="AB259" s="2"/>
      <c r="AC259" s="2"/>
      <c r="AD259" s="2"/>
      <c r="AE259" s="2"/>
      <c r="AF259" s="2"/>
      <c r="AG259" s="2"/>
      <c r="AH259" s="2"/>
      <c r="AI259" s="2"/>
      <c r="AJ259" s="2"/>
      <c r="AK259" s="2"/>
      <c r="AL259" s="2"/>
    </row>
    <row r="260" spans="20:38" x14ac:dyDescent="0.25">
      <c r="T260" s="2"/>
      <c r="U260" s="2"/>
      <c r="V260" s="2"/>
      <c r="W260" s="2"/>
      <c r="X260" s="2"/>
      <c r="Y260" s="2"/>
      <c r="Z260" s="2"/>
      <c r="AA260" s="2"/>
      <c r="AB260" s="2"/>
      <c r="AC260" s="2"/>
      <c r="AD260" s="2"/>
      <c r="AE260" s="2"/>
      <c r="AF260" s="2"/>
      <c r="AG260" s="2"/>
      <c r="AH260" s="2"/>
      <c r="AI260" s="2"/>
      <c r="AJ260" s="2"/>
      <c r="AK260" s="2"/>
      <c r="AL260" s="2"/>
    </row>
    <row r="261" spans="20:38" x14ac:dyDescent="0.25">
      <c r="T261" s="2"/>
      <c r="U261" s="2"/>
      <c r="V261" s="2"/>
      <c r="W261" s="2"/>
      <c r="X261" s="2"/>
      <c r="Y261" s="2"/>
      <c r="Z261" s="2"/>
      <c r="AA261" s="2"/>
      <c r="AB261" s="2"/>
      <c r="AC261" s="2"/>
      <c r="AD261" s="2"/>
      <c r="AE261" s="2"/>
      <c r="AF261" s="2"/>
      <c r="AG261" s="2"/>
      <c r="AH261" s="2"/>
      <c r="AI261" s="2"/>
      <c r="AJ261" s="2"/>
      <c r="AK261" s="2"/>
      <c r="AL261" s="2"/>
    </row>
    <row r="262" spans="20:38" x14ac:dyDescent="0.25">
      <c r="T262" s="2"/>
      <c r="U262" s="2"/>
      <c r="V262" s="2"/>
      <c r="W262" s="2"/>
      <c r="X262" s="2"/>
      <c r="Y262" s="2"/>
      <c r="Z262" s="2"/>
      <c r="AA262" s="2"/>
      <c r="AB262" s="2"/>
      <c r="AC262" s="2"/>
      <c r="AD262" s="2"/>
      <c r="AE262" s="2"/>
      <c r="AF262" s="2"/>
      <c r="AG262" s="2"/>
      <c r="AH262" s="2"/>
      <c r="AI262" s="2"/>
      <c r="AJ262" s="2"/>
      <c r="AK262" s="2"/>
      <c r="AL262" s="2"/>
    </row>
    <row r="263" spans="20:38" x14ac:dyDescent="0.25">
      <c r="T263" s="2"/>
      <c r="U263" s="2"/>
      <c r="V263" s="2"/>
      <c r="W263" s="2"/>
      <c r="X263" s="2"/>
      <c r="Y263" s="2"/>
      <c r="Z263" s="2"/>
      <c r="AA263" s="2"/>
      <c r="AB263" s="2"/>
      <c r="AC263" s="2"/>
      <c r="AD263" s="2"/>
      <c r="AE263" s="2"/>
      <c r="AF263" s="2"/>
      <c r="AG263" s="2"/>
      <c r="AH263" s="2"/>
      <c r="AI263" s="2"/>
      <c r="AJ263" s="2"/>
      <c r="AK263" s="2"/>
      <c r="AL263" s="2"/>
    </row>
    <row r="264" spans="20:38" x14ac:dyDescent="0.25">
      <c r="T264" s="2"/>
      <c r="U264" s="2"/>
      <c r="V264" s="2"/>
      <c r="W264" s="2"/>
      <c r="X264" s="2"/>
      <c r="Y264" s="2"/>
      <c r="Z264" s="2"/>
      <c r="AA264" s="2"/>
      <c r="AB264" s="2"/>
      <c r="AC264" s="2"/>
      <c r="AD264" s="2"/>
      <c r="AE264" s="2"/>
      <c r="AF264" s="2"/>
      <c r="AG264" s="2"/>
      <c r="AH264" s="2"/>
      <c r="AI264" s="2"/>
      <c r="AJ264" s="2"/>
      <c r="AK264" s="2"/>
      <c r="AL264" s="2"/>
    </row>
    <row r="265" spans="20:38" x14ac:dyDescent="0.25">
      <c r="T265" s="2"/>
      <c r="U265" s="2"/>
      <c r="V265" s="2"/>
      <c r="W265" s="2"/>
      <c r="X265" s="2"/>
      <c r="Y265" s="2"/>
      <c r="Z265" s="2"/>
      <c r="AA265" s="2"/>
      <c r="AB265" s="2"/>
      <c r="AC265" s="2"/>
      <c r="AD265" s="2"/>
      <c r="AE265" s="2"/>
      <c r="AF265" s="2"/>
      <c r="AG265" s="2"/>
      <c r="AH265" s="2"/>
      <c r="AI265" s="2"/>
      <c r="AJ265" s="2"/>
      <c r="AK265" s="2"/>
      <c r="AL265" s="2"/>
    </row>
    <row r="266" spans="20:38" x14ac:dyDescent="0.25">
      <c r="T266" s="2"/>
      <c r="U266" s="2"/>
      <c r="V266" s="2"/>
      <c r="W266" s="2"/>
      <c r="X266" s="2"/>
      <c r="Y266" s="2"/>
      <c r="Z266" s="2"/>
      <c r="AA266" s="2"/>
      <c r="AB266" s="2"/>
      <c r="AC266" s="2"/>
      <c r="AD266" s="2"/>
      <c r="AE266" s="2"/>
      <c r="AF266" s="2"/>
      <c r="AG266" s="2"/>
      <c r="AH266" s="2"/>
      <c r="AI266" s="2"/>
      <c r="AJ266" s="2"/>
      <c r="AK266" s="2"/>
      <c r="AL266" s="2"/>
    </row>
    <row r="267" spans="20:38" x14ac:dyDescent="0.25">
      <c r="T267" s="2"/>
      <c r="U267" s="2"/>
      <c r="V267" s="2"/>
      <c r="W267" s="2"/>
      <c r="X267" s="2"/>
      <c r="Y267" s="2"/>
      <c r="Z267" s="2"/>
      <c r="AA267" s="2"/>
      <c r="AB267" s="2"/>
      <c r="AC267" s="2"/>
      <c r="AD267" s="2"/>
      <c r="AE267" s="2"/>
      <c r="AF267" s="2"/>
      <c r="AG267" s="2"/>
      <c r="AH267" s="2"/>
      <c r="AI267" s="2"/>
      <c r="AJ267" s="2"/>
      <c r="AK267" s="2"/>
      <c r="AL267" s="2"/>
    </row>
    <row r="268" spans="20:38" x14ac:dyDescent="0.25">
      <c r="T268" s="2"/>
      <c r="U268" s="2"/>
      <c r="V268" s="2"/>
      <c r="W268" s="2"/>
      <c r="X268" s="2"/>
      <c r="Y268" s="2"/>
      <c r="Z268" s="2"/>
      <c r="AA268" s="2"/>
      <c r="AB268" s="2"/>
      <c r="AC268" s="2"/>
      <c r="AD268" s="2"/>
      <c r="AE268" s="2"/>
      <c r="AF268" s="2"/>
      <c r="AG268" s="2"/>
      <c r="AH268" s="2"/>
      <c r="AI268" s="2"/>
      <c r="AJ268" s="2"/>
      <c r="AK268" s="2"/>
      <c r="AL268" s="2"/>
    </row>
    <row r="269" spans="20:38" x14ac:dyDescent="0.25">
      <c r="T269" s="2"/>
      <c r="U269" s="2"/>
      <c r="V269" s="2"/>
      <c r="W269" s="2"/>
      <c r="X269" s="2"/>
      <c r="Y269" s="2"/>
      <c r="Z269" s="2"/>
      <c r="AA269" s="2"/>
      <c r="AB269" s="2"/>
      <c r="AC269" s="2"/>
      <c r="AD269" s="2"/>
      <c r="AE269" s="2"/>
      <c r="AF269" s="2"/>
      <c r="AG269" s="2"/>
      <c r="AH269" s="2"/>
      <c r="AI269" s="2"/>
      <c r="AJ269" s="2"/>
      <c r="AK269" s="2"/>
      <c r="AL269" s="2"/>
    </row>
    <row r="270" spans="20:38" x14ac:dyDescent="0.25">
      <c r="T270" s="2"/>
      <c r="U270" s="2"/>
      <c r="V270" s="2"/>
      <c r="W270" s="2"/>
      <c r="X270" s="2"/>
      <c r="Y270" s="2"/>
      <c r="Z270" s="2"/>
      <c r="AA270" s="2"/>
      <c r="AB270" s="2"/>
      <c r="AC270" s="2"/>
      <c r="AD270" s="2"/>
      <c r="AE270" s="2"/>
      <c r="AF270" s="2"/>
      <c r="AG270" s="2"/>
      <c r="AH270" s="2"/>
      <c r="AI270" s="2"/>
      <c r="AJ270" s="2"/>
      <c r="AK270" s="2"/>
      <c r="AL270" s="2"/>
    </row>
    <row r="271" spans="20:38" x14ac:dyDescent="0.25">
      <c r="T271" s="2"/>
      <c r="U271" s="2"/>
      <c r="V271" s="2"/>
      <c r="W271" s="2"/>
      <c r="X271" s="2"/>
      <c r="Y271" s="2"/>
      <c r="Z271" s="2"/>
      <c r="AA271" s="2"/>
      <c r="AB271" s="2"/>
      <c r="AC271" s="2"/>
      <c r="AD271" s="2"/>
      <c r="AE271" s="2"/>
      <c r="AF271" s="2"/>
      <c r="AG271" s="2"/>
      <c r="AH271" s="2"/>
      <c r="AI271" s="2"/>
      <c r="AJ271" s="2"/>
      <c r="AK271" s="2"/>
      <c r="AL271" s="2"/>
    </row>
    <row r="272" spans="20:38" x14ac:dyDescent="0.25">
      <c r="T272" s="2"/>
      <c r="U272" s="2"/>
      <c r="V272" s="2"/>
      <c r="W272" s="2"/>
      <c r="X272" s="2"/>
      <c r="Y272" s="2"/>
      <c r="Z272" s="2"/>
      <c r="AA272" s="2"/>
      <c r="AB272" s="2"/>
      <c r="AC272" s="2"/>
      <c r="AD272" s="2"/>
      <c r="AE272" s="2"/>
      <c r="AF272" s="2"/>
      <c r="AG272" s="2"/>
      <c r="AH272" s="2"/>
      <c r="AI272" s="2"/>
      <c r="AJ272" s="2"/>
      <c r="AK272" s="2"/>
      <c r="AL272" s="2"/>
    </row>
    <row r="273" spans="20:38" x14ac:dyDescent="0.25">
      <c r="T273" s="2"/>
      <c r="U273" s="2"/>
      <c r="V273" s="2"/>
      <c r="W273" s="2"/>
      <c r="X273" s="2"/>
      <c r="Y273" s="2"/>
      <c r="Z273" s="2"/>
      <c r="AA273" s="2"/>
      <c r="AB273" s="2"/>
      <c r="AC273" s="2"/>
      <c r="AD273" s="2"/>
      <c r="AE273" s="2"/>
      <c r="AF273" s="2"/>
      <c r="AG273" s="2"/>
      <c r="AH273" s="2"/>
      <c r="AI273" s="2"/>
      <c r="AJ273" s="2"/>
      <c r="AK273" s="2"/>
      <c r="AL273" s="2"/>
    </row>
    <row r="274" spans="20:38" x14ac:dyDescent="0.25">
      <c r="T274" s="2"/>
      <c r="U274" s="2"/>
      <c r="V274" s="2"/>
      <c r="W274" s="2"/>
      <c r="X274" s="2"/>
      <c r="Y274" s="2"/>
      <c r="Z274" s="2"/>
      <c r="AA274" s="2"/>
      <c r="AB274" s="2"/>
      <c r="AC274" s="2"/>
      <c r="AD274" s="2"/>
      <c r="AE274" s="2"/>
      <c r="AF274" s="2"/>
      <c r="AG274" s="2"/>
      <c r="AH274" s="2"/>
      <c r="AI274" s="2"/>
      <c r="AJ274" s="2"/>
      <c r="AK274" s="2"/>
      <c r="AL274" s="2"/>
    </row>
    <row r="275" spans="20:38" x14ac:dyDescent="0.25">
      <c r="T275" s="2"/>
      <c r="U275" s="2"/>
      <c r="V275" s="2"/>
      <c r="W275" s="2"/>
      <c r="X275" s="2"/>
      <c r="Y275" s="2"/>
      <c r="Z275" s="2"/>
      <c r="AA275" s="2"/>
      <c r="AB275" s="2"/>
      <c r="AC275" s="2"/>
      <c r="AD275" s="2"/>
      <c r="AE275" s="2"/>
      <c r="AF275" s="2"/>
      <c r="AG275" s="2"/>
      <c r="AH275" s="2"/>
      <c r="AI275" s="2"/>
      <c r="AJ275" s="2"/>
      <c r="AK275" s="2"/>
      <c r="AL275" s="2"/>
    </row>
    <row r="276" spans="20:38" x14ac:dyDescent="0.25">
      <c r="T276" s="2"/>
      <c r="U276" s="2"/>
      <c r="V276" s="2"/>
      <c r="W276" s="2"/>
      <c r="X276" s="2"/>
      <c r="Y276" s="2"/>
      <c r="Z276" s="2"/>
      <c r="AA276" s="2"/>
      <c r="AB276" s="2"/>
      <c r="AC276" s="2"/>
      <c r="AD276" s="2"/>
      <c r="AE276" s="2"/>
      <c r="AF276" s="2"/>
      <c r="AG276" s="2"/>
      <c r="AH276" s="2"/>
      <c r="AI276" s="2"/>
      <c r="AJ276" s="2"/>
      <c r="AK276" s="2"/>
      <c r="AL276" s="2"/>
    </row>
    <row r="277" spans="20:38" x14ac:dyDescent="0.25">
      <c r="T277" s="2"/>
      <c r="U277" s="2"/>
      <c r="V277" s="2"/>
      <c r="W277" s="2"/>
      <c r="X277" s="2"/>
      <c r="Y277" s="2"/>
      <c r="Z277" s="2"/>
      <c r="AA277" s="2"/>
      <c r="AB277" s="2"/>
      <c r="AC277" s="2"/>
      <c r="AD277" s="2"/>
      <c r="AE277" s="2"/>
      <c r="AF277" s="2"/>
      <c r="AG277" s="2"/>
      <c r="AH277" s="2"/>
      <c r="AI277" s="2"/>
      <c r="AJ277" s="2"/>
      <c r="AK277" s="2"/>
      <c r="AL277" s="2"/>
    </row>
    <row r="278" spans="20:38" x14ac:dyDescent="0.25">
      <c r="T278" s="2"/>
      <c r="U278" s="2"/>
      <c r="V278" s="2"/>
      <c r="W278" s="2"/>
      <c r="X278" s="2"/>
      <c r="Y278" s="2"/>
      <c r="Z278" s="2"/>
      <c r="AA278" s="2"/>
      <c r="AB278" s="2"/>
      <c r="AC278" s="2"/>
      <c r="AD278" s="2"/>
      <c r="AE278" s="2"/>
      <c r="AF278" s="2"/>
      <c r="AG278" s="2"/>
      <c r="AH278" s="2"/>
      <c r="AI278" s="2"/>
      <c r="AJ278" s="2"/>
      <c r="AK278" s="2"/>
      <c r="AL278" s="2"/>
    </row>
    <row r="279" spans="20:38" x14ac:dyDescent="0.25">
      <c r="T279" s="2"/>
      <c r="U279" s="2"/>
      <c r="V279" s="2"/>
      <c r="W279" s="2"/>
      <c r="X279" s="2"/>
      <c r="Y279" s="2"/>
      <c r="Z279" s="2"/>
      <c r="AA279" s="2"/>
      <c r="AB279" s="2"/>
      <c r="AC279" s="2"/>
      <c r="AD279" s="2"/>
      <c r="AE279" s="2"/>
      <c r="AF279" s="2"/>
      <c r="AG279" s="2"/>
      <c r="AH279" s="2"/>
      <c r="AI279" s="2"/>
      <c r="AJ279" s="2"/>
      <c r="AK279" s="2"/>
      <c r="AL279" s="2"/>
    </row>
    <row r="280" spans="20:38" x14ac:dyDescent="0.25">
      <c r="T280" s="2"/>
      <c r="U280" s="2"/>
      <c r="V280" s="2"/>
      <c r="W280" s="2"/>
      <c r="X280" s="2"/>
      <c r="Y280" s="2"/>
      <c r="Z280" s="2"/>
      <c r="AA280" s="2"/>
      <c r="AB280" s="2"/>
      <c r="AC280" s="2"/>
      <c r="AD280" s="2"/>
      <c r="AE280" s="2"/>
      <c r="AF280" s="2"/>
      <c r="AG280" s="2"/>
      <c r="AH280" s="2"/>
      <c r="AI280" s="2"/>
      <c r="AJ280" s="2"/>
      <c r="AK280" s="2"/>
      <c r="AL280" s="2"/>
    </row>
    <row r="281" spans="20:38" x14ac:dyDescent="0.25">
      <c r="T281" s="2"/>
      <c r="U281" s="2"/>
      <c r="V281" s="2"/>
      <c r="W281" s="2"/>
      <c r="X281" s="2"/>
      <c r="Y281" s="2"/>
      <c r="Z281" s="2"/>
      <c r="AA281" s="2"/>
      <c r="AB281" s="2"/>
      <c r="AC281" s="2"/>
      <c r="AD281" s="2"/>
      <c r="AE281" s="2"/>
      <c r="AF281" s="2"/>
      <c r="AG281" s="2"/>
      <c r="AH281" s="2"/>
      <c r="AI281" s="2"/>
      <c r="AJ281" s="2"/>
      <c r="AK281" s="2"/>
      <c r="AL281" s="2"/>
    </row>
    <row r="282" spans="20:38" x14ac:dyDescent="0.25">
      <c r="T282" s="2"/>
      <c r="U282" s="2"/>
      <c r="V282" s="2"/>
      <c r="W282" s="2"/>
      <c r="X282" s="2"/>
      <c r="Y282" s="2"/>
      <c r="Z282" s="2"/>
      <c r="AA282" s="2"/>
      <c r="AB282" s="2"/>
      <c r="AC282" s="2"/>
      <c r="AD282" s="2"/>
      <c r="AE282" s="2"/>
      <c r="AF282" s="2"/>
      <c r="AG282" s="2"/>
      <c r="AH282" s="2"/>
      <c r="AI282" s="2"/>
      <c r="AJ282" s="2"/>
      <c r="AK282" s="2"/>
      <c r="AL282" s="2"/>
    </row>
    <row r="283" spans="20:38" x14ac:dyDescent="0.25">
      <c r="T283" s="2"/>
      <c r="U283" s="2"/>
      <c r="V283" s="2"/>
      <c r="W283" s="2"/>
      <c r="X283" s="2"/>
      <c r="Y283" s="2"/>
      <c r="Z283" s="2"/>
      <c r="AA283" s="2"/>
      <c r="AB283" s="2"/>
      <c r="AC283" s="2"/>
      <c r="AD283" s="2"/>
      <c r="AE283" s="2"/>
      <c r="AF283" s="2"/>
      <c r="AG283" s="2"/>
      <c r="AH283" s="2"/>
      <c r="AI283" s="2"/>
      <c r="AJ283" s="2"/>
      <c r="AK283" s="2"/>
      <c r="AL283" s="2"/>
    </row>
    <row r="284" spans="20:38" x14ac:dyDescent="0.25">
      <c r="T284" s="2"/>
      <c r="U284" s="2"/>
      <c r="V284" s="2"/>
      <c r="W284" s="2"/>
      <c r="X284" s="2"/>
      <c r="Y284" s="2"/>
      <c r="Z284" s="2"/>
      <c r="AA284" s="2"/>
      <c r="AB284" s="2"/>
      <c r="AC284" s="2"/>
      <c r="AD284" s="2"/>
      <c r="AE284" s="2"/>
      <c r="AF284" s="2"/>
      <c r="AG284" s="2"/>
      <c r="AH284" s="2"/>
      <c r="AI284" s="2"/>
      <c r="AJ284" s="2"/>
      <c r="AK284" s="2"/>
      <c r="AL284" s="2"/>
    </row>
    <row r="285" spans="20:38" x14ac:dyDescent="0.25">
      <c r="T285" s="2"/>
      <c r="U285" s="2"/>
      <c r="V285" s="2"/>
      <c r="W285" s="2"/>
      <c r="X285" s="2"/>
      <c r="Y285" s="2"/>
      <c r="Z285" s="2"/>
      <c r="AA285" s="2"/>
      <c r="AB285" s="2"/>
      <c r="AC285" s="2"/>
      <c r="AD285" s="2"/>
      <c r="AE285" s="2"/>
      <c r="AF285" s="2"/>
      <c r="AG285" s="2"/>
      <c r="AH285" s="2"/>
      <c r="AI285" s="2"/>
      <c r="AJ285" s="2"/>
      <c r="AK285" s="2"/>
      <c r="AL285" s="2"/>
    </row>
    <row r="286" spans="20:38" x14ac:dyDescent="0.25">
      <c r="T286" s="2"/>
      <c r="U286" s="2"/>
      <c r="V286" s="2"/>
      <c r="W286" s="2"/>
      <c r="X286" s="2"/>
      <c r="Y286" s="2"/>
      <c r="Z286" s="2"/>
      <c r="AA286" s="2"/>
      <c r="AB286" s="2"/>
      <c r="AC286" s="2"/>
      <c r="AD286" s="2"/>
      <c r="AE286" s="2"/>
      <c r="AF286" s="2"/>
      <c r="AG286" s="2"/>
      <c r="AH286" s="2"/>
      <c r="AI286" s="2"/>
      <c r="AJ286" s="2"/>
      <c r="AK286" s="2"/>
      <c r="AL286" s="2"/>
    </row>
    <row r="287" spans="20:38" x14ac:dyDescent="0.25">
      <c r="T287" s="2"/>
      <c r="U287" s="2"/>
      <c r="V287" s="2"/>
      <c r="W287" s="2"/>
      <c r="X287" s="2"/>
      <c r="Y287" s="2"/>
      <c r="Z287" s="2"/>
      <c r="AA287" s="2"/>
      <c r="AB287" s="2"/>
      <c r="AC287" s="2"/>
      <c r="AD287" s="2"/>
      <c r="AE287" s="2"/>
      <c r="AF287" s="2"/>
      <c r="AG287" s="2"/>
      <c r="AH287" s="2"/>
      <c r="AI287" s="2"/>
      <c r="AJ287" s="2"/>
      <c r="AK287" s="2"/>
      <c r="AL287" s="2"/>
    </row>
    <row r="288" spans="20:38" x14ac:dyDescent="0.25">
      <c r="T288" s="2"/>
      <c r="U288" s="2"/>
      <c r="V288" s="2"/>
      <c r="W288" s="2"/>
      <c r="X288" s="2"/>
      <c r="Y288" s="2"/>
      <c r="Z288" s="2"/>
      <c r="AA288" s="2"/>
      <c r="AB288" s="2"/>
      <c r="AC288" s="2"/>
      <c r="AD288" s="2"/>
      <c r="AE288" s="2"/>
      <c r="AF288" s="2"/>
      <c r="AG288" s="2"/>
      <c r="AH288" s="2"/>
      <c r="AI288" s="2"/>
      <c r="AJ288" s="2"/>
      <c r="AK288" s="2"/>
      <c r="AL288" s="2"/>
    </row>
    <row r="289" spans="20:38" x14ac:dyDescent="0.25">
      <c r="T289" s="2"/>
      <c r="U289" s="2"/>
      <c r="V289" s="2"/>
      <c r="W289" s="2"/>
      <c r="X289" s="2"/>
      <c r="Y289" s="2"/>
      <c r="Z289" s="2"/>
      <c r="AA289" s="2"/>
      <c r="AB289" s="2"/>
      <c r="AC289" s="2"/>
      <c r="AD289" s="2"/>
      <c r="AE289" s="2"/>
      <c r="AF289" s="2"/>
      <c r="AG289" s="2"/>
      <c r="AH289" s="2"/>
      <c r="AI289" s="2"/>
      <c r="AJ289" s="2"/>
      <c r="AK289" s="2"/>
      <c r="AL289" s="2"/>
    </row>
    <row r="290" spans="20:38" x14ac:dyDescent="0.25">
      <c r="T290" s="2"/>
      <c r="U290" s="2"/>
      <c r="V290" s="2"/>
      <c r="W290" s="2"/>
      <c r="X290" s="2"/>
      <c r="Y290" s="2"/>
      <c r="Z290" s="2"/>
      <c r="AA290" s="2"/>
      <c r="AB290" s="2"/>
      <c r="AC290" s="2"/>
      <c r="AD290" s="2"/>
      <c r="AE290" s="2"/>
      <c r="AF290" s="2"/>
      <c r="AG290" s="2"/>
      <c r="AH290" s="2"/>
      <c r="AI290" s="2"/>
      <c r="AJ290" s="2"/>
      <c r="AK290" s="2"/>
      <c r="AL290" s="2"/>
    </row>
    <row r="291" spans="20:38" x14ac:dyDescent="0.25">
      <c r="T291" s="2"/>
      <c r="U291" s="2"/>
      <c r="V291" s="2"/>
      <c r="W291" s="2"/>
      <c r="X291" s="2"/>
      <c r="Y291" s="2"/>
      <c r="Z291" s="2"/>
      <c r="AA291" s="2"/>
      <c r="AB291" s="2"/>
      <c r="AC291" s="2"/>
      <c r="AD291" s="2"/>
      <c r="AE291" s="2"/>
      <c r="AF291" s="2"/>
      <c r="AG291" s="2"/>
      <c r="AH291" s="2"/>
      <c r="AI291" s="2"/>
      <c r="AJ291" s="2"/>
      <c r="AK291" s="2"/>
      <c r="AL291" s="2"/>
    </row>
    <row r="292" spans="20:38" x14ac:dyDescent="0.25">
      <c r="T292" s="2"/>
      <c r="U292" s="2"/>
      <c r="V292" s="2"/>
      <c r="W292" s="2"/>
      <c r="X292" s="2"/>
      <c r="Y292" s="2"/>
      <c r="Z292" s="2"/>
      <c r="AA292" s="2"/>
      <c r="AB292" s="2"/>
      <c r="AC292" s="2"/>
      <c r="AD292" s="2"/>
      <c r="AE292" s="2"/>
      <c r="AF292" s="2"/>
      <c r="AG292" s="2"/>
      <c r="AH292" s="2"/>
      <c r="AI292" s="2"/>
      <c r="AJ292" s="2"/>
      <c r="AK292" s="2"/>
      <c r="AL292" s="2"/>
    </row>
    <row r="293" spans="20:38" x14ac:dyDescent="0.25">
      <c r="T293" s="2"/>
      <c r="U293" s="2"/>
      <c r="V293" s="2"/>
      <c r="W293" s="2"/>
      <c r="X293" s="2"/>
      <c r="Y293" s="2"/>
      <c r="Z293" s="2"/>
      <c r="AA293" s="2"/>
      <c r="AB293" s="2"/>
      <c r="AC293" s="2"/>
      <c r="AD293" s="2"/>
      <c r="AE293" s="2"/>
      <c r="AF293" s="2"/>
      <c r="AG293" s="2"/>
      <c r="AH293" s="2"/>
      <c r="AI293" s="2"/>
      <c r="AJ293" s="2"/>
      <c r="AK293" s="2"/>
      <c r="AL293" s="2"/>
    </row>
    <row r="294" spans="20:38" x14ac:dyDescent="0.25">
      <c r="T294" s="2"/>
      <c r="U294" s="2"/>
      <c r="V294" s="2"/>
      <c r="W294" s="2"/>
      <c r="X294" s="2"/>
      <c r="Y294" s="2"/>
      <c r="Z294" s="2"/>
      <c r="AA294" s="2"/>
      <c r="AB294" s="2"/>
      <c r="AC294" s="2"/>
      <c r="AD294" s="2"/>
      <c r="AE294" s="2"/>
      <c r="AF294" s="2"/>
      <c r="AG294" s="2"/>
      <c r="AH294" s="2"/>
      <c r="AI294" s="2"/>
      <c r="AJ294" s="2"/>
      <c r="AK294" s="2"/>
      <c r="AL294" s="2"/>
    </row>
    <row r="295" spans="20:38" x14ac:dyDescent="0.25">
      <c r="T295" s="2"/>
      <c r="U295" s="2"/>
      <c r="V295" s="2"/>
      <c r="W295" s="2"/>
      <c r="X295" s="2"/>
      <c r="Y295" s="2"/>
      <c r="Z295" s="2"/>
      <c r="AA295" s="2"/>
      <c r="AB295" s="2"/>
      <c r="AC295" s="2"/>
      <c r="AD295" s="2"/>
      <c r="AE295" s="2"/>
      <c r="AF295" s="2"/>
      <c r="AG295" s="2"/>
      <c r="AH295" s="2"/>
      <c r="AI295" s="2"/>
      <c r="AJ295" s="2"/>
      <c r="AK295" s="2"/>
      <c r="AL295" s="2"/>
    </row>
    <row r="296" spans="20:38" x14ac:dyDescent="0.25">
      <c r="T296" s="2"/>
      <c r="U296" s="2"/>
      <c r="V296" s="2"/>
      <c r="W296" s="2"/>
      <c r="X296" s="2"/>
      <c r="Y296" s="2"/>
      <c r="Z296" s="2"/>
      <c r="AA296" s="2"/>
      <c r="AB296" s="2"/>
      <c r="AC296" s="2"/>
      <c r="AD296" s="2"/>
      <c r="AE296" s="2"/>
      <c r="AF296" s="2"/>
      <c r="AG296" s="2"/>
      <c r="AH296" s="2"/>
      <c r="AI296" s="2"/>
      <c r="AJ296" s="2"/>
      <c r="AK296" s="2"/>
      <c r="AL296" s="2"/>
    </row>
    <row r="297" spans="20:38" x14ac:dyDescent="0.25">
      <c r="T297" s="2"/>
      <c r="U297" s="2"/>
      <c r="V297" s="2"/>
      <c r="W297" s="2"/>
      <c r="X297" s="2"/>
      <c r="Y297" s="2"/>
      <c r="Z297" s="2"/>
      <c r="AA297" s="2"/>
      <c r="AB297" s="2"/>
      <c r="AC297" s="2"/>
      <c r="AD297" s="2"/>
      <c r="AE297" s="2"/>
      <c r="AF297" s="2"/>
      <c r="AG297" s="2"/>
      <c r="AH297" s="2"/>
      <c r="AI297" s="2"/>
      <c r="AJ297" s="2"/>
      <c r="AK297" s="2"/>
      <c r="AL297" s="2"/>
    </row>
    <row r="298" spans="20:38" x14ac:dyDescent="0.25">
      <c r="T298" s="2"/>
      <c r="U298" s="2"/>
      <c r="V298" s="2"/>
      <c r="W298" s="2"/>
      <c r="X298" s="2"/>
      <c r="Y298" s="2"/>
      <c r="Z298" s="2"/>
      <c r="AA298" s="2"/>
      <c r="AB298" s="2"/>
      <c r="AC298" s="2"/>
      <c r="AD298" s="2"/>
      <c r="AE298" s="2"/>
      <c r="AF298" s="2"/>
      <c r="AG298" s="2"/>
      <c r="AH298" s="2"/>
      <c r="AI298" s="2"/>
      <c r="AJ298" s="2"/>
      <c r="AK298" s="2"/>
      <c r="AL298" s="2"/>
    </row>
    <row r="299" spans="20:38" x14ac:dyDescent="0.25">
      <c r="T299" s="2"/>
      <c r="U299" s="2"/>
      <c r="V299" s="2"/>
      <c r="W299" s="2"/>
      <c r="X299" s="2"/>
      <c r="Y299" s="2"/>
      <c r="Z299" s="2"/>
      <c r="AA299" s="2"/>
      <c r="AB299" s="2"/>
      <c r="AC299" s="2"/>
      <c r="AD299" s="2"/>
      <c r="AE299" s="2"/>
      <c r="AF299" s="2"/>
      <c r="AG299" s="2"/>
      <c r="AH299" s="2"/>
      <c r="AI299" s="2"/>
      <c r="AJ299" s="2"/>
      <c r="AK299" s="2"/>
      <c r="AL299" s="2"/>
    </row>
    <row r="300" spans="20:38" x14ac:dyDescent="0.25">
      <c r="T300" s="2"/>
      <c r="U300" s="2"/>
      <c r="V300" s="2"/>
      <c r="W300" s="2"/>
      <c r="X300" s="2"/>
      <c r="Y300" s="2"/>
      <c r="Z300" s="2"/>
      <c r="AA300" s="2"/>
      <c r="AB300" s="2"/>
      <c r="AC300" s="2"/>
      <c r="AD300" s="2"/>
      <c r="AE300" s="2"/>
      <c r="AF300" s="2"/>
      <c r="AG300" s="2"/>
      <c r="AH300" s="2"/>
      <c r="AI300" s="2"/>
      <c r="AJ300" s="2"/>
      <c r="AK300" s="2"/>
      <c r="AL300" s="2"/>
    </row>
    <row r="301" spans="20:38" x14ac:dyDescent="0.25">
      <c r="T301" s="2"/>
      <c r="U301" s="2"/>
      <c r="V301" s="2"/>
      <c r="W301" s="2"/>
      <c r="X301" s="2"/>
      <c r="Y301" s="2"/>
      <c r="Z301" s="2"/>
      <c r="AA301" s="2"/>
      <c r="AB301" s="2"/>
      <c r="AC301" s="2"/>
      <c r="AD301" s="2"/>
      <c r="AE301" s="2"/>
      <c r="AF301" s="2"/>
      <c r="AG301" s="2"/>
      <c r="AH301" s="2"/>
      <c r="AI301" s="2"/>
      <c r="AJ301" s="2"/>
      <c r="AK301" s="2"/>
      <c r="AL301" s="2"/>
    </row>
    <row r="302" spans="20:38" x14ac:dyDescent="0.25">
      <c r="T302" s="2"/>
      <c r="U302" s="2"/>
      <c r="V302" s="2"/>
      <c r="W302" s="2"/>
      <c r="X302" s="2"/>
      <c r="Y302" s="2"/>
      <c r="Z302" s="2"/>
      <c r="AA302" s="2"/>
      <c r="AB302" s="2"/>
      <c r="AC302" s="2"/>
      <c r="AD302" s="2"/>
      <c r="AE302" s="2"/>
      <c r="AF302" s="2"/>
      <c r="AG302" s="2"/>
      <c r="AH302" s="2"/>
      <c r="AI302" s="2"/>
      <c r="AJ302" s="2"/>
      <c r="AK302" s="2"/>
      <c r="AL302" s="2"/>
    </row>
    <row r="303" spans="20:38" x14ac:dyDescent="0.25">
      <c r="T303" s="2"/>
      <c r="U303" s="2"/>
      <c r="V303" s="2"/>
      <c r="W303" s="2"/>
      <c r="X303" s="2"/>
      <c r="Y303" s="2"/>
      <c r="Z303" s="2"/>
      <c r="AA303" s="2"/>
      <c r="AB303" s="2"/>
      <c r="AC303" s="2"/>
      <c r="AD303" s="2"/>
      <c r="AE303" s="2"/>
      <c r="AF303" s="2"/>
      <c r="AG303" s="2"/>
      <c r="AH303" s="2"/>
      <c r="AI303" s="2"/>
      <c r="AJ303" s="2"/>
      <c r="AK303" s="2"/>
      <c r="AL303" s="2"/>
    </row>
    <row r="304" spans="20:38" x14ac:dyDescent="0.25">
      <c r="T304" s="2"/>
      <c r="U304" s="2"/>
      <c r="V304" s="2"/>
      <c r="W304" s="2"/>
      <c r="X304" s="2"/>
      <c r="Y304" s="2"/>
      <c r="Z304" s="2"/>
      <c r="AA304" s="2"/>
      <c r="AB304" s="2"/>
      <c r="AC304" s="2"/>
      <c r="AD304" s="2"/>
      <c r="AE304" s="2"/>
      <c r="AF304" s="2"/>
      <c r="AG304" s="2"/>
      <c r="AH304" s="2"/>
      <c r="AI304" s="2"/>
      <c r="AJ304" s="2"/>
      <c r="AK304" s="2"/>
      <c r="AL304" s="2"/>
    </row>
    <row r="305" spans="20:38" x14ac:dyDescent="0.25">
      <c r="T305" s="2"/>
      <c r="U305" s="2"/>
      <c r="V305" s="2"/>
      <c r="W305" s="2"/>
      <c r="X305" s="2"/>
      <c r="Y305" s="2"/>
      <c r="Z305" s="2"/>
      <c r="AA305" s="2"/>
      <c r="AB305" s="2"/>
      <c r="AC305" s="2"/>
      <c r="AD305" s="2"/>
      <c r="AE305" s="2"/>
      <c r="AF305" s="2"/>
      <c r="AG305" s="2"/>
      <c r="AH305" s="2"/>
      <c r="AI305" s="2"/>
      <c r="AJ305" s="2"/>
      <c r="AK305" s="2"/>
      <c r="AL305" s="2"/>
    </row>
    <row r="306" spans="20:38" x14ac:dyDescent="0.25">
      <c r="T306" s="2"/>
      <c r="U306" s="2"/>
      <c r="V306" s="2"/>
      <c r="W306" s="2"/>
      <c r="X306" s="2"/>
      <c r="Y306" s="2"/>
      <c r="Z306" s="2"/>
      <c r="AA306" s="2"/>
      <c r="AB306" s="2"/>
      <c r="AC306" s="2"/>
      <c r="AD306" s="2"/>
      <c r="AE306" s="2"/>
      <c r="AF306" s="2"/>
      <c r="AG306" s="2"/>
      <c r="AH306" s="2"/>
      <c r="AI306" s="2"/>
      <c r="AJ306" s="2"/>
      <c r="AK306" s="2"/>
      <c r="AL306" s="2"/>
    </row>
    <row r="307" spans="20:38" x14ac:dyDescent="0.25">
      <c r="T307" s="2"/>
      <c r="U307" s="2"/>
      <c r="V307" s="2"/>
      <c r="W307" s="2"/>
      <c r="X307" s="2"/>
      <c r="Y307" s="2"/>
      <c r="Z307" s="2"/>
      <c r="AA307" s="2"/>
      <c r="AB307" s="2"/>
      <c r="AC307" s="2"/>
      <c r="AD307" s="2"/>
      <c r="AE307" s="2"/>
      <c r="AF307" s="2"/>
      <c r="AG307" s="2"/>
      <c r="AH307" s="2"/>
      <c r="AI307" s="2"/>
      <c r="AJ307" s="2"/>
      <c r="AK307" s="2"/>
      <c r="AL307" s="2"/>
    </row>
    <row r="308" spans="20:38" x14ac:dyDescent="0.25">
      <c r="T308" s="2"/>
      <c r="U308" s="2"/>
      <c r="V308" s="2"/>
      <c r="W308" s="2"/>
      <c r="X308" s="2"/>
      <c r="Y308" s="2"/>
      <c r="Z308" s="2"/>
      <c r="AA308" s="2"/>
      <c r="AB308" s="2"/>
      <c r="AC308" s="2"/>
      <c r="AD308" s="2"/>
      <c r="AE308" s="2"/>
      <c r="AF308" s="2"/>
      <c r="AG308" s="2"/>
      <c r="AH308" s="2"/>
      <c r="AI308" s="2"/>
      <c r="AJ308" s="2"/>
      <c r="AK308" s="2"/>
      <c r="AL308" s="2"/>
    </row>
    <row r="309" spans="20:38" x14ac:dyDescent="0.25">
      <c r="T309" s="2"/>
      <c r="U309" s="2"/>
      <c r="V309" s="2"/>
      <c r="W309" s="2"/>
      <c r="X309" s="2"/>
      <c r="Y309" s="2"/>
      <c r="Z309" s="2"/>
      <c r="AA309" s="2"/>
      <c r="AB309" s="2"/>
      <c r="AC309" s="2"/>
      <c r="AD309" s="2"/>
      <c r="AE309" s="2"/>
      <c r="AF309" s="2"/>
      <c r="AG309" s="2"/>
      <c r="AH309" s="2"/>
      <c r="AI309" s="2"/>
      <c r="AJ309" s="2"/>
      <c r="AK309" s="2"/>
      <c r="AL309" s="2"/>
    </row>
    <row r="310" spans="20:38" x14ac:dyDescent="0.25">
      <c r="T310" s="2"/>
      <c r="U310" s="2"/>
      <c r="V310" s="2"/>
      <c r="W310" s="2"/>
      <c r="X310" s="2"/>
      <c r="Y310" s="2"/>
      <c r="Z310" s="2"/>
      <c r="AA310" s="2"/>
      <c r="AB310" s="2"/>
      <c r="AC310" s="2"/>
      <c r="AD310" s="2"/>
      <c r="AE310" s="2"/>
      <c r="AF310" s="2"/>
      <c r="AG310" s="2"/>
      <c r="AH310" s="2"/>
      <c r="AI310" s="2"/>
      <c r="AJ310" s="2"/>
      <c r="AK310" s="2"/>
      <c r="AL310" s="2"/>
    </row>
    <row r="311" spans="20:38" x14ac:dyDescent="0.25">
      <c r="T311" s="2"/>
      <c r="U311" s="2"/>
      <c r="V311" s="2"/>
      <c r="W311" s="2"/>
      <c r="X311" s="2"/>
      <c r="Y311" s="2"/>
      <c r="Z311" s="2"/>
      <c r="AA311" s="2"/>
      <c r="AB311" s="2"/>
      <c r="AC311" s="2"/>
      <c r="AD311" s="2"/>
      <c r="AE311" s="2"/>
      <c r="AF311" s="2"/>
      <c r="AG311" s="2"/>
      <c r="AH311" s="2"/>
      <c r="AI311" s="2"/>
      <c r="AJ311" s="2"/>
      <c r="AK311" s="2"/>
      <c r="AL311" s="2"/>
    </row>
    <row r="312" spans="20:38" x14ac:dyDescent="0.25">
      <c r="T312" s="2"/>
      <c r="U312" s="2"/>
      <c r="V312" s="2"/>
      <c r="W312" s="2"/>
      <c r="X312" s="2"/>
      <c r="Y312" s="2"/>
      <c r="Z312" s="2"/>
      <c r="AA312" s="2"/>
      <c r="AB312" s="2"/>
      <c r="AC312" s="2"/>
      <c r="AD312" s="2"/>
      <c r="AE312" s="2"/>
      <c r="AF312" s="2"/>
      <c r="AG312" s="2"/>
      <c r="AH312" s="2"/>
      <c r="AI312" s="2"/>
      <c r="AJ312" s="2"/>
      <c r="AK312" s="2"/>
      <c r="AL312" s="2"/>
    </row>
    <row r="313" spans="20:38" x14ac:dyDescent="0.25">
      <c r="T313" s="2"/>
      <c r="U313" s="2"/>
      <c r="V313" s="2"/>
      <c r="W313" s="2"/>
      <c r="X313" s="2"/>
      <c r="Y313" s="2"/>
      <c r="Z313" s="2"/>
      <c r="AA313" s="2"/>
      <c r="AB313" s="2"/>
      <c r="AC313" s="2"/>
      <c r="AD313" s="2"/>
      <c r="AE313" s="2"/>
      <c r="AF313" s="2"/>
      <c r="AG313" s="2"/>
      <c r="AH313" s="2"/>
      <c r="AI313" s="2"/>
      <c r="AJ313" s="2"/>
      <c r="AK313" s="2"/>
      <c r="AL313" s="2"/>
    </row>
    <row r="314" spans="20:38" x14ac:dyDescent="0.25">
      <c r="T314" s="2"/>
      <c r="U314" s="2"/>
      <c r="V314" s="2"/>
      <c r="W314" s="2"/>
      <c r="X314" s="2"/>
      <c r="Y314" s="2"/>
      <c r="Z314" s="2"/>
      <c r="AA314" s="2"/>
      <c r="AB314" s="2"/>
      <c r="AC314" s="2"/>
      <c r="AD314" s="2"/>
      <c r="AE314" s="2"/>
      <c r="AF314" s="2"/>
      <c r="AG314" s="2"/>
      <c r="AH314" s="2"/>
      <c r="AI314" s="2"/>
      <c r="AJ314" s="2"/>
      <c r="AK314" s="2"/>
      <c r="AL314" s="2"/>
    </row>
    <row r="315" spans="20:38" x14ac:dyDescent="0.25">
      <c r="T315" s="2"/>
      <c r="U315" s="2"/>
      <c r="V315" s="2"/>
      <c r="W315" s="2"/>
      <c r="X315" s="2"/>
      <c r="Y315" s="2"/>
      <c r="Z315" s="2"/>
      <c r="AA315" s="2"/>
      <c r="AB315" s="2"/>
      <c r="AC315" s="2"/>
      <c r="AD315" s="2"/>
      <c r="AE315" s="2"/>
      <c r="AF315" s="2"/>
      <c r="AG315" s="2"/>
      <c r="AH315" s="2"/>
      <c r="AI315" s="2"/>
      <c r="AJ315" s="2"/>
      <c r="AK315" s="2"/>
      <c r="AL315" s="2"/>
    </row>
    <row r="316" spans="20:38" x14ac:dyDescent="0.25">
      <c r="T316" s="2"/>
      <c r="U316" s="2"/>
      <c r="V316" s="2"/>
      <c r="W316" s="2"/>
      <c r="X316" s="2"/>
      <c r="Y316" s="2"/>
      <c r="Z316" s="2"/>
      <c r="AA316" s="2"/>
      <c r="AB316" s="2"/>
      <c r="AC316" s="2"/>
      <c r="AD316" s="2"/>
      <c r="AE316" s="2"/>
      <c r="AF316" s="2"/>
      <c r="AG316" s="2"/>
      <c r="AH316" s="2"/>
      <c r="AI316" s="2"/>
      <c r="AJ316" s="2"/>
      <c r="AK316" s="2"/>
      <c r="AL316" s="2"/>
    </row>
    <row r="317" spans="20:38" x14ac:dyDescent="0.25">
      <c r="T317" s="2"/>
      <c r="U317" s="2"/>
      <c r="V317" s="2"/>
      <c r="W317" s="2"/>
      <c r="X317" s="2"/>
      <c r="Y317" s="2"/>
      <c r="Z317" s="2"/>
      <c r="AA317" s="2"/>
      <c r="AB317" s="2"/>
      <c r="AC317" s="2"/>
      <c r="AD317" s="2"/>
      <c r="AE317" s="2"/>
      <c r="AF317" s="2"/>
      <c r="AG317" s="2"/>
      <c r="AH317" s="2"/>
      <c r="AI317" s="2"/>
      <c r="AJ317" s="2"/>
      <c r="AK317" s="2"/>
      <c r="AL317" s="2"/>
    </row>
    <row r="318" spans="20:38" x14ac:dyDescent="0.25">
      <c r="T318" s="2"/>
      <c r="U318" s="2"/>
      <c r="V318" s="2"/>
      <c r="W318" s="2"/>
      <c r="X318" s="2"/>
      <c r="Y318" s="2"/>
      <c r="Z318" s="2"/>
      <c r="AA318" s="2"/>
      <c r="AB318" s="2"/>
      <c r="AC318" s="2"/>
      <c r="AD318" s="2"/>
      <c r="AE318" s="2"/>
      <c r="AF318" s="2"/>
      <c r="AG318" s="2"/>
      <c r="AH318" s="2"/>
      <c r="AI318" s="2"/>
      <c r="AJ318" s="2"/>
      <c r="AK318" s="2"/>
      <c r="AL318" s="2"/>
    </row>
    <row r="319" spans="20:38" x14ac:dyDescent="0.25">
      <c r="T319" s="2"/>
      <c r="U319" s="2"/>
      <c r="V319" s="2"/>
      <c r="W319" s="2"/>
      <c r="X319" s="2"/>
      <c r="Y319" s="2"/>
      <c r="Z319" s="2"/>
      <c r="AA319" s="2"/>
      <c r="AB319" s="2"/>
      <c r="AC319" s="2"/>
      <c r="AD319" s="2"/>
      <c r="AE319" s="2"/>
      <c r="AF319" s="2"/>
      <c r="AG319" s="2"/>
      <c r="AH319" s="2"/>
      <c r="AI319" s="2"/>
      <c r="AJ319" s="2"/>
      <c r="AK319" s="2"/>
      <c r="AL319" s="2"/>
    </row>
    <row r="320" spans="20:38" x14ac:dyDescent="0.25">
      <c r="T320" s="2"/>
      <c r="U320" s="2"/>
      <c r="V320" s="2"/>
      <c r="W320" s="2"/>
      <c r="X320" s="2"/>
      <c r="Y320" s="2"/>
      <c r="Z320" s="2"/>
      <c r="AA320" s="2"/>
      <c r="AB320" s="2"/>
      <c r="AC320" s="2"/>
      <c r="AD320" s="2"/>
      <c r="AE320" s="2"/>
      <c r="AF320" s="2"/>
      <c r="AG320" s="2"/>
      <c r="AH320" s="2"/>
      <c r="AI320" s="2"/>
      <c r="AJ320" s="2"/>
      <c r="AK320" s="2"/>
      <c r="AL320" s="2"/>
    </row>
    <row r="321" spans="20:38" x14ac:dyDescent="0.25">
      <c r="T321" s="2"/>
      <c r="U321" s="2"/>
      <c r="V321" s="2"/>
      <c r="W321" s="2"/>
      <c r="X321" s="2"/>
      <c r="Y321" s="2"/>
      <c r="Z321" s="2"/>
      <c r="AA321" s="2"/>
      <c r="AB321" s="2"/>
      <c r="AC321" s="2"/>
      <c r="AD321" s="2"/>
      <c r="AE321" s="2"/>
      <c r="AF321" s="2"/>
      <c r="AG321" s="2"/>
      <c r="AH321" s="2"/>
      <c r="AI321" s="2"/>
      <c r="AJ321" s="2"/>
      <c r="AK321" s="2"/>
      <c r="AL321" s="2"/>
    </row>
    <row r="322" spans="20:38" x14ac:dyDescent="0.25">
      <c r="T322" s="2"/>
      <c r="U322" s="2"/>
      <c r="V322" s="2"/>
      <c r="W322" s="2"/>
      <c r="X322" s="2"/>
      <c r="Y322" s="2"/>
      <c r="Z322" s="2"/>
      <c r="AA322" s="2"/>
      <c r="AB322" s="2"/>
      <c r="AC322" s="2"/>
      <c r="AD322" s="2"/>
      <c r="AE322" s="2"/>
      <c r="AF322" s="2"/>
      <c r="AG322" s="2"/>
      <c r="AH322" s="2"/>
      <c r="AI322" s="2"/>
      <c r="AJ322" s="2"/>
      <c r="AK322" s="2"/>
      <c r="AL322" s="2"/>
    </row>
    <row r="323" spans="20:38" x14ac:dyDescent="0.25">
      <c r="T323" s="2"/>
      <c r="U323" s="2"/>
      <c r="V323" s="2"/>
      <c r="W323" s="2"/>
      <c r="X323" s="2"/>
      <c r="Y323" s="2"/>
      <c r="Z323" s="2"/>
      <c r="AA323" s="2"/>
      <c r="AB323" s="2"/>
      <c r="AC323" s="2"/>
      <c r="AD323" s="2"/>
      <c r="AE323" s="2"/>
      <c r="AF323" s="2"/>
      <c r="AG323" s="2"/>
      <c r="AH323" s="2"/>
      <c r="AI323" s="2"/>
      <c r="AJ323" s="2"/>
      <c r="AK323" s="2"/>
      <c r="AL323" s="2"/>
    </row>
    <row r="324" spans="20:38" x14ac:dyDescent="0.25">
      <c r="T324" s="2"/>
      <c r="U324" s="2"/>
      <c r="V324" s="2"/>
      <c r="W324" s="2"/>
      <c r="X324" s="2"/>
      <c r="Y324" s="2"/>
      <c r="Z324" s="2"/>
      <c r="AA324" s="2"/>
      <c r="AB324" s="2"/>
      <c r="AC324" s="2"/>
      <c r="AD324" s="2"/>
      <c r="AE324" s="2"/>
      <c r="AF324" s="2"/>
      <c r="AG324" s="2"/>
      <c r="AH324" s="2"/>
      <c r="AI324" s="2"/>
      <c r="AJ324" s="2"/>
      <c r="AK324" s="2"/>
      <c r="AL324" s="2"/>
    </row>
    <row r="325" spans="20:38" x14ac:dyDescent="0.25">
      <c r="T325" s="2"/>
      <c r="U325" s="2"/>
      <c r="V325" s="2"/>
      <c r="W325" s="2"/>
      <c r="X325" s="2"/>
      <c r="Y325" s="2"/>
      <c r="Z325" s="2"/>
      <c r="AA325" s="2"/>
      <c r="AB325" s="2"/>
      <c r="AC325" s="2"/>
      <c r="AD325" s="2"/>
      <c r="AE325" s="2"/>
      <c r="AF325" s="2"/>
      <c r="AG325" s="2"/>
      <c r="AH325" s="2"/>
      <c r="AI325" s="2"/>
      <c r="AJ325" s="2"/>
      <c r="AK325" s="2"/>
      <c r="AL325" s="2"/>
    </row>
    <row r="326" spans="20:38" x14ac:dyDescent="0.25">
      <c r="T326" s="2"/>
      <c r="U326" s="2"/>
      <c r="V326" s="2"/>
      <c r="W326" s="2"/>
      <c r="X326" s="2"/>
      <c r="Y326" s="2"/>
      <c r="Z326" s="2"/>
      <c r="AA326" s="2"/>
      <c r="AB326" s="2"/>
      <c r="AC326" s="2"/>
      <c r="AD326" s="2"/>
      <c r="AE326" s="2"/>
      <c r="AF326" s="2"/>
      <c r="AG326" s="2"/>
      <c r="AH326" s="2"/>
      <c r="AI326" s="2"/>
      <c r="AJ326" s="2"/>
      <c r="AK326" s="2"/>
      <c r="AL326" s="2"/>
    </row>
    <row r="327" spans="20:38" x14ac:dyDescent="0.25">
      <c r="T327" s="2"/>
      <c r="U327" s="2"/>
      <c r="V327" s="2"/>
      <c r="W327" s="2"/>
      <c r="X327" s="2"/>
      <c r="Y327" s="2"/>
      <c r="Z327" s="2"/>
      <c r="AA327" s="2"/>
      <c r="AB327" s="2"/>
      <c r="AC327" s="2"/>
      <c r="AD327" s="2"/>
      <c r="AE327" s="2"/>
      <c r="AF327" s="2"/>
      <c r="AG327" s="2"/>
      <c r="AH327" s="2"/>
      <c r="AI327" s="2"/>
      <c r="AJ327" s="2"/>
      <c r="AK327" s="2"/>
      <c r="AL327" s="2"/>
    </row>
    <row r="328" spans="20:38" x14ac:dyDescent="0.25">
      <c r="T328" s="2"/>
      <c r="U328" s="2"/>
      <c r="V328" s="2"/>
      <c r="W328" s="2"/>
      <c r="X328" s="2"/>
      <c r="Y328" s="2"/>
      <c r="Z328" s="2"/>
      <c r="AA328" s="2"/>
      <c r="AB328" s="2"/>
      <c r="AC328" s="2"/>
      <c r="AD328" s="2"/>
      <c r="AE328" s="2"/>
      <c r="AF328" s="2"/>
      <c r="AG328" s="2"/>
      <c r="AH328" s="2"/>
      <c r="AI328" s="2"/>
      <c r="AJ328" s="2"/>
      <c r="AK328" s="2"/>
      <c r="AL328" s="2"/>
    </row>
    <row r="329" spans="20:38" x14ac:dyDescent="0.25">
      <c r="T329" s="2"/>
      <c r="U329" s="2"/>
      <c r="V329" s="2"/>
      <c r="W329" s="2"/>
      <c r="X329" s="2"/>
      <c r="Y329" s="2"/>
      <c r="Z329" s="2"/>
      <c r="AA329" s="2"/>
      <c r="AB329" s="2"/>
      <c r="AC329" s="2"/>
      <c r="AD329" s="2"/>
      <c r="AE329" s="2"/>
      <c r="AF329" s="2"/>
      <c r="AG329" s="2"/>
      <c r="AH329" s="2"/>
      <c r="AI329" s="2"/>
      <c r="AJ329" s="2"/>
      <c r="AK329" s="2"/>
      <c r="AL329" s="2"/>
    </row>
    <row r="330" spans="20:38" x14ac:dyDescent="0.25">
      <c r="T330" s="2"/>
      <c r="U330" s="2"/>
      <c r="V330" s="2"/>
      <c r="W330" s="2"/>
      <c r="X330" s="2"/>
      <c r="Y330" s="2"/>
      <c r="Z330" s="2"/>
      <c r="AA330" s="2"/>
      <c r="AB330" s="2"/>
      <c r="AC330" s="2"/>
      <c r="AD330" s="2"/>
      <c r="AE330" s="2"/>
      <c r="AF330" s="2"/>
      <c r="AG330" s="2"/>
      <c r="AH330" s="2"/>
      <c r="AI330" s="2"/>
      <c r="AJ330" s="2"/>
      <c r="AK330" s="2"/>
      <c r="AL330" s="2"/>
    </row>
    <row r="331" spans="20:38" x14ac:dyDescent="0.25">
      <c r="T331" s="2"/>
      <c r="U331" s="2"/>
      <c r="V331" s="2"/>
      <c r="W331" s="2"/>
      <c r="X331" s="2"/>
      <c r="Y331" s="2"/>
      <c r="Z331" s="2"/>
      <c r="AA331" s="2"/>
      <c r="AB331" s="2"/>
      <c r="AC331" s="2"/>
      <c r="AD331" s="2"/>
      <c r="AE331" s="2"/>
      <c r="AF331" s="2"/>
      <c r="AG331" s="2"/>
      <c r="AH331" s="2"/>
      <c r="AI331" s="2"/>
      <c r="AJ331" s="2"/>
      <c r="AK331" s="2"/>
      <c r="AL331" s="2"/>
    </row>
    <row r="332" spans="20:38" x14ac:dyDescent="0.25">
      <c r="T332" s="2"/>
      <c r="U332" s="2"/>
      <c r="V332" s="2"/>
      <c r="W332" s="2"/>
      <c r="X332" s="2"/>
      <c r="Y332" s="2"/>
      <c r="Z332" s="2"/>
      <c r="AA332" s="2"/>
      <c r="AB332" s="2"/>
      <c r="AC332" s="2"/>
      <c r="AD332" s="2"/>
      <c r="AE332" s="2"/>
      <c r="AF332" s="2"/>
      <c r="AG332" s="2"/>
      <c r="AH332" s="2"/>
      <c r="AI332" s="2"/>
      <c r="AJ332" s="2"/>
      <c r="AK332" s="2"/>
      <c r="AL332" s="2"/>
    </row>
    <row r="333" spans="20:38" x14ac:dyDescent="0.25">
      <c r="T333" s="2"/>
      <c r="U333" s="2"/>
      <c r="V333" s="2"/>
      <c r="W333" s="2"/>
      <c r="X333" s="2"/>
      <c r="Y333" s="2"/>
      <c r="Z333" s="2"/>
      <c r="AA333" s="2"/>
      <c r="AB333" s="2"/>
      <c r="AC333" s="2"/>
      <c r="AD333" s="2"/>
      <c r="AE333" s="2"/>
      <c r="AF333" s="2"/>
      <c r="AG333" s="2"/>
      <c r="AH333" s="2"/>
      <c r="AI333" s="2"/>
      <c r="AJ333" s="2"/>
      <c r="AK333" s="2"/>
      <c r="AL333" s="2"/>
    </row>
    <row r="334" spans="20:38" x14ac:dyDescent="0.25">
      <c r="T334" s="2"/>
      <c r="U334" s="2"/>
      <c r="V334" s="2"/>
      <c r="W334" s="2"/>
      <c r="X334" s="2"/>
      <c r="Y334" s="2"/>
      <c r="Z334" s="2"/>
      <c r="AA334" s="2"/>
      <c r="AB334" s="2"/>
      <c r="AC334" s="2"/>
      <c r="AD334" s="2"/>
      <c r="AE334" s="2"/>
      <c r="AF334" s="2"/>
      <c r="AG334" s="2"/>
      <c r="AH334" s="2"/>
      <c r="AI334" s="2"/>
      <c r="AJ334" s="2"/>
      <c r="AK334" s="2"/>
      <c r="AL334" s="2"/>
    </row>
    <row r="335" spans="20:38" x14ac:dyDescent="0.25">
      <c r="T335" s="2"/>
      <c r="U335" s="2"/>
      <c r="V335" s="2"/>
      <c r="W335" s="2"/>
      <c r="X335" s="2"/>
      <c r="Y335" s="2"/>
      <c r="Z335" s="2"/>
      <c r="AA335" s="2"/>
      <c r="AB335" s="2"/>
      <c r="AC335" s="2"/>
      <c r="AD335" s="2"/>
      <c r="AE335" s="2"/>
      <c r="AF335" s="2"/>
      <c r="AG335" s="2"/>
      <c r="AH335" s="2"/>
      <c r="AI335" s="2"/>
      <c r="AJ335" s="2"/>
      <c r="AK335" s="2"/>
      <c r="AL335" s="2"/>
    </row>
    <row r="336" spans="20:38" x14ac:dyDescent="0.25">
      <c r="T336" s="2"/>
      <c r="U336" s="2"/>
      <c r="V336" s="2"/>
      <c r="W336" s="2"/>
      <c r="X336" s="2"/>
      <c r="Y336" s="2"/>
      <c r="Z336" s="2"/>
      <c r="AA336" s="2"/>
      <c r="AB336" s="2"/>
      <c r="AC336" s="2"/>
      <c r="AD336" s="2"/>
      <c r="AE336" s="2"/>
      <c r="AF336" s="2"/>
      <c r="AG336" s="2"/>
      <c r="AH336" s="2"/>
      <c r="AI336" s="2"/>
      <c r="AJ336" s="2"/>
      <c r="AK336" s="2"/>
      <c r="AL336" s="2"/>
    </row>
    <row r="337" spans="20:38" x14ac:dyDescent="0.25">
      <c r="T337" s="2"/>
      <c r="U337" s="2"/>
      <c r="V337" s="2"/>
      <c r="W337" s="2"/>
      <c r="X337" s="2"/>
      <c r="Y337" s="2"/>
      <c r="Z337" s="2"/>
      <c r="AA337" s="2"/>
      <c r="AB337" s="2"/>
      <c r="AC337" s="2"/>
      <c r="AD337" s="2"/>
      <c r="AE337" s="2"/>
      <c r="AF337" s="2"/>
      <c r="AG337" s="2"/>
      <c r="AH337" s="2"/>
      <c r="AI337" s="2"/>
      <c r="AJ337" s="2"/>
      <c r="AK337" s="2"/>
      <c r="AL337" s="2"/>
    </row>
    <row r="338" spans="20:38" x14ac:dyDescent="0.25">
      <c r="T338" s="2"/>
      <c r="U338" s="2"/>
      <c r="V338" s="2"/>
      <c r="W338" s="2"/>
      <c r="X338" s="2"/>
      <c r="Y338" s="2"/>
      <c r="Z338" s="2"/>
      <c r="AA338" s="2"/>
      <c r="AB338" s="2"/>
      <c r="AC338" s="2"/>
      <c r="AD338" s="2"/>
      <c r="AE338" s="2"/>
      <c r="AF338" s="2"/>
      <c r="AG338" s="2"/>
      <c r="AH338" s="2"/>
      <c r="AI338" s="2"/>
      <c r="AJ338" s="2"/>
      <c r="AK338" s="2"/>
      <c r="AL338" s="2"/>
    </row>
    <row r="339" spans="20:38" x14ac:dyDescent="0.25">
      <c r="T339" s="2"/>
      <c r="U339" s="2"/>
      <c r="V339" s="2"/>
      <c r="W339" s="2"/>
      <c r="X339" s="2"/>
      <c r="Y339" s="2"/>
      <c r="Z339" s="2"/>
      <c r="AA339" s="2"/>
      <c r="AB339" s="2"/>
      <c r="AC339" s="2"/>
      <c r="AD339" s="2"/>
      <c r="AE339" s="2"/>
      <c r="AF339" s="2"/>
      <c r="AG339" s="2"/>
      <c r="AH339" s="2"/>
      <c r="AI339" s="2"/>
      <c r="AJ339" s="2"/>
      <c r="AK339" s="2"/>
      <c r="AL339" s="2"/>
    </row>
    <row r="340" spans="20:38" x14ac:dyDescent="0.25">
      <c r="T340" s="2"/>
      <c r="U340" s="2"/>
      <c r="V340" s="2"/>
      <c r="W340" s="2"/>
      <c r="X340" s="2"/>
      <c r="Y340" s="2"/>
      <c r="Z340" s="2"/>
      <c r="AA340" s="2"/>
      <c r="AB340" s="2"/>
      <c r="AC340" s="2"/>
      <c r="AD340" s="2"/>
      <c r="AE340" s="2"/>
      <c r="AF340" s="2"/>
      <c r="AG340" s="2"/>
      <c r="AH340" s="2"/>
      <c r="AI340" s="2"/>
      <c r="AJ340" s="2"/>
      <c r="AK340" s="2"/>
      <c r="AL340" s="2"/>
    </row>
    <row r="341" spans="20:38" x14ac:dyDescent="0.25">
      <c r="T341" s="2"/>
      <c r="U341" s="2"/>
      <c r="V341" s="2"/>
      <c r="W341" s="2"/>
      <c r="X341" s="2"/>
      <c r="Y341" s="2"/>
      <c r="Z341" s="2"/>
      <c r="AA341" s="2"/>
      <c r="AB341" s="2"/>
      <c r="AC341" s="2"/>
      <c r="AD341" s="2"/>
      <c r="AE341" s="2"/>
      <c r="AF341" s="2"/>
      <c r="AG341" s="2"/>
      <c r="AH341" s="2"/>
      <c r="AI341" s="2"/>
      <c r="AJ341" s="2"/>
      <c r="AK341" s="2"/>
      <c r="AL341" s="2"/>
    </row>
    <row r="342" spans="20:38" x14ac:dyDescent="0.25">
      <c r="T342" s="2"/>
      <c r="U342" s="2"/>
      <c r="V342" s="2"/>
      <c r="W342" s="2"/>
      <c r="X342" s="2"/>
      <c r="Y342" s="2"/>
      <c r="Z342" s="2"/>
      <c r="AA342" s="2"/>
      <c r="AB342" s="2"/>
      <c r="AC342" s="2"/>
      <c r="AD342" s="2"/>
      <c r="AE342" s="2"/>
      <c r="AF342" s="2"/>
      <c r="AG342" s="2"/>
      <c r="AH342" s="2"/>
      <c r="AI342" s="2"/>
      <c r="AJ342" s="2"/>
      <c r="AK342" s="2"/>
      <c r="AL342" s="2"/>
    </row>
    <row r="343" spans="20:38" x14ac:dyDescent="0.25">
      <c r="T343" s="2"/>
      <c r="U343" s="2"/>
      <c r="V343" s="2"/>
      <c r="W343" s="2"/>
      <c r="X343" s="2"/>
      <c r="Y343" s="2"/>
      <c r="Z343" s="2"/>
      <c r="AA343" s="2"/>
      <c r="AB343" s="2"/>
      <c r="AC343" s="2"/>
      <c r="AD343" s="2"/>
      <c r="AE343" s="2"/>
      <c r="AF343" s="2"/>
      <c r="AG343" s="2"/>
      <c r="AH343" s="2"/>
      <c r="AI343" s="2"/>
      <c r="AJ343" s="2"/>
      <c r="AK343" s="2"/>
      <c r="AL343" s="2"/>
    </row>
    <row r="344" spans="20:38" x14ac:dyDescent="0.25">
      <c r="T344" s="2"/>
      <c r="U344" s="2"/>
      <c r="V344" s="2"/>
      <c r="W344" s="2"/>
      <c r="X344" s="2"/>
      <c r="Y344" s="2"/>
      <c r="Z344" s="2"/>
      <c r="AA344" s="2"/>
      <c r="AB344" s="2"/>
      <c r="AC344" s="2"/>
      <c r="AD344" s="2"/>
      <c r="AE344" s="2"/>
      <c r="AF344" s="2"/>
      <c r="AG344" s="2"/>
      <c r="AH344" s="2"/>
      <c r="AI344" s="2"/>
      <c r="AJ344" s="2"/>
      <c r="AK344" s="2"/>
      <c r="AL344" s="2"/>
    </row>
    <row r="345" spans="20:38" x14ac:dyDescent="0.25">
      <c r="T345" s="2"/>
      <c r="U345" s="2"/>
      <c r="V345" s="2"/>
      <c r="W345" s="2"/>
      <c r="X345" s="2"/>
      <c r="Y345" s="2"/>
      <c r="Z345" s="2"/>
      <c r="AA345" s="2"/>
      <c r="AB345" s="2"/>
      <c r="AC345" s="2"/>
      <c r="AD345" s="2"/>
      <c r="AE345" s="2"/>
      <c r="AF345" s="2"/>
      <c r="AG345" s="2"/>
      <c r="AH345" s="2"/>
      <c r="AI345" s="2"/>
      <c r="AJ345" s="2"/>
      <c r="AK345" s="2"/>
      <c r="AL345" s="2"/>
    </row>
    <row r="346" spans="20:38" x14ac:dyDescent="0.25">
      <c r="T346" s="2"/>
      <c r="U346" s="2"/>
      <c r="V346" s="2"/>
      <c r="W346" s="2"/>
      <c r="X346" s="2"/>
      <c r="Y346" s="2"/>
      <c r="Z346" s="2"/>
      <c r="AA346" s="2"/>
      <c r="AB346" s="2"/>
      <c r="AC346" s="2"/>
      <c r="AD346" s="2"/>
      <c r="AE346" s="2"/>
      <c r="AF346" s="2"/>
      <c r="AG346" s="2"/>
      <c r="AH346" s="2"/>
      <c r="AI346" s="2"/>
      <c r="AJ346" s="2"/>
      <c r="AK346" s="2"/>
      <c r="AL346" s="2"/>
    </row>
    <row r="347" spans="20:38" x14ac:dyDescent="0.25">
      <c r="T347" s="2"/>
      <c r="U347" s="2"/>
      <c r="V347" s="2"/>
      <c r="W347" s="2"/>
      <c r="X347" s="2"/>
      <c r="Y347" s="2"/>
      <c r="Z347" s="2"/>
      <c r="AA347" s="2"/>
      <c r="AB347" s="2"/>
      <c r="AC347" s="2"/>
      <c r="AD347" s="2"/>
      <c r="AE347" s="2"/>
      <c r="AF347" s="2"/>
      <c r="AG347" s="2"/>
      <c r="AH347" s="2"/>
      <c r="AI347" s="2"/>
      <c r="AJ347" s="2"/>
      <c r="AK347" s="2"/>
      <c r="AL347" s="2"/>
    </row>
    <row r="348" spans="20:38" x14ac:dyDescent="0.25">
      <c r="T348" s="2"/>
      <c r="U348" s="2"/>
      <c r="V348" s="2"/>
      <c r="W348" s="2"/>
      <c r="X348" s="2"/>
      <c r="Y348" s="2"/>
      <c r="Z348" s="2"/>
      <c r="AA348" s="2"/>
      <c r="AB348" s="2"/>
      <c r="AC348" s="2"/>
      <c r="AD348" s="2"/>
      <c r="AE348" s="2"/>
      <c r="AF348" s="2"/>
      <c r="AG348" s="2"/>
      <c r="AH348" s="2"/>
      <c r="AI348" s="2"/>
      <c r="AJ348" s="2"/>
      <c r="AK348" s="2"/>
      <c r="AL348" s="2"/>
    </row>
    <row r="349" spans="20:38" x14ac:dyDescent="0.25">
      <c r="T349" s="2"/>
      <c r="U349" s="2"/>
      <c r="V349" s="2"/>
      <c r="W349" s="2"/>
      <c r="X349" s="2"/>
      <c r="Y349" s="2"/>
      <c r="Z349" s="2"/>
      <c r="AA349" s="2"/>
      <c r="AB349" s="2"/>
      <c r="AC349" s="2"/>
      <c r="AD349" s="2"/>
      <c r="AE349" s="2"/>
      <c r="AF349" s="2"/>
      <c r="AG349" s="2"/>
      <c r="AH349" s="2"/>
      <c r="AI349" s="2"/>
      <c r="AJ349" s="2"/>
      <c r="AK349" s="2"/>
      <c r="AL349" s="2"/>
    </row>
    <row r="350" spans="20:38" x14ac:dyDescent="0.25">
      <c r="T350" s="2"/>
      <c r="U350" s="2"/>
      <c r="V350" s="2"/>
      <c r="W350" s="2"/>
      <c r="X350" s="2"/>
      <c r="Y350" s="2"/>
      <c r="Z350" s="2"/>
      <c r="AA350" s="2"/>
      <c r="AB350" s="2"/>
      <c r="AC350" s="2"/>
      <c r="AD350" s="2"/>
      <c r="AE350" s="2"/>
      <c r="AF350" s="2"/>
      <c r="AG350" s="2"/>
      <c r="AH350" s="2"/>
      <c r="AI350" s="2"/>
      <c r="AJ350" s="2"/>
      <c r="AK350" s="2"/>
      <c r="AL350" s="2"/>
    </row>
    <row r="351" spans="20:38" x14ac:dyDescent="0.25">
      <c r="T351" s="2"/>
      <c r="U351" s="2"/>
      <c r="V351" s="2"/>
      <c r="W351" s="2"/>
      <c r="X351" s="2"/>
      <c r="Y351" s="2"/>
      <c r="Z351" s="2"/>
      <c r="AA351" s="2"/>
      <c r="AB351" s="2"/>
      <c r="AC351" s="2"/>
      <c r="AD351" s="2"/>
      <c r="AE351" s="2"/>
      <c r="AF351" s="2"/>
      <c r="AG351" s="2"/>
      <c r="AH351" s="2"/>
      <c r="AI351" s="2"/>
      <c r="AJ351" s="2"/>
      <c r="AK351" s="2"/>
      <c r="AL351" s="2"/>
    </row>
    <row r="352" spans="20:38" x14ac:dyDescent="0.25">
      <c r="T352" s="2"/>
      <c r="U352" s="2"/>
      <c r="V352" s="2"/>
      <c r="W352" s="2"/>
      <c r="X352" s="2"/>
      <c r="Y352" s="2"/>
      <c r="Z352" s="2"/>
      <c r="AA352" s="2"/>
      <c r="AB352" s="2"/>
      <c r="AC352" s="2"/>
      <c r="AD352" s="2"/>
      <c r="AE352" s="2"/>
      <c r="AF352" s="2"/>
      <c r="AG352" s="2"/>
      <c r="AH352" s="2"/>
      <c r="AI352" s="2"/>
      <c r="AJ352" s="2"/>
      <c r="AK352" s="2"/>
      <c r="AL352" s="2"/>
    </row>
    <row r="353" spans="20:38" x14ac:dyDescent="0.25">
      <c r="T353" s="2"/>
      <c r="U353" s="2"/>
      <c r="V353" s="2"/>
      <c r="W353" s="2"/>
      <c r="X353" s="2"/>
      <c r="Y353" s="2"/>
      <c r="Z353" s="2"/>
      <c r="AA353" s="2"/>
      <c r="AB353" s="2"/>
      <c r="AC353" s="2"/>
      <c r="AD353" s="2"/>
      <c r="AE353" s="2"/>
      <c r="AF353" s="2"/>
      <c r="AG353" s="2"/>
      <c r="AH353" s="2"/>
      <c r="AI353" s="2"/>
      <c r="AJ353" s="2"/>
      <c r="AK353" s="2"/>
      <c r="AL353" s="2"/>
    </row>
    <row r="354" spans="20:38" x14ac:dyDescent="0.25">
      <c r="T354" s="2"/>
      <c r="U354" s="2"/>
      <c r="V354" s="2"/>
      <c r="W354" s="2"/>
      <c r="X354" s="2"/>
      <c r="Y354" s="2"/>
      <c r="Z354" s="2"/>
      <c r="AA354" s="2"/>
      <c r="AB354" s="2"/>
      <c r="AC354" s="2"/>
      <c r="AD354" s="2"/>
      <c r="AE354" s="2"/>
      <c r="AF354" s="2"/>
      <c r="AG354" s="2"/>
      <c r="AH354" s="2"/>
      <c r="AI354" s="2"/>
      <c r="AJ354" s="2"/>
      <c r="AK354" s="2"/>
      <c r="AL354" s="2"/>
    </row>
    <row r="355" spans="20:38" x14ac:dyDescent="0.25">
      <c r="T355" s="2"/>
      <c r="U355" s="2"/>
      <c r="V355" s="2"/>
      <c r="W355" s="2"/>
      <c r="X355" s="2"/>
      <c r="Y355" s="2"/>
      <c r="Z355" s="2"/>
      <c r="AA355" s="2"/>
      <c r="AB355" s="2"/>
      <c r="AC355" s="2"/>
      <c r="AD355" s="2"/>
      <c r="AE355" s="2"/>
      <c r="AF355" s="2"/>
      <c r="AG355" s="2"/>
      <c r="AH355" s="2"/>
      <c r="AI355" s="2"/>
      <c r="AJ355" s="2"/>
      <c r="AK355" s="2"/>
      <c r="AL355" s="2"/>
    </row>
    <row r="356" spans="20:38" x14ac:dyDescent="0.25">
      <c r="T356" s="2"/>
      <c r="U356" s="2"/>
      <c r="V356" s="2"/>
      <c r="W356" s="2"/>
      <c r="X356" s="2"/>
      <c r="Y356" s="2"/>
      <c r="Z356" s="2"/>
      <c r="AA356" s="2"/>
      <c r="AB356" s="2"/>
      <c r="AC356" s="2"/>
      <c r="AD356" s="2"/>
      <c r="AE356" s="2"/>
      <c r="AF356" s="2"/>
      <c r="AG356" s="2"/>
      <c r="AH356" s="2"/>
      <c r="AI356" s="2"/>
      <c r="AJ356" s="2"/>
      <c r="AK356" s="2"/>
      <c r="AL356" s="2"/>
    </row>
    <row r="357" spans="20:38" x14ac:dyDescent="0.25">
      <c r="T357" s="2"/>
      <c r="U357" s="2"/>
      <c r="V357" s="2"/>
      <c r="W357" s="2"/>
      <c r="X357" s="2"/>
      <c r="Y357" s="2"/>
      <c r="Z357" s="2"/>
      <c r="AA357" s="2"/>
      <c r="AB357" s="2"/>
      <c r="AC357" s="2"/>
      <c r="AD357" s="2"/>
      <c r="AE357" s="2"/>
      <c r="AF357" s="2"/>
      <c r="AG357" s="2"/>
      <c r="AH357" s="2"/>
      <c r="AI357" s="2"/>
      <c r="AJ357" s="2"/>
      <c r="AK357" s="2"/>
      <c r="AL357" s="2"/>
    </row>
    <row r="358" spans="20:38" x14ac:dyDescent="0.25">
      <c r="T358" s="2"/>
      <c r="U358" s="2"/>
      <c r="V358" s="2"/>
      <c r="W358" s="2"/>
      <c r="X358" s="2"/>
      <c r="Y358" s="2"/>
      <c r="Z358" s="2"/>
      <c r="AA358" s="2"/>
      <c r="AB358" s="2"/>
      <c r="AC358" s="2"/>
      <c r="AD358" s="2"/>
      <c r="AE358" s="2"/>
      <c r="AF358" s="2"/>
      <c r="AG358" s="2"/>
      <c r="AH358" s="2"/>
      <c r="AI358" s="2"/>
      <c r="AJ358" s="2"/>
      <c r="AK358" s="2"/>
      <c r="AL358" s="2"/>
    </row>
    <row r="359" spans="20:38" x14ac:dyDescent="0.25">
      <c r="T359" s="2"/>
      <c r="U359" s="2"/>
      <c r="V359" s="2"/>
      <c r="W359" s="2"/>
      <c r="X359" s="2"/>
      <c r="Y359" s="2"/>
      <c r="Z359" s="2"/>
      <c r="AA359" s="2"/>
      <c r="AB359" s="2"/>
      <c r="AC359" s="2"/>
      <c r="AD359" s="2"/>
      <c r="AE359" s="2"/>
      <c r="AF359" s="2"/>
      <c r="AG359" s="2"/>
      <c r="AH359" s="2"/>
      <c r="AI359" s="2"/>
      <c r="AJ359" s="2"/>
      <c r="AK359" s="2"/>
      <c r="AL359" s="2"/>
    </row>
    <row r="360" spans="20:38" x14ac:dyDescent="0.25">
      <c r="T360" s="2"/>
      <c r="U360" s="2"/>
      <c r="V360" s="2"/>
      <c r="W360" s="2"/>
      <c r="X360" s="2"/>
      <c r="Y360" s="2"/>
      <c r="Z360" s="2"/>
      <c r="AA360" s="2"/>
      <c r="AB360" s="2"/>
      <c r="AC360" s="2"/>
      <c r="AD360" s="2"/>
      <c r="AE360" s="2"/>
      <c r="AF360" s="2"/>
      <c r="AG360" s="2"/>
      <c r="AH360" s="2"/>
      <c r="AI360" s="2"/>
      <c r="AJ360" s="2"/>
      <c r="AK360" s="2"/>
      <c r="AL360" s="2"/>
    </row>
    <row r="361" spans="20:38" x14ac:dyDescent="0.25">
      <c r="T361" s="2"/>
      <c r="U361" s="2"/>
      <c r="V361" s="2"/>
      <c r="W361" s="2"/>
      <c r="X361" s="2"/>
      <c r="Y361" s="2"/>
      <c r="Z361" s="2"/>
      <c r="AA361" s="2"/>
      <c r="AB361" s="2"/>
      <c r="AC361" s="2"/>
      <c r="AD361" s="2"/>
      <c r="AE361" s="2"/>
      <c r="AF361" s="2"/>
      <c r="AG361" s="2"/>
      <c r="AH361" s="2"/>
      <c r="AI361" s="2"/>
      <c r="AJ361" s="2"/>
      <c r="AK361" s="2"/>
      <c r="AL361" s="2"/>
    </row>
    <row r="362" spans="20:38" x14ac:dyDescent="0.25">
      <c r="T362" s="2"/>
      <c r="U362" s="2"/>
      <c r="V362" s="2"/>
      <c r="W362" s="2"/>
      <c r="X362" s="2"/>
      <c r="Y362" s="2"/>
      <c r="Z362" s="2"/>
      <c r="AA362" s="2"/>
      <c r="AB362" s="2"/>
      <c r="AC362" s="2"/>
      <c r="AD362" s="2"/>
      <c r="AE362" s="2"/>
      <c r="AF362" s="2"/>
      <c r="AG362" s="2"/>
      <c r="AH362" s="2"/>
      <c r="AI362" s="2"/>
      <c r="AJ362" s="2"/>
      <c r="AK362" s="2"/>
      <c r="AL362" s="2"/>
    </row>
    <row r="363" spans="20:38" x14ac:dyDescent="0.25">
      <c r="T363" s="2"/>
      <c r="U363" s="2"/>
      <c r="V363" s="2"/>
      <c r="W363" s="2"/>
      <c r="X363" s="2"/>
      <c r="Y363" s="2"/>
      <c r="Z363" s="2"/>
      <c r="AA363" s="2"/>
      <c r="AB363" s="2"/>
      <c r="AC363" s="2"/>
      <c r="AD363" s="2"/>
      <c r="AE363" s="2"/>
      <c r="AF363" s="2"/>
      <c r="AG363" s="2"/>
      <c r="AH363" s="2"/>
      <c r="AI363" s="2"/>
      <c r="AJ363" s="2"/>
      <c r="AK363" s="2"/>
      <c r="AL363" s="2"/>
    </row>
    <row r="364" spans="20:38" x14ac:dyDescent="0.25">
      <c r="T364" s="2"/>
      <c r="U364" s="2"/>
      <c r="V364" s="2"/>
      <c r="W364" s="2"/>
      <c r="X364" s="2"/>
      <c r="Y364" s="2"/>
      <c r="Z364" s="2"/>
      <c r="AA364" s="2"/>
      <c r="AB364" s="2"/>
      <c r="AC364" s="2"/>
      <c r="AD364" s="2"/>
      <c r="AE364" s="2"/>
      <c r="AF364" s="2"/>
      <c r="AG364" s="2"/>
      <c r="AH364" s="2"/>
      <c r="AI364" s="2"/>
      <c r="AJ364" s="2"/>
      <c r="AK364" s="2"/>
      <c r="AL364" s="2"/>
    </row>
    <row r="365" spans="20:38" x14ac:dyDescent="0.25">
      <c r="T365" s="2"/>
      <c r="U365" s="2"/>
      <c r="V365" s="2"/>
      <c r="W365" s="2"/>
      <c r="X365" s="2"/>
      <c r="Y365" s="2"/>
      <c r="Z365" s="2"/>
      <c r="AA365" s="2"/>
      <c r="AB365" s="2"/>
      <c r="AC365" s="2"/>
      <c r="AD365" s="2"/>
      <c r="AE365" s="2"/>
      <c r="AF365" s="2"/>
      <c r="AG365" s="2"/>
      <c r="AH365" s="2"/>
      <c r="AI365" s="2"/>
      <c r="AJ365" s="2"/>
      <c r="AK365" s="2"/>
      <c r="AL365" s="2"/>
    </row>
    <row r="366" spans="20:38" x14ac:dyDescent="0.25">
      <c r="T366" s="2"/>
      <c r="U366" s="2"/>
      <c r="V366" s="2"/>
      <c r="W366" s="2"/>
      <c r="X366" s="2"/>
      <c r="Y366" s="2"/>
      <c r="Z366" s="2"/>
      <c r="AA366" s="2"/>
      <c r="AB366" s="2"/>
      <c r="AC366" s="2"/>
      <c r="AD366" s="2"/>
      <c r="AE366" s="2"/>
      <c r="AF366" s="2"/>
      <c r="AG366" s="2"/>
      <c r="AH366" s="2"/>
      <c r="AI366" s="2"/>
      <c r="AJ366" s="2"/>
      <c r="AK366" s="2"/>
      <c r="AL366" s="2"/>
    </row>
    <row r="367" spans="20:38" x14ac:dyDescent="0.25">
      <c r="T367" s="2"/>
      <c r="U367" s="2"/>
      <c r="V367" s="2"/>
      <c r="W367" s="2"/>
      <c r="X367" s="2"/>
      <c r="Y367" s="2"/>
      <c r="Z367" s="2"/>
      <c r="AA367" s="2"/>
      <c r="AB367" s="2"/>
      <c r="AC367" s="2"/>
      <c r="AD367" s="2"/>
      <c r="AE367" s="2"/>
      <c r="AF367" s="2"/>
      <c r="AG367" s="2"/>
      <c r="AH367" s="2"/>
      <c r="AI367" s="2"/>
      <c r="AJ367" s="2"/>
      <c r="AK367" s="2"/>
      <c r="AL367" s="2"/>
    </row>
    <row r="368" spans="20:38" x14ac:dyDescent="0.25">
      <c r="T368" s="2"/>
      <c r="U368" s="2"/>
      <c r="V368" s="2"/>
      <c r="W368" s="2"/>
      <c r="X368" s="2"/>
      <c r="Y368" s="2"/>
      <c r="Z368" s="2"/>
      <c r="AA368" s="2"/>
      <c r="AB368" s="2"/>
      <c r="AC368" s="2"/>
      <c r="AD368" s="2"/>
      <c r="AE368" s="2"/>
      <c r="AF368" s="2"/>
      <c r="AG368" s="2"/>
      <c r="AH368" s="2"/>
      <c r="AI368" s="2"/>
      <c r="AJ368" s="2"/>
      <c r="AK368" s="2"/>
      <c r="AL368" s="2"/>
    </row>
    <row r="369" spans="20:38" x14ac:dyDescent="0.25">
      <c r="T369" s="2"/>
      <c r="U369" s="2"/>
      <c r="V369" s="2"/>
      <c r="W369" s="2"/>
      <c r="X369" s="2"/>
      <c r="Y369" s="2"/>
      <c r="Z369" s="2"/>
      <c r="AA369" s="2"/>
      <c r="AB369" s="2"/>
      <c r="AC369" s="2"/>
      <c r="AD369" s="2"/>
      <c r="AE369" s="2"/>
      <c r="AF369" s="2"/>
      <c r="AG369" s="2"/>
      <c r="AH369" s="2"/>
      <c r="AI369" s="2"/>
      <c r="AJ369" s="2"/>
      <c r="AK369" s="2"/>
      <c r="AL369" s="2"/>
    </row>
    <row r="370" spans="20:38" x14ac:dyDescent="0.25">
      <c r="T370" s="2"/>
      <c r="U370" s="2"/>
      <c r="V370" s="2"/>
      <c r="W370" s="2"/>
      <c r="X370" s="2"/>
      <c r="Y370" s="2"/>
      <c r="Z370" s="2"/>
      <c r="AA370" s="2"/>
      <c r="AB370" s="2"/>
      <c r="AC370" s="2"/>
      <c r="AD370" s="2"/>
      <c r="AE370" s="2"/>
      <c r="AF370" s="2"/>
      <c r="AG370" s="2"/>
      <c r="AH370" s="2"/>
      <c r="AI370" s="2"/>
      <c r="AJ370" s="2"/>
      <c r="AK370" s="2"/>
      <c r="AL370" s="2"/>
    </row>
    <row r="371" spans="20:38" x14ac:dyDescent="0.25">
      <c r="T371" s="2"/>
      <c r="U371" s="2"/>
      <c r="V371" s="2"/>
      <c r="W371" s="2"/>
      <c r="X371" s="2"/>
      <c r="Y371" s="2"/>
      <c r="Z371" s="2"/>
      <c r="AA371" s="2"/>
      <c r="AB371" s="2"/>
      <c r="AC371" s="2"/>
      <c r="AD371" s="2"/>
      <c r="AE371" s="2"/>
      <c r="AF371" s="2"/>
      <c r="AG371" s="2"/>
      <c r="AH371" s="2"/>
      <c r="AI371" s="2"/>
      <c r="AJ371" s="2"/>
      <c r="AK371" s="2"/>
      <c r="AL371" s="2"/>
    </row>
    <row r="372" spans="20:38" x14ac:dyDescent="0.25">
      <c r="T372" s="2"/>
      <c r="U372" s="2"/>
      <c r="V372" s="2"/>
      <c r="W372" s="2"/>
      <c r="X372" s="2"/>
      <c r="Y372" s="2"/>
      <c r="Z372" s="2"/>
      <c r="AA372" s="2"/>
      <c r="AB372" s="2"/>
      <c r="AC372" s="2"/>
      <c r="AD372" s="2"/>
      <c r="AE372" s="2"/>
      <c r="AF372" s="2"/>
      <c r="AG372" s="2"/>
      <c r="AH372" s="2"/>
      <c r="AI372" s="2"/>
      <c r="AJ372" s="2"/>
      <c r="AK372" s="2"/>
      <c r="AL372" s="2"/>
    </row>
    <row r="373" spans="20:38" x14ac:dyDescent="0.25">
      <c r="T373" s="2"/>
      <c r="U373" s="2"/>
      <c r="V373" s="2"/>
      <c r="W373" s="2"/>
      <c r="X373" s="2"/>
      <c r="Y373" s="2"/>
      <c r="Z373" s="2"/>
      <c r="AA373" s="2"/>
      <c r="AB373" s="2"/>
      <c r="AC373" s="2"/>
      <c r="AD373" s="2"/>
      <c r="AE373" s="2"/>
      <c r="AF373" s="2"/>
      <c r="AG373" s="2"/>
      <c r="AH373" s="2"/>
      <c r="AI373" s="2"/>
      <c r="AJ373" s="2"/>
      <c r="AK373" s="2"/>
      <c r="AL373" s="2"/>
    </row>
    <row r="374" spans="20:38" x14ac:dyDescent="0.25">
      <c r="T374" s="2"/>
      <c r="U374" s="2"/>
      <c r="V374" s="2"/>
      <c r="W374" s="2"/>
      <c r="X374" s="2"/>
      <c r="Y374" s="2"/>
      <c r="Z374" s="2"/>
      <c r="AA374" s="2"/>
      <c r="AB374" s="2"/>
      <c r="AC374" s="2"/>
      <c r="AD374" s="2"/>
      <c r="AE374" s="2"/>
      <c r="AF374" s="2"/>
      <c r="AG374" s="2"/>
      <c r="AH374" s="2"/>
      <c r="AI374" s="2"/>
      <c r="AJ374" s="2"/>
      <c r="AK374" s="2"/>
      <c r="AL374" s="2"/>
    </row>
    <row r="375" spans="20:38" x14ac:dyDescent="0.25">
      <c r="T375" s="2"/>
      <c r="U375" s="2"/>
      <c r="V375" s="2"/>
      <c r="W375" s="2"/>
      <c r="X375" s="2"/>
      <c r="Y375" s="2"/>
      <c r="Z375" s="2"/>
      <c r="AA375" s="2"/>
      <c r="AB375" s="2"/>
      <c r="AC375" s="2"/>
      <c r="AD375" s="2"/>
      <c r="AE375" s="2"/>
      <c r="AF375" s="2"/>
      <c r="AG375" s="2"/>
      <c r="AH375" s="2"/>
      <c r="AI375" s="2"/>
      <c r="AJ375" s="2"/>
      <c r="AK375" s="2"/>
      <c r="AL375" s="2"/>
    </row>
    <row r="376" spans="20:38" x14ac:dyDescent="0.25">
      <c r="T376" s="2"/>
      <c r="U376" s="2"/>
      <c r="V376" s="2"/>
      <c r="W376" s="2"/>
      <c r="X376" s="2"/>
      <c r="Y376" s="2"/>
      <c r="Z376" s="2"/>
      <c r="AA376" s="2"/>
      <c r="AB376" s="2"/>
      <c r="AC376" s="2"/>
      <c r="AD376" s="2"/>
      <c r="AE376" s="2"/>
      <c r="AF376" s="2"/>
      <c r="AG376" s="2"/>
      <c r="AH376" s="2"/>
      <c r="AI376" s="2"/>
      <c r="AJ376" s="2"/>
      <c r="AK376" s="2"/>
      <c r="AL376" s="2"/>
    </row>
    <row r="377" spans="20:38" x14ac:dyDescent="0.25">
      <c r="T377" s="2"/>
      <c r="U377" s="2"/>
      <c r="V377" s="2"/>
      <c r="W377" s="2"/>
      <c r="X377" s="2"/>
      <c r="Y377" s="2"/>
      <c r="Z377" s="2"/>
      <c r="AA377" s="2"/>
      <c r="AB377" s="2"/>
      <c r="AC377" s="2"/>
      <c r="AD377" s="2"/>
      <c r="AE377" s="2"/>
      <c r="AF377" s="2"/>
      <c r="AG377" s="2"/>
      <c r="AH377" s="2"/>
      <c r="AI377" s="2"/>
      <c r="AJ377" s="2"/>
      <c r="AK377" s="2"/>
      <c r="AL377" s="2"/>
    </row>
    <row r="378" spans="20:38" x14ac:dyDescent="0.25">
      <c r="T378" s="2"/>
      <c r="U378" s="2"/>
      <c r="V378" s="2"/>
      <c r="W378" s="2"/>
      <c r="X378" s="2"/>
      <c r="Y378" s="2"/>
      <c r="Z378" s="2"/>
      <c r="AA378" s="2"/>
      <c r="AB378" s="2"/>
      <c r="AC378" s="2"/>
      <c r="AD378" s="2"/>
      <c r="AE378" s="2"/>
      <c r="AF378" s="2"/>
      <c r="AG378" s="2"/>
      <c r="AH378" s="2"/>
      <c r="AI378" s="2"/>
      <c r="AJ378" s="2"/>
      <c r="AK378" s="2"/>
      <c r="AL378" s="2"/>
    </row>
    <row r="379" spans="20:38" x14ac:dyDescent="0.25">
      <c r="T379" s="2"/>
      <c r="U379" s="2"/>
      <c r="V379" s="2"/>
      <c r="W379" s="2"/>
      <c r="X379" s="2"/>
      <c r="Y379" s="2"/>
      <c r="Z379" s="2"/>
      <c r="AA379" s="2"/>
      <c r="AB379" s="2"/>
      <c r="AC379" s="2"/>
      <c r="AD379" s="2"/>
      <c r="AE379" s="2"/>
      <c r="AF379" s="2"/>
      <c r="AG379" s="2"/>
      <c r="AH379" s="2"/>
      <c r="AI379" s="2"/>
      <c r="AJ379" s="2"/>
      <c r="AK379" s="2"/>
      <c r="AL379" s="2"/>
    </row>
    <row r="380" spans="20:38" x14ac:dyDescent="0.25">
      <c r="T380" s="2"/>
      <c r="U380" s="2"/>
      <c r="V380" s="2"/>
      <c r="W380" s="2"/>
      <c r="X380" s="2"/>
      <c r="Y380" s="2"/>
      <c r="Z380" s="2"/>
      <c r="AA380" s="2"/>
      <c r="AB380" s="2"/>
      <c r="AC380" s="2"/>
      <c r="AD380" s="2"/>
      <c r="AE380" s="2"/>
      <c r="AF380" s="2"/>
      <c r="AG380" s="2"/>
      <c r="AH380" s="2"/>
      <c r="AI380" s="2"/>
      <c r="AJ380" s="2"/>
      <c r="AK380" s="2"/>
      <c r="AL380" s="2"/>
    </row>
    <row r="381" spans="20:38" x14ac:dyDescent="0.25">
      <c r="T381" s="2"/>
      <c r="U381" s="2"/>
      <c r="V381" s="2"/>
      <c r="W381" s="2"/>
      <c r="X381" s="2"/>
      <c r="Y381" s="2"/>
      <c r="Z381" s="2"/>
      <c r="AA381" s="2"/>
      <c r="AB381" s="2"/>
      <c r="AC381" s="2"/>
      <c r="AD381" s="2"/>
      <c r="AE381" s="2"/>
      <c r="AF381" s="2"/>
      <c r="AG381" s="2"/>
      <c r="AH381" s="2"/>
      <c r="AI381" s="2"/>
      <c r="AJ381" s="2"/>
      <c r="AK381" s="2"/>
      <c r="AL381" s="2"/>
    </row>
    <row r="382" spans="20:38" x14ac:dyDescent="0.25">
      <c r="T382" s="2"/>
      <c r="U382" s="2"/>
      <c r="V382" s="2"/>
      <c r="W382" s="2"/>
      <c r="X382" s="2"/>
      <c r="Y382" s="2"/>
      <c r="Z382" s="2"/>
      <c r="AA382" s="2"/>
      <c r="AB382" s="2"/>
      <c r="AC382" s="2"/>
      <c r="AD382" s="2"/>
      <c r="AE382" s="2"/>
      <c r="AF382" s="2"/>
      <c r="AG382" s="2"/>
      <c r="AH382" s="2"/>
      <c r="AI382" s="2"/>
      <c r="AJ382" s="2"/>
      <c r="AK382" s="2"/>
      <c r="AL382" s="2"/>
    </row>
    <row r="383" spans="20:38" x14ac:dyDescent="0.25">
      <c r="T383" s="2"/>
      <c r="U383" s="2"/>
      <c r="V383" s="2"/>
      <c r="W383" s="2"/>
      <c r="X383" s="2"/>
      <c r="Y383" s="2"/>
      <c r="Z383" s="2"/>
      <c r="AA383" s="2"/>
      <c r="AB383" s="2"/>
      <c r="AC383" s="2"/>
      <c r="AD383" s="2"/>
      <c r="AE383" s="2"/>
      <c r="AF383" s="2"/>
      <c r="AG383" s="2"/>
      <c r="AH383" s="2"/>
      <c r="AI383" s="2"/>
      <c r="AJ383" s="2"/>
      <c r="AK383" s="2"/>
      <c r="AL383" s="2"/>
    </row>
    <row r="384" spans="20:38" x14ac:dyDescent="0.25">
      <c r="T384" s="2"/>
      <c r="U384" s="2"/>
      <c r="V384" s="2"/>
      <c r="W384" s="2"/>
      <c r="X384" s="2"/>
      <c r="Y384" s="2"/>
      <c r="Z384" s="2"/>
      <c r="AA384" s="2"/>
      <c r="AB384" s="2"/>
      <c r="AC384" s="2"/>
      <c r="AD384" s="2"/>
      <c r="AE384" s="2"/>
      <c r="AF384" s="2"/>
      <c r="AG384" s="2"/>
      <c r="AH384" s="2"/>
      <c r="AI384" s="2"/>
      <c r="AJ384" s="2"/>
      <c r="AK384" s="2"/>
      <c r="AL384" s="2"/>
    </row>
    <row r="385" spans="20:38" x14ac:dyDescent="0.25">
      <c r="T385" s="2"/>
      <c r="U385" s="2"/>
      <c r="V385" s="2"/>
      <c r="W385" s="2"/>
      <c r="X385" s="2"/>
      <c r="Y385" s="2"/>
      <c r="Z385" s="2"/>
      <c r="AA385" s="2"/>
      <c r="AB385" s="2"/>
      <c r="AC385" s="2"/>
      <c r="AD385" s="2"/>
      <c r="AE385" s="2"/>
      <c r="AF385" s="2"/>
      <c r="AG385" s="2"/>
      <c r="AH385" s="2"/>
      <c r="AI385" s="2"/>
      <c r="AJ385" s="2"/>
      <c r="AK385" s="2"/>
      <c r="AL385" s="2"/>
    </row>
    <row r="386" spans="20:38" x14ac:dyDescent="0.25">
      <c r="T386" s="2"/>
      <c r="U386" s="2"/>
      <c r="V386" s="2"/>
      <c r="W386" s="2"/>
      <c r="X386" s="2"/>
      <c r="Y386" s="2"/>
      <c r="Z386" s="2"/>
      <c r="AA386" s="2"/>
      <c r="AB386" s="2"/>
      <c r="AC386" s="2"/>
      <c r="AD386" s="2"/>
      <c r="AE386" s="2"/>
      <c r="AF386" s="2"/>
      <c r="AG386" s="2"/>
      <c r="AH386" s="2"/>
      <c r="AI386" s="2"/>
      <c r="AJ386" s="2"/>
      <c r="AK386" s="2"/>
      <c r="AL386" s="2"/>
    </row>
    <row r="387" spans="20:38" x14ac:dyDescent="0.25">
      <c r="T387" s="2"/>
      <c r="U387" s="2"/>
      <c r="V387" s="2"/>
      <c r="W387" s="2"/>
      <c r="X387" s="2"/>
      <c r="Y387" s="2"/>
      <c r="Z387" s="2"/>
      <c r="AA387" s="2"/>
      <c r="AB387" s="2"/>
      <c r="AC387" s="2"/>
      <c r="AD387" s="2"/>
      <c r="AE387" s="2"/>
      <c r="AF387" s="2"/>
      <c r="AG387" s="2"/>
      <c r="AH387" s="2"/>
      <c r="AI387" s="2"/>
      <c r="AJ387" s="2"/>
      <c r="AK387" s="2"/>
      <c r="AL387" s="2"/>
    </row>
    <row r="388" spans="20:38" x14ac:dyDescent="0.25">
      <c r="T388" s="2"/>
      <c r="U388" s="2"/>
      <c r="V388" s="2"/>
      <c r="W388" s="2"/>
      <c r="X388" s="2"/>
      <c r="Y388" s="2"/>
      <c r="Z388" s="2"/>
      <c r="AA388" s="2"/>
      <c r="AB388" s="2"/>
      <c r="AC388" s="2"/>
      <c r="AD388" s="2"/>
      <c r="AE388" s="2"/>
      <c r="AF388" s="2"/>
      <c r="AG388" s="2"/>
      <c r="AH388" s="2"/>
      <c r="AI388" s="2"/>
      <c r="AJ388" s="2"/>
      <c r="AK388" s="2"/>
      <c r="AL388" s="2"/>
    </row>
    <row r="389" spans="20:38" x14ac:dyDescent="0.25">
      <c r="T389" s="2"/>
      <c r="U389" s="2"/>
      <c r="V389" s="2"/>
      <c r="W389" s="2"/>
      <c r="X389" s="2"/>
      <c r="Y389" s="2"/>
      <c r="Z389" s="2"/>
      <c r="AA389" s="2"/>
      <c r="AB389" s="2"/>
      <c r="AC389" s="2"/>
      <c r="AD389" s="2"/>
      <c r="AE389" s="2"/>
      <c r="AF389" s="2"/>
      <c r="AG389" s="2"/>
      <c r="AH389" s="2"/>
      <c r="AI389" s="2"/>
      <c r="AJ389" s="2"/>
      <c r="AK389" s="2"/>
      <c r="AL389" s="2"/>
    </row>
    <row r="390" spans="20:38" x14ac:dyDescent="0.25">
      <c r="T390" s="2"/>
      <c r="U390" s="2"/>
      <c r="V390" s="2"/>
      <c r="W390" s="2"/>
      <c r="X390" s="2"/>
      <c r="Y390" s="2"/>
      <c r="Z390" s="2"/>
      <c r="AA390" s="2"/>
      <c r="AB390" s="2"/>
      <c r="AC390" s="2"/>
      <c r="AD390" s="2"/>
      <c r="AE390" s="2"/>
      <c r="AF390" s="2"/>
      <c r="AG390" s="2"/>
      <c r="AH390" s="2"/>
      <c r="AI390" s="2"/>
      <c r="AJ390" s="2"/>
      <c r="AK390" s="2"/>
      <c r="AL390" s="2"/>
    </row>
    <row r="391" spans="20:38" x14ac:dyDescent="0.25">
      <c r="T391" s="2"/>
      <c r="U391" s="2"/>
      <c r="V391" s="2"/>
      <c r="W391" s="2"/>
      <c r="X391" s="2"/>
      <c r="Y391" s="2"/>
      <c r="Z391" s="2"/>
      <c r="AA391" s="2"/>
      <c r="AB391" s="2"/>
      <c r="AC391" s="2"/>
      <c r="AD391" s="2"/>
      <c r="AE391" s="2"/>
      <c r="AF391" s="2"/>
      <c r="AG391" s="2"/>
      <c r="AH391" s="2"/>
      <c r="AI391" s="2"/>
      <c r="AJ391" s="2"/>
      <c r="AK391" s="2"/>
      <c r="AL391" s="2"/>
    </row>
    <row r="392" spans="20:38" x14ac:dyDescent="0.25">
      <c r="T392" s="2"/>
      <c r="U392" s="2"/>
      <c r="V392" s="2"/>
      <c r="W392" s="2"/>
      <c r="X392" s="2"/>
      <c r="Y392" s="2"/>
      <c r="Z392" s="2"/>
      <c r="AA392" s="2"/>
      <c r="AB392" s="2"/>
      <c r="AC392" s="2"/>
      <c r="AD392" s="2"/>
      <c r="AE392" s="2"/>
      <c r="AF392" s="2"/>
      <c r="AG392" s="2"/>
      <c r="AH392" s="2"/>
      <c r="AI392" s="2"/>
      <c r="AJ392" s="2"/>
      <c r="AK392" s="2"/>
      <c r="AL392" s="2"/>
    </row>
  </sheetData>
  <mergeCells count="51">
    <mergeCell ref="C3:G3"/>
    <mergeCell ref="J3:N3"/>
    <mergeCell ref="G5:G10"/>
    <mergeCell ref="H5:H10"/>
    <mergeCell ref="I5:I10"/>
    <mergeCell ref="R16:R21"/>
    <mergeCell ref="Q5:Q10"/>
    <mergeCell ref="R5:R10"/>
    <mergeCell ref="G11:G14"/>
    <mergeCell ref="H11:H14"/>
    <mergeCell ref="I11:I14"/>
    <mergeCell ref="P11:P14"/>
    <mergeCell ref="Q11:Q14"/>
    <mergeCell ref="R11:R14"/>
    <mergeCell ref="P5:P10"/>
    <mergeCell ref="G16:G21"/>
    <mergeCell ref="H16:H21"/>
    <mergeCell ref="I16:I21"/>
    <mergeCell ref="P16:P21"/>
    <mergeCell ref="Q16:Q21"/>
    <mergeCell ref="R28:R33"/>
    <mergeCell ref="G22:G27"/>
    <mergeCell ref="H22:H27"/>
    <mergeCell ref="I22:I27"/>
    <mergeCell ref="P22:P27"/>
    <mergeCell ref="Q22:Q27"/>
    <mergeCell ref="R22:R27"/>
    <mergeCell ref="G28:G33"/>
    <mergeCell ref="H28:H33"/>
    <mergeCell ref="I28:I33"/>
    <mergeCell ref="P28:P33"/>
    <mergeCell ref="Q28:Q33"/>
    <mergeCell ref="R40:R45"/>
    <mergeCell ref="G34:G39"/>
    <mergeCell ref="H34:H39"/>
    <mergeCell ref="I34:I39"/>
    <mergeCell ref="P34:P39"/>
    <mergeCell ref="Q34:Q39"/>
    <mergeCell ref="R34:R39"/>
    <mergeCell ref="G40:G45"/>
    <mergeCell ref="H40:H45"/>
    <mergeCell ref="I40:I45"/>
    <mergeCell ref="P40:P45"/>
    <mergeCell ref="Q40:Q45"/>
    <mergeCell ref="V55:AJ57"/>
    <mergeCell ref="G46:G51"/>
    <mergeCell ref="H46:H51"/>
    <mergeCell ref="I46:I51"/>
    <mergeCell ref="P46:P51"/>
    <mergeCell ref="Q46:Q51"/>
    <mergeCell ref="R46:R5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BD73D-96A7-47C1-9AF3-E9A251411E87}">
  <dimension ref="A1:BF110"/>
  <sheetViews>
    <sheetView topLeftCell="A85" zoomScale="90" zoomScaleNormal="90" workbookViewId="0">
      <selection activeCell="AJ19" sqref="AJ19"/>
    </sheetView>
  </sheetViews>
  <sheetFormatPr defaultRowHeight="15" x14ac:dyDescent="0.25"/>
  <cols>
    <col min="1" max="1" width="3.28515625" style="2" customWidth="1"/>
    <col min="2" max="3" width="9.140625" style="2"/>
    <col min="4" max="4" width="6.5703125" style="2" customWidth="1"/>
    <col min="5" max="5" width="5.85546875" style="2" customWidth="1"/>
    <col min="6" max="6" width="2.5703125" style="2" customWidth="1"/>
    <col min="7" max="7" width="6.28515625" style="2" customWidth="1"/>
    <col min="8" max="8" width="2.28515625" style="2" customWidth="1"/>
    <col min="9" max="10" width="11.85546875" style="2" customWidth="1"/>
    <col min="11" max="11" width="3.28515625" style="2" customWidth="1"/>
    <col min="12" max="12" width="9.140625" style="2"/>
    <col min="13" max="13" width="6.5703125" style="2" customWidth="1"/>
    <col min="14" max="14" width="5.85546875" style="2" customWidth="1"/>
    <col min="15" max="15" width="2.5703125" style="2" customWidth="1"/>
    <col min="16" max="16" width="6.28515625" style="2" customWidth="1"/>
    <col min="17" max="17" width="2.28515625" style="2" customWidth="1"/>
    <col min="18" max="19" width="11.85546875" style="2" customWidth="1"/>
    <col min="20" max="20" width="2.7109375" style="2" customWidth="1"/>
    <col min="21" max="21" width="9.140625" style="2"/>
    <col min="22" max="22" width="6.5703125" style="2" customWidth="1"/>
    <col min="23" max="23" width="5.85546875" style="2" customWidth="1"/>
    <col min="24" max="24" width="2.5703125" style="2" customWidth="1"/>
    <col min="25" max="25" width="6.28515625" style="2" customWidth="1"/>
    <col min="26" max="26" width="2.28515625" style="2" customWidth="1"/>
    <col min="27" max="28" width="11.85546875" style="2" customWidth="1"/>
    <col min="29" max="29" width="2.7109375" style="2" customWidth="1"/>
    <col min="30" max="30" width="9.140625" style="2"/>
    <col min="31" max="31" width="6.5703125" style="2" customWidth="1"/>
    <col min="32" max="32" width="5.85546875" style="2" customWidth="1"/>
    <col min="33" max="33" width="2.5703125" style="2" customWidth="1"/>
    <col min="34" max="34" width="6.28515625" style="2" customWidth="1"/>
    <col min="35" max="35" width="2.28515625" style="2" customWidth="1"/>
    <col min="36" max="37" width="11.85546875" style="2" customWidth="1"/>
    <col min="38" max="38" width="2.7109375" style="2" customWidth="1"/>
    <col min="39" max="39" width="3.42578125" customWidth="1"/>
    <col min="42" max="42" width="8.42578125" customWidth="1"/>
    <col min="43" max="43" width="4.28515625" customWidth="1"/>
    <col min="46" max="46" width="5.7109375" customWidth="1"/>
    <col min="49" max="49" width="7.5703125" customWidth="1"/>
    <col min="50" max="50" width="5" customWidth="1"/>
    <col min="53" max="53" width="4.140625" customWidth="1"/>
    <col min="57" max="57" width="3" customWidth="1"/>
  </cols>
  <sheetData>
    <row r="1" spans="1:58" ht="21" x14ac:dyDescent="0.25">
      <c r="AM1" s="256"/>
      <c r="AN1" s="256"/>
      <c r="AO1" s="256"/>
      <c r="AP1" s="2"/>
      <c r="AQ1" s="2"/>
      <c r="AR1" s="2"/>
      <c r="AS1" s="2"/>
      <c r="AT1" s="2"/>
      <c r="AU1" s="2"/>
      <c r="AV1" s="2"/>
      <c r="AW1" s="2"/>
      <c r="AX1" s="2"/>
      <c r="AY1" s="2"/>
      <c r="AZ1" s="2"/>
      <c r="BA1" s="2"/>
      <c r="BB1" s="2"/>
      <c r="BC1" s="2"/>
      <c r="BD1" s="2"/>
      <c r="BE1" s="2"/>
      <c r="BF1" s="2"/>
    </row>
    <row r="2" spans="1:58" s="16" customFormat="1" ht="15.75" x14ac:dyDescent="0.25">
      <c r="A2" s="14"/>
      <c r="B2" s="14"/>
      <c r="C2" s="255" t="s">
        <v>39</v>
      </c>
      <c r="D2" s="255"/>
      <c r="E2" s="255"/>
      <c r="F2" s="14"/>
      <c r="G2" s="14"/>
      <c r="H2" s="14"/>
      <c r="I2" s="15" t="s">
        <v>40</v>
      </c>
      <c r="J2" s="15"/>
      <c r="K2" s="14"/>
      <c r="L2" s="255" t="s">
        <v>49</v>
      </c>
      <c r="M2" s="255"/>
      <c r="N2" s="255"/>
      <c r="O2" s="14"/>
      <c r="P2" s="14"/>
      <c r="Q2" s="14"/>
      <c r="R2" s="15" t="s">
        <v>40</v>
      </c>
      <c r="S2" s="15"/>
      <c r="T2" s="14"/>
      <c r="U2" s="255" t="s">
        <v>41</v>
      </c>
      <c r="V2" s="255"/>
      <c r="W2" s="255"/>
      <c r="X2" s="14"/>
      <c r="Y2" s="14"/>
      <c r="Z2" s="14"/>
      <c r="AA2" s="15" t="s">
        <v>40</v>
      </c>
      <c r="AB2" s="15"/>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row>
    <row r="3" spans="1:58" s="16" customFormat="1" ht="15.75" x14ac:dyDescent="0.25">
      <c r="A3" s="14"/>
      <c r="B3" s="14"/>
      <c r="C3" s="13" t="s">
        <v>42</v>
      </c>
      <c r="D3" s="13"/>
      <c r="E3" s="13" t="s">
        <v>43</v>
      </c>
      <c r="F3" s="13"/>
      <c r="G3" s="14"/>
      <c r="H3" s="13"/>
      <c r="I3" s="13" t="s">
        <v>42</v>
      </c>
      <c r="J3" s="13" t="s">
        <v>43</v>
      </c>
      <c r="K3" s="14"/>
      <c r="L3" s="13" t="s">
        <v>42</v>
      </c>
      <c r="M3" s="13"/>
      <c r="N3" s="13" t="s">
        <v>43</v>
      </c>
      <c r="O3" s="13"/>
      <c r="P3" s="14"/>
      <c r="Q3" s="13"/>
      <c r="R3" s="13" t="s">
        <v>42</v>
      </c>
      <c r="S3" s="13" t="s">
        <v>43</v>
      </c>
      <c r="T3" s="14"/>
      <c r="U3" s="13" t="s">
        <v>42</v>
      </c>
      <c r="V3" s="13"/>
      <c r="W3" s="13" t="s">
        <v>43</v>
      </c>
      <c r="X3" s="13"/>
      <c r="Y3" s="14"/>
      <c r="Z3" s="13"/>
      <c r="AA3" s="13" t="s">
        <v>42</v>
      </c>
      <c r="AB3" s="13" t="s">
        <v>43</v>
      </c>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row>
    <row r="4" spans="1:58" ht="4.5" customHeight="1" x14ac:dyDescent="0.25">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2"/>
      <c r="AN4" s="2"/>
      <c r="AO4" s="2"/>
      <c r="AP4" s="2"/>
      <c r="AQ4" s="2"/>
      <c r="AR4" s="2"/>
      <c r="AS4" s="2"/>
      <c r="AT4" s="2"/>
      <c r="AU4" s="2"/>
      <c r="AV4" s="2"/>
      <c r="AW4" s="2"/>
      <c r="AX4" s="2"/>
      <c r="AY4" s="2"/>
      <c r="AZ4" s="2"/>
      <c r="BA4" s="2"/>
      <c r="BB4" s="2"/>
      <c r="BC4" s="2"/>
      <c r="BD4" s="2"/>
      <c r="BE4" s="2"/>
      <c r="BF4" s="2"/>
    </row>
    <row r="5" spans="1:58" x14ac:dyDescent="0.25">
      <c r="AM5" s="2"/>
      <c r="AN5" s="2"/>
      <c r="AO5" s="2"/>
      <c r="AP5" s="2"/>
      <c r="AQ5" s="2"/>
      <c r="AR5" s="2"/>
      <c r="AS5" s="2"/>
      <c r="AT5" s="2"/>
      <c r="AU5" s="2"/>
      <c r="AV5" s="2"/>
      <c r="AW5" s="2"/>
      <c r="AX5" s="2"/>
      <c r="AY5" s="2"/>
      <c r="AZ5" s="2"/>
      <c r="BA5" s="2"/>
      <c r="BB5" s="2"/>
      <c r="BC5" s="2"/>
      <c r="BD5" s="2"/>
      <c r="BE5" s="2"/>
      <c r="BF5" s="2"/>
    </row>
    <row r="6" spans="1:58" x14ac:dyDescent="0.25">
      <c r="AM6" s="2"/>
      <c r="AN6" s="2"/>
      <c r="AO6" s="2"/>
      <c r="AP6" s="2"/>
      <c r="AQ6" s="2"/>
      <c r="AR6" s="2"/>
      <c r="AS6" s="2"/>
      <c r="AT6" s="2"/>
      <c r="AU6" s="2"/>
      <c r="AV6" s="2"/>
      <c r="AW6" s="2"/>
      <c r="AX6" s="2"/>
      <c r="AY6" s="2"/>
      <c r="AZ6" s="2"/>
      <c r="BA6" s="2"/>
      <c r="BB6" s="2"/>
      <c r="BC6" s="2"/>
      <c r="BD6" s="2"/>
      <c r="BE6" s="2"/>
      <c r="BF6" s="2"/>
    </row>
    <row r="7" spans="1:58" x14ac:dyDescent="0.25">
      <c r="AM7" s="2"/>
      <c r="AN7" s="2"/>
      <c r="AO7" s="2"/>
      <c r="AP7" s="2"/>
      <c r="AQ7" s="2"/>
      <c r="AR7" s="2"/>
      <c r="AS7" s="2"/>
      <c r="AT7" s="2"/>
      <c r="AU7" s="2"/>
      <c r="AV7" s="2"/>
      <c r="AW7" s="2"/>
      <c r="AX7" s="2"/>
      <c r="AY7" s="2"/>
      <c r="AZ7" s="2"/>
      <c r="BA7" s="2"/>
      <c r="BB7" s="2"/>
      <c r="BC7" s="2"/>
      <c r="BD7" s="2"/>
      <c r="BE7" s="2"/>
      <c r="BF7" s="2"/>
    </row>
    <row r="8" spans="1:58" x14ac:dyDescent="0.25">
      <c r="AM8" s="2"/>
      <c r="AN8" s="2"/>
      <c r="AO8" s="2"/>
      <c r="AP8" s="2"/>
      <c r="AQ8" s="2"/>
      <c r="AR8" s="2"/>
      <c r="AS8" s="2"/>
      <c r="AT8" s="2"/>
      <c r="AU8" s="2"/>
      <c r="AV8" s="2"/>
      <c r="AW8" s="2"/>
      <c r="AX8" s="2"/>
      <c r="AY8" s="2"/>
      <c r="AZ8" s="2"/>
      <c r="BA8" s="2"/>
      <c r="BB8" s="2"/>
      <c r="BC8" s="2"/>
      <c r="BD8" s="2"/>
      <c r="BE8" s="2"/>
      <c r="BF8" s="2"/>
    </row>
    <row r="9" spans="1:58" x14ac:dyDescent="0.25">
      <c r="AM9" s="2"/>
      <c r="AN9" s="2"/>
      <c r="AO9" s="2"/>
      <c r="AP9" s="2"/>
      <c r="AQ9" s="2"/>
      <c r="AR9" s="2"/>
      <c r="AS9" s="2"/>
      <c r="AT9" s="2"/>
      <c r="AU9" s="2"/>
      <c r="AV9" s="2"/>
      <c r="AW9" s="2"/>
      <c r="AX9" s="2"/>
      <c r="AY9" s="2"/>
      <c r="AZ9" s="2"/>
      <c r="BA9" s="2"/>
      <c r="BB9" s="2"/>
      <c r="BC9" s="2"/>
      <c r="BD9" s="2"/>
      <c r="BE9" s="2"/>
      <c r="BF9" s="2"/>
    </row>
    <row r="10" spans="1:58" x14ac:dyDescent="0.25">
      <c r="AM10" s="2"/>
      <c r="AN10" s="2"/>
      <c r="AO10" s="2"/>
      <c r="AP10" s="2"/>
      <c r="AQ10" s="2"/>
      <c r="AR10" s="2"/>
      <c r="AS10" s="2"/>
      <c r="AT10" s="2"/>
      <c r="AU10" s="2"/>
      <c r="AV10" s="2"/>
      <c r="AW10" s="2"/>
      <c r="AX10" s="2"/>
      <c r="AY10" s="2"/>
      <c r="AZ10" s="2"/>
      <c r="BA10" s="2"/>
      <c r="BB10" s="2"/>
      <c r="BC10" s="2"/>
      <c r="BD10" s="2"/>
      <c r="BE10" s="2"/>
      <c r="BF10" s="2"/>
    </row>
    <row r="11" spans="1:58" x14ac:dyDescent="0.25">
      <c r="AM11" s="2"/>
      <c r="AN11" s="2"/>
      <c r="AO11" s="2"/>
      <c r="AP11" s="2"/>
      <c r="AQ11" s="2"/>
      <c r="AR11" s="2"/>
      <c r="AS11" s="2"/>
      <c r="AT11" s="2"/>
      <c r="AU11" s="2"/>
      <c r="AV11" s="2"/>
      <c r="AW11" s="2"/>
      <c r="AX11" s="2"/>
      <c r="AY11" s="2"/>
      <c r="AZ11" s="2"/>
      <c r="BA11" s="2"/>
      <c r="BB11" s="2"/>
      <c r="BC11" s="2"/>
      <c r="BD11" s="2"/>
      <c r="BE11" s="2"/>
      <c r="BF11" s="2"/>
    </row>
    <row r="12" spans="1:58" x14ac:dyDescent="0.25">
      <c r="AM12" s="2"/>
      <c r="AN12" s="2"/>
      <c r="AO12" s="2"/>
      <c r="AP12" s="2"/>
      <c r="AQ12" s="2"/>
      <c r="AR12" s="2"/>
      <c r="AS12" s="2"/>
      <c r="AT12" s="2"/>
      <c r="AU12" s="2"/>
      <c r="AV12" s="2"/>
      <c r="AW12" s="2"/>
      <c r="AX12" s="2"/>
      <c r="AY12" s="2"/>
      <c r="AZ12" s="2"/>
      <c r="BA12" s="2"/>
      <c r="BB12" s="2"/>
      <c r="BC12" s="2"/>
      <c r="BD12" s="2"/>
      <c r="BE12" s="2"/>
      <c r="BF12" s="2"/>
    </row>
    <row r="13" spans="1:58" x14ac:dyDescent="0.25">
      <c r="AM13" s="2"/>
      <c r="AN13" s="2"/>
      <c r="AO13" s="2"/>
      <c r="AP13" s="2"/>
      <c r="AQ13" s="2"/>
      <c r="AR13" s="2"/>
      <c r="AS13" s="2"/>
      <c r="AT13" s="2"/>
      <c r="AU13" s="2"/>
      <c r="AV13" s="2"/>
      <c r="AW13" s="2"/>
      <c r="AX13" s="2"/>
      <c r="AY13" s="2"/>
      <c r="AZ13" s="2"/>
      <c r="BA13" s="2"/>
      <c r="BB13" s="2"/>
      <c r="BC13" s="2"/>
      <c r="BD13" s="2"/>
      <c r="BE13" s="2"/>
      <c r="BF13" s="2"/>
    </row>
    <row r="14" spans="1:58" x14ac:dyDescent="0.25">
      <c r="AM14" s="2"/>
      <c r="AN14" s="2"/>
      <c r="AO14" s="2"/>
      <c r="AP14" s="2"/>
      <c r="AQ14" s="2"/>
      <c r="AR14" s="2"/>
      <c r="AS14" s="2"/>
      <c r="AT14" s="2"/>
      <c r="AU14" s="2"/>
      <c r="AV14" s="2"/>
      <c r="AW14" s="2"/>
      <c r="AX14" s="2"/>
      <c r="AY14" s="2"/>
      <c r="AZ14" s="2"/>
      <c r="BA14" s="2"/>
      <c r="BB14" s="2"/>
      <c r="BC14" s="2"/>
      <c r="BD14" s="2"/>
      <c r="BE14" s="2"/>
      <c r="BF14" s="2"/>
    </row>
    <row r="15" spans="1:58" x14ac:dyDescent="0.25">
      <c r="AM15" s="2"/>
      <c r="AN15" s="2"/>
      <c r="AO15" s="2"/>
      <c r="AP15" s="2"/>
      <c r="AQ15" s="2"/>
      <c r="AR15" s="2"/>
      <c r="AS15" s="2"/>
      <c r="AT15" s="2"/>
      <c r="AU15" s="2"/>
      <c r="AV15" s="2"/>
      <c r="AW15" s="2"/>
      <c r="AX15" s="2"/>
      <c r="AY15" s="2"/>
      <c r="AZ15" s="2"/>
      <c r="BA15" s="2"/>
      <c r="BB15" s="2"/>
      <c r="BC15" s="2"/>
      <c r="BD15" s="2"/>
      <c r="BE15" s="2"/>
      <c r="BF15" s="2"/>
    </row>
    <row r="16" spans="1:58" x14ac:dyDescent="0.25">
      <c r="AM16" s="2"/>
      <c r="AN16" s="2"/>
      <c r="AO16" s="2"/>
      <c r="AP16" s="2"/>
      <c r="AQ16" s="2"/>
      <c r="AR16" s="2"/>
      <c r="AS16" s="2"/>
      <c r="AT16" s="2"/>
      <c r="AU16" s="2"/>
      <c r="AV16" s="2"/>
      <c r="AW16" s="2"/>
      <c r="AX16" s="2"/>
      <c r="AY16" s="2"/>
      <c r="AZ16" s="2"/>
      <c r="BA16" s="2"/>
      <c r="BB16" s="2"/>
      <c r="BC16" s="2"/>
      <c r="BD16" s="2"/>
      <c r="BE16" s="2"/>
      <c r="BF16" s="2"/>
    </row>
    <row r="17" spans="39:58" x14ac:dyDescent="0.25">
      <c r="AM17" s="2"/>
      <c r="AN17" s="2"/>
      <c r="AO17" s="2"/>
      <c r="AP17" s="2"/>
      <c r="AQ17" s="2"/>
      <c r="AR17" s="2"/>
      <c r="AS17" s="2"/>
      <c r="AT17" s="2"/>
      <c r="AU17" s="2"/>
      <c r="AV17" s="2"/>
      <c r="AW17" s="2"/>
      <c r="AX17" s="2"/>
      <c r="AY17" s="2"/>
      <c r="AZ17" s="2"/>
      <c r="BA17" s="2"/>
      <c r="BB17" s="2"/>
      <c r="BC17" s="2"/>
      <c r="BD17" s="2"/>
      <c r="BE17" s="2"/>
      <c r="BF17" s="2"/>
    </row>
    <row r="18" spans="39:58" x14ac:dyDescent="0.25">
      <c r="AM18" s="2"/>
      <c r="AN18" s="2"/>
      <c r="AO18" s="2"/>
      <c r="AP18" s="2"/>
      <c r="AQ18" s="2"/>
      <c r="AR18" s="2"/>
      <c r="AS18" s="2"/>
      <c r="AT18" s="2"/>
      <c r="AU18" s="2"/>
      <c r="AV18" s="2"/>
      <c r="AW18" s="2"/>
      <c r="AX18" s="2"/>
      <c r="AY18" s="2"/>
      <c r="AZ18" s="2"/>
      <c r="BA18" s="2"/>
      <c r="BB18" s="2"/>
      <c r="BC18" s="2"/>
      <c r="BD18" s="2"/>
      <c r="BE18" s="2"/>
      <c r="BF18" s="2"/>
    </row>
    <row r="19" spans="39:58" x14ac:dyDescent="0.25">
      <c r="AM19" s="2"/>
      <c r="AN19" s="2"/>
      <c r="AO19" s="2"/>
      <c r="AP19" s="2"/>
      <c r="AQ19" s="2"/>
      <c r="AR19" s="2"/>
      <c r="AS19" s="2"/>
      <c r="AT19" s="2"/>
      <c r="AU19" s="2"/>
      <c r="AV19" s="2"/>
      <c r="AW19" s="2"/>
      <c r="AX19" s="2"/>
      <c r="AY19" s="2"/>
      <c r="AZ19" s="2"/>
      <c r="BA19" s="2"/>
      <c r="BB19" s="2"/>
      <c r="BC19" s="2"/>
      <c r="BD19" s="2"/>
      <c r="BE19" s="2"/>
      <c r="BF19" s="2"/>
    </row>
    <row r="20" spans="39:58" x14ac:dyDescent="0.25">
      <c r="AM20" s="2"/>
      <c r="AN20" s="2"/>
      <c r="AO20" s="2"/>
      <c r="AP20" s="2"/>
      <c r="AT20" s="2"/>
      <c r="AU20" s="2"/>
      <c r="AV20" s="2"/>
      <c r="AW20" s="2"/>
      <c r="AX20" s="2"/>
      <c r="AY20" s="2"/>
      <c r="AZ20" s="2"/>
      <c r="BA20" s="2"/>
      <c r="BB20" s="2"/>
      <c r="BC20" s="2"/>
      <c r="BD20" s="2"/>
      <c r="BE20" s="2"/>
      <c r="BF20" s="2"/>
    </row>
    <row r="21" spans="39:58" x14ac:dyDescent="0.25">
      <c r="AM21" s="2"/>
      <c r="AN21" s="2"/>
      <c r="AO21" s="2"/>
      <c r="AP21" s="2"/>
      <c r="AQ21" s="2"/>
      <c r="AR21" s="2"/>
      <c r="AS21" s="2"/>
      <c r="AT21" s="2"/>
      <c r="AU21" s="2"/>
      <c r="AV21" s="2"/>
      <c r="AW21" s="2"/>
      <c r="AX21" s="2"/>
      <c r="AY21" s="2"/>
      <c r="AZ21" s="2"/>
      <c r="BA21" s="2"/>
      <c r="BB21" s="2"/>
      <c r="BC21" s="2"/>
      <c r="BD21" s="2"/>
      <c r="BE21" s="2"/>
      <c r="BF21" s="2"/>
    </row>
    <row r="22" spans="39:58" x14ac:dyDescent="0.25">
      <c r="AM22" s="2"/>
      <c r="AN22" s="2"/>
      <c r="AO22" s="2"/>
      <c r="AP22" s="2"/>
      <c r="AQ22" s="2"/>
      <c r="AR22" s="2"/>
      <c r="AS22" s="2"/>
      <c r="AT22" s="2"/>
      <c r="AU22" s="2"/>
      <c r="AV22" s="2"/>
      <c r="AW22" s="2"/>
      <c r="AX22" s="2"/>
      <c r="AY22" s="2"/>
      <c r="AZ22" s="2"/>
      <c r="BA22" s="2"/>
      <c r="BB22" s="2"/>
      <c r="BC22" s="2"/>
      <c r="BD22" s="2"/>
      <c r="BE22" s="2"/>
      <c r="BF22" s="2"/>
    </row>
    <row r="23" spans="39:58" x14ac:dyDescent="0.25">
      <c r="AM23" s="2"/>
      <c r="AN23" s="2"/>
      <c r="AO23" s="2"/>
      <c r="AP23" s="2"/>
      <c r="AQ23" s="2"/>
      <c r="AR23" s="2"/>
      <c r="AS23" s="2"/>
      <c r="AT23" s="2"/>
      <c r="AU23" s="2"/>
      <c r="AV23" s="2"/>
      <c r="AW23" s="2"/>
      <c r="AX23" s="2"/>
      <c r="AY23" s="2"/>
      <c r="AZ23" s="2"/>
      <c r="BA23" s="2"/>
      <c r="BB23" s="2"/>
      <c r="BC23" s="2"/>
      <c r="BD23" s="2"/>
      <c r="BE23" s="2"/>
      <c r="BF23" s="2"/>
    </row>
    <row r="24" spans="39:58" x14ac:dyDescent="0.25">
      <c r="AM24" s="2"/>
      <c r="AN24" s="2"/>
      <c r="AO24" s="2"/>
      <c r="AP24" s="2"/>
      <c r="AQ24" s="2"/>
      <c r="AR24" s="2"/>
      <c r="AS24" s="2"/>
      <c r="AT24" s="2"/>
      <c r="AU24" s="2"/>
      <c r="AV24" s="2"/>
      <c r="AW24" s="2"/>
      <c r="AX24" s="2"/>
      <c r="AY24" s="2"/>
      <c r="AZ24" s="2"/>
      <c r="BA24" s="2"/>
      <c r="BB24" s="2"/>
      <c r="BC24" s="2"/>
      <c r="BD24" s="2"/>
      <c r="BE24" s="2"/>
      <c r="BF24" s="2"/>
    </row>
    <row r="25" spans="39:58" x14ac:dyDescent="0.25">
      <c r="AM25" s="2"/>
      <c r="AN25" s="2"/>
      <c r="AO25" s="2"/>
      <c r="AP25" s="2"/>
      <c r="AQ25" s="2"/>
      <c r="AR25" s="2"/>
      <c r="AS25" s="2"/>
      <c r="AT25" s="2"/>
      <c r="AU25" s="2"/>
      <c r="AV25" s="2"/>
      <c r="AW25" s="2"/>
      <c r="AX25" s="2"/>
      <c r="AY25" s="2"/>
      <c r="AZ25" s="2"/>
      <c r="BA25" s="2"/>
      <c r="BB25" s="2"/>
      <c r="BC25" s="2"/>
      <c r="BD25" s="2"/>
      <c r="BE25" s="2"/>
      <c r="BF25" s="2"/>
    </row>
    <row r="26" spans="39:58" x14ac:dyDescent="0.25">
      <c r="AM26" s="2"/>
      <c r="AN26" s="2"/>
      <c r="AO26" s="2"/>
      <c r="AP26" s="2"/>
      <c r="AQ26" s="2"/>
      <c r="AR26" s="2"/>
      <c r="AS26" s="2"/>
      <c r="AT26" s="2"/>
      <c r="AU26" s="2"/>
      <c r="AV26" s="2"/>
      <c r="AW26" s="2"/>
      <c r="AX26" s="2"/>
      <c r="AY26" s="2"/>
      <c r="AZ26" s="2"/>
      <c r="BA26" s="2"/>
      <c r="BB26" s="2"/>
      <c r="BC26" s="2"/>
      <c r="BD26" s="2"/>
      <c r="BE26" s="2"/>
      <c r="BF26" s="2"/>
    </row>
    <row r="27" spans="39:58" x14ac:dyDescent="0.25">
      <c r="AM27" s="2"/>
      <c r="AN27" s="2"/>
      <c r="AO27" s="2"/>
      <c r="AP27" s="2"/>
      <c r="AQ27" s="2"/>
      <c r="AR27" s="2"/>
      <c r="AS27" s="2"/>
      <c r="AT27" s="2"/>
      <c r="AU27" s="2"/>
      <c r="AV27" s="2"/>
      <c r="AW27" s="2"/>
      <c r="AX27" s="2"/>
      <c r="AY27" s="2"/>
      <c r="AZ27" s="2"/>
      <c r="BA27" s="2"/>
      <c r="BB27" s="2"/>
      <c r="BC27" s="2"/>
      <c r="BD27" s="2"/>
      <c r="BE27" s="2"/>
      <c r="BF27" s="2"/>
    </row>
    <row r="28" spans="39:58" x14ac:dyDescent="0.25">
      <c r="AM28" s="2"/>
      <c r="AN28" s="2"/>
      <c r="AO28" s="2"/>
      <c r="AP28" s="2"/>
      <c r="AQ28" s="2"/>
      <c r="AR28" s="2"/>
      <c r="AS28" s="2"/>
      <c r="AT28" s="2"/>
      <c r="AU28" s="2"/>
      <c r="AV28" s="2"/>
      <c r="AW28" s="2"/>
      <c r="AX28" s="2"/>
      <c r="AY28" s="2"/>
      <c r="AZ28" s="2"/>
      <c r="BA28" s="2"/>
      <c r="BB28" s="2"/>
      <c r="BC28" s="2"/>
      <c r="BD28" s="2"/>
      <c r="BE28" s="2"/>
      <c r="BF28" s="2"/>
    </row>
    <row r="29" spans="39:58" x14ac:dyDescent="0.25">
      <c r="AM29" s="2"/>
      <c r="AN29" s="2"/>
      <c r="AO29" s="2"/>
      <c r="AP29" s="2"/>
      <c r="AQ29" s="2"/>
      <c r="AR29" s="2"/>
      <c r="AS29" s="2"/>
      <c r="AT29" s="2"/>
      <c r="AU29" s="2"/>
      <c r="AV29" s="2"/>
      <c r="AW29" s="2"/>
      <c r="AX29" s="2"/>
      <c r="AY29" s="2"/>
      <c r="AZ29" s="2"/>
      <c r="BA29" s="2"/>
      <c r="BB29" s="2"/>
      <c r="BC29" s="2"/>
      <c r="BD29" s="2"/>
      <c r="BE29" s="2"/>
      <c r="BF29" s="2"/>
    </row>
    <row r="30" spans="39:58" x14ac:dyDescent="0.25">
      <c r="AM30" s="2"/>
      <c r="AN30" s="2"/>
      <c r="AO30" s="2"/>
      <c r="AP30" s="2"/>
      <c r="AQ30" s="2"/>
      <c r="AR30" s="2"/>
      <c r="AS30" s="2"/>
      <c r="AT30" s="2"/>
      <c r="AU30" s="2"/>
      <c r="AV30" s="2"/>
      <c r="AW30" s="2"/>
      <c r="AX30" s="2"/>
      <c r="AY30" s="2"/>
      <c r="AZ30" s="2"/>
      <c r="BA30" s="2"/>
      <c r="BB30" s="2"/>
      <c r="BC30" s="2"/>
      <c r="BD30" s="2"/>
      <c r="BE30" s="2"/>
      <c r="BF30" s="2"/>
    </row>
    <row r="31" spans="39:58" x14ac:dyDescent="0.25">
      <c r="AM31" s="2"/>
      <c r="AN31" s="2"/>
      <c r="AO31" s="2"/>
      <c r="AP31" s="2"/>
      <c r="AQ31" s="2"/>
      <c r="AR31" s="2"/>
      <c r="AS31" s="2"/>
      <c r="AT31" s="2"/>
      <c r="AU31" s="2"/>
      <c r="AV31" s="2"/>
      <c r="AW31" s="2"/>
      <c r="AX31" s="2"/>
      <c r="AY31" s="2"/>
      <c r="AZ31" s="2"/>
      <c r="BA31" s="2"/>
      <c r="BB31" s="2"/>
      <c r="BC31" s="2"/>
      <c r="BD31" s="2"/>
      <c r="BE31" s="2"/>
      <c r="BF31" s="2"/>
    </row>
    <row r="32" spans="39:58" x14ac:dyDescent="0.25">
      <c r="AM32" s="2"/>
      <c r="AN32" s="2"/>
      <c r="AO32" s="2"/>
      <c r="AP32" s="2"/>
      <c r="AQ32" s="2"/>
      <c r="AR32" s="2"/>
      <c r="AS32" s="2"/>
      <c r="AT32" s="2"/>
      <c r="AU32" s="2"/>
      <c r="AV32" s="2"/>
      <c r="AW32" s="2"/>
      <c r="AX32" s="2"/>
      <c r="AY32" s="2"/>
      <c r="AZ32" s="2"/>
      <c r="BA32" s="2"/>
      <c r="BB32" s="2"/>
      <c r="BC32" s="2"/>
      <c r="BD32" s="2"/>
      <c r="BE32" s="2"/>
      <c r="BF32" s="2"/>
    </row>
    <row r="33" spans="1:58" x14ac:dyDescent="0.25">
      <c r="AM33" s="2"/>
      <c r="AN33" s="2"/>
      <c r="AO33" s="2"/>
      <c r="AP33" s="2"/>
      <c r="AQ33" s="2"/>
      <c r="AR33" s="2"/>
      <c r="AS33" s="2"/>
      <c r="AT33" s="2"/>
      <c r="AU33" s="2"/>
      <c r="AV33" s="2"/>
      <c r="AW33" s="2"/>
      <c r="AX33" s="2"/>
      <c r="AY33" s="2"/>
      <c r="AZ33" s="2"/>
      <c r="BA33" s="2"/>
      <c r="BB33" s="2"/>
      <c r="BC33" s="2"/>
      <c r="BD33" s="2"/>
      <c r="BE33" s="2"/>
      <c r="BF33" s="2"/>
    </row>
    <row r="34" spans="1:58" x14ac:dyDescent="0.25">
      <c r="AM34" s="2"/>
      <c r="AN34" s="2"/>
      <c r="AO34" s="2"/>
      <c r="AP34" s="2"/>
      <c r="AQ34" s="2"/>
      <c r="AR34" s="2"/>
      <c r="AS34" s="2"/>
      <c r="AT34" s="2"/>
      <c r="AU34" s="2"/>
      <c r="AV34" s="2"/>
      <c r="AW34" s="2"/>
      <c r="AX34" s="2"/>
      <c r="AY34" s="2"/>
      <c r="AZ34" s="2"/>
      <c r="BA34" s="2"/>
      <c r="BB34" s="2"/>
      <c r="BC34" s="2"/>
      <c r="BD34" s="2"/>
      <c r="BE34" s="2"/>
      <c r="BF34" s="2"/>
    </row>
    <row r="35" spans="1:58" x14ac:dyDescent="0.25">
      <c r="AM35" s="2"/>
      <c r="AN35" s="2"/>
      <c r="AO35" s="2"/>
      <c r="AP35" s="2"/>
      <c r="AQ35" s="2"/>
      <c r="AR35" s="2"/>
      <c r="AS35" s="2"/>
      <c r="AT35" s="2"/>
      <c r="AU35" s="2"/>
      <c r="AV35" s="2"/>
      <c r="AW35" s="2"/>
      <c r="AX35" s="2"/>
      <c r="AY35" s="2"/>
      <c r="AZ35" s="2"/>
      <c r="BA35" s="2"/>
      <c r="BB35" s="2"/>
      <c r="BC35" s="2"/>
      <c r="BD35" s="2"/>
      <c r="BE35" s="2"/>
      <c r="BF35" s="2"/>
    </row>
    <row r="36" spans="1:58" x14ac:dyDescent="0.25">
      <c r="AM36" s="2"/>
      <c r="AN36" s="2"/>
      <c r="AO36" s="2"/>
      <c r="AP36" s="2"/>
      <c r="AQ36" s="2"/>
      <c r="AR36" s="2"/>
      <c r="AS36" s="2"/>
      <c r="AT36" s="2"/>
      <c r="AU36" s="2"/>
      <c r="AV36" s="2"/>
      <c r="AW36" s="2"/>
      <c r="AX36" s="2"/>
      <c r="AY36" s="2"/>
      <c r="AZ36" s="2"/>
      <c r="BA36" s="2"/>
      <c r="BB36" s="2"/>
      <c r="BC36" s="2"/>
      <c r="BD36" s="2"/>
      <c r="BE36" s="2"/>
      <c r="BF36" s="2"/>
    </row>
    <row r="37" spans="1:58" s="16" customFormat="1" ht="15.75" x14ac:dyDescent="0.25">
      <c r="A37" s="14"/>
      <c r="B37" s="14"/>
      <c r="C37" s="255" t="s">
        <v>44</v>
      </c>
      <c r="D37" s="255"/>
      <c r="E37" s="255"/>
      <c r="F37" s="14"/>
      <c r="G37" s="14"/>
      <c r="H37" s="14"/>
      <c r="I37" s="15" t="s">
        <v>40</v>
      </c>
      <c r="J37" s="15"/>
      <c r="K37" s="14"/>
      <c r="L37" s="255" t="s">
        <v>45</v>
      </c>
      <c r="M37" s="255"/>
      <c r="N37" s="255"/>
      <c r="O37" s="14"/>
      <c r="P37" s="14"/>
      <c r="Q37" s="14"/>
      <c r="R37" s="15" t="s">
        <v>40</v>
      </c>
      <c r="S37" s="15"/>
      <c r="T37" s="14"/>
      <c r="U37" s="255" t="s">
        <v>46</v>
      </c>
      <c r="V37" s="255"/>
      <c r="W37" s="255"/>
      <c r="X37" s="14"/>
      <c r="Y37" s="14"/>
      <c r="Z37" s="14"/>
      <c r="AA37" s="15" t="s">
        <v>40</v>
      </c>
      <c r="AB37" s="15"/>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row>
    <row r="38" spans="1:58" s="16" customFormat="1" ht="15.75" x14ac:dyDescent="0.25">
      <c r="A38" s="14"/>
      <c r="B38" s="14"/>
      <c r="C38" s="13" t="s">
        <v>42</v>
      </c>
      <c r="D38" s="13"/>
      <c r="E38" s="13" t="s">
        <v>43</v>
      </c>
      <c r="F38" s="13"/>
      <c r="G38" s="14"/>
      <c r="H38" s="13"/>
      <c r="I38" s="13" t="s">
        <v>42</v>
      </c>
      <c r="J38" s="13" t="s">
        <v>43</v>
      </c>
      <c r="K38" s="14"/>
      <c r="L38" s="13" t="s">
        <v>42</v>
      </c>
      <c r="M38" s="13"/>
      <c r="N38" s="13" t="s">
        <v>43</v>
      </c>
      <c r="O38" s="13"/>
      <c r="P38" s="14"/>
      <c r="Q38" s="13"/>
      <c r="R38" s="13" t="s">
        <v>42</v>
      </c>
      <c r="S38" s="13" t="s">
        <v>43</v>
      </c>
      <c r="T38" s="14"/>
      <c r="U38" s="13" t="s">
        <v>42</v>
      </c>
      <c r="V38" s="13"/>
      <c r="W38" s="13" t="s">
        <v>43</v>
      </c>
      <c r="X38" s="13"/>
      <c r="Y38" s="14"/>
      <c r="Z38" s="13"/>
      <c r="AA38" s="13" t="s">
        <v>42</v>
      </c>
      <c r="AB38" s="13" t="s">
        <v>43</v>
      </c>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row>
    <row r="39" spans="1:58" ht="9" customHeight="1" x14ac:dyDescent="0.25">
      <c r="AM39" s="2"/>
      <c r="AN39" s="2"/>
      <c r="AO39" s="2"/>
      <c r="AP39" s="2"/>
      <c r="AQ39" s="2"/>
      <c r="AR39" s="2"/>
      <c r="AS39" s="2"/>
      <c r="AT39" s="2"/>
      <c r="AU39" s="2"/>
      <c r="AV39" s="2"/>
      <c r="AW39" s="2"/>
      <c r="AX39" s="2"/>
      <c r="AY39" s="2"/>
      <c r="AZ39" s="2"/>
      <c r="BA39" s="2"/>
      <c r="BB39" s="2"/>
      <c r="BC39" s="2"/>
      <c r="BD39" s="2"/>
      <c r="BE39" s="2"/>
      <c r="BF39" s="2"/>
    </row>
    <row r="40" spans="1:58" s="2" customFormat="1" x14ac:dyDescent="0.25"/>
    <row r="41" spans="1:58" x14ac:dyDescent="0.25">
      <c r="AM41" s="2"/>
      <c r="AN41" s="2"/>
      <c r="AO41" s="2"/>
      <c r="AP41" s="2"/>
      <c r="AQ41" s="2"/>
      <c r="AR41" s="2"/>
      <c r="AS41" s="2"/>
      <c r="AT41" s="2"/>
      <c r="AU41" s="2"/>
      <c r="AV41" s="2"/>
      <c r="AW41" s="2"/>
      <c r="AX41" s="2"/>
      <c r="AY41" s="2"/>
      <c r="AZ41" s="2"/>
      <c r="BA41" s="2"/>
      <c r="BB41" s="2"/>
      <c r="BC41" s="2"/>
      <c r="BD41" s="2"/>
      <c r="BE41" s="2"/>
      <c r="BF41" s="2"/>
    </row>
    <row r="42" spans="1:58" x14ac:dyDescent="0.25">
      <c r="AM42" s="2"/>
      <c r="AN42" s="2"/>
      <c r="AO42" s="2"/>
      <c r="AP42" s="2"/>
      <c r="AQ42" s="2"/>
      <c r="AR42" s="2"/>
      <c r="AS42" s="2"/>
      <c r="AT42" s="2"/>
      <c r="AU42" s="2"/>
      <c r="AV42" s="2"/>
      <c r="AW42" s="2"/>
      <c r="AX42" s="2"/>
      <c r="AY42" s="2"/>
      <c r="AZ42" s="2"/>
      <c r="BA42" s="2"/>
      <c r="BB42" s="2"/>
      <c r="BC42" s="2"/>
      <c r="BD42" s="2"/>
      <c r="BE42" s="2"/>
      <c r="BF42" s="2"/>
    </row>
    <row r="43" spans="1:58" x14ac:dyDescent="0.25">
      <c r="AM43" s="2"/>
      <c r="AN43" s="2"/>
      <c r="AO43" s="2"/>
      <c r="AP43" s="2"/>
      <c r="AQ43" s="2"/>
      <c r="AR43" s="2"/>
      <c r="AS43" s="2"/>
      <c r="AT43" s="2"/>
      <c r="AU43" s="2"/>
      <c r="AV43" s="2"/>
      <c r="AW43" s="2"/>
      <c r="AX43" s="2"/>
      <c r="AY43" s="2"/>
      <c r="AZ43" s="2"/>
      <c r="BA43" s="2"/>
      <c r="BB43" s="2"/>
      <c r="BC43" s="2"/>
      <c r="BD43" s="2"/>
      <c r="BE43" s="2"/>
      <c r="BF43" s="2"/>
    </row>
    <row r="44" spans="1:58" x14ac:dyDescent="0.25">
      <c r="AM44" s="2"/>
      <c r="AN44" s="2"/>
      <c r="AO44" s="2"/>
      <c r="AP44" s="2"/>
      <c r="AQ44" s="2"/>
      <c r="AR44" s="2"/>
      <c r="AS44" s="2"/>
      <c r="AT44" s="2"/>
      <c r="AU44" s="2"/>
      <c r="AV44" s="2"/>
      <c r="AW44" s="2"/>
      <c r="AX44" s="2"/>
      <c r="AY44" s="2"/>
      <c r="AZ44" s="2"/>
      <c r="BA44" s="2"/>
      <c r="BB44" s="2"/>
      <c r="BC44" s="2"/>
      <c r="BD44" s="2"/>
      <c r="BE44" s="2"/>
      <c r="BF44" s="2"/>
    </row>
    <row r="45" spans="1:58" x14ac:dyDescent="0.25">
      <c r="AM45" s="2"/>
      <c r="AN45" s="2"/>
      <c r="AO45" s="2"/>
      <c r="AP45" s="2"/>
      <c r="AQ45" s="2"/>
      <c r="AR45" s="2"/>
      <c r="AS45" s="2"/>
      <c r="AT45" s="2"/>
      <c r="AU45" s="2"/>
      <c r="AV45" s="2"/>
      <c r="AW45" s="2"/>
      <c r="AX45" s="2"/>
      <c r="AY45" s="2"/>
      <c r="AZ45" s="2"/>
      <c r="BA45" s="2"/>
      <c r="BB45" s="2"/>
      <c r="BC45" s="2"/>
      <c r="BD45" s="2"/>
      <c r="BE45" s="2"/>
      <c r="BF45" s="2"/>
    </row>
    <row r="46" spans="1:58" x14ac:dyDescent="0.25">
      <c r="AM46" s="2"/>
      <c r="AN46" s="2"/>
      <c r="AO46" s="2"/>
      <c r="AP46" s="2"/>
      <c r="AQ46" s="2"/>
      <c r="AR46" s="2"/>
      <c r="AS46" s="2"/>
      <c r="AT46" s="2"/>
      <c r="AU46" s="2"/>
      <c r="AV46" s="2"/>
      <c r="AW46" s="2"/>
      <c r="AX46" s="2"/>
      <c r="AY46" s="2"/>
      <c r="AZ46" s="2"/>
      <c r="BA46" s="2"/>
      <c r="BB46" s="2"/>
      <c r="BC46" s="2"/>
      <c r="BD46" s="2"/>
      <c r="BE46" s="2"/>
      <c r="BF46" s="2"/>
    </row>
    <row r="47" spans="1:58" x14ac:dyDescent="0.25">
      <c r="AM47" s="2"/>
      <c r="AN47" s="2"/>
      <c r="AO47" s="2"/>
      <c r="AP47" s="2"/>
      <c r="AQ47" s="2"/>
      <c r="AR47" s="2"/>
      <c r="AS47" s="2"/>
      <c r="AT47" s="2"/>
      <c r="AU47" s="2"/>
      <c r="AV47" s="2"/>
      <c r="AW47" s="2"/>
      <c r="AX47" s="2"/>
      <c r="AY47" s="2"/>
      <c r="AZ47" s="2"/>
      <c r="BA47" s="2"/>
      <c r="BB47" s="2"/>
      <c r="BC47" s="2"/>
      <c r="BD47" s="2"/>
      <c r="BE47" s="2"/>
      <c r="BF47" s="2"/>
    </row>
    <row r="48" spans="1:58" x14ac:dyDescent="0.25">
      <c r="AM48" s="2"/>
      <c r="AN48" s="2"/>
      <c r="AO48" s="2"/>
      <c r="AP48" s="2"/>
      <c r="AQ48" s="2"/>
      <c r="AR48" s="2"/>
      <c r="AS48" s="2"/>
      <c r="AT48" s="2"/>
      <c r="AU48" s="2"/>
      <c r="AV48" s="2"/>
      <c r="AW48" s="2"/>
      <c r="AX48" s="2"/>
      <c r="AY48" s="2"/>
      <c r="AZ48" s="2"/>
      <c r="BA48" s="2"/>
      <c r="BB48" s="2"/>
      <c r="BC48" s="2"/>
      <c r="BD48" s="2"/>
      <c r="BE48" s="2"/>
      <c r="BF48" s="2"/>
    </row>
    <row r="49" spans="39:58" x14ac:dyDescent="0.25">
      <c r="AM49" s="2"/>
      <c r="AN49" s="2"/>
      <c r="AO49" s="2"/>
      <c r="AP49" s="2"/>
      <c r="AQ49" s="2"/>
      <c r="AR49" s="2"/>
      <c r="AS49" s="2"/>
      <c r="AT49" s="2"/>
      <c r="AU49" s="2"/>
      <c r="AV49" s="2"/>
      <c r="AW49" s="2"/>
      <c r="AX49" s="2"/>
      <c r="AY49" s="2"/>
      <c r="AZ49" s="2"/>
      <c r="BA49" s="2"/>
      <c r="BB49" s="2"/>
      <c r="BC49" s="2"/>
      <c r="BD49" s="2"/>
      <c r="BE49" s="2"/>
      <c r="BF49" s="2"/>
    </row>
    <row r="50" spans="39:58" x14ac:dyDescent="0.25">
      <c r="AM50" s="2"/>
      <c r="AN50" s="2"/>
      <c r="AO50" s="2"/>
      <c r="AP50" s="2"/>
      <c r="AQ50" s="2"/>
      <c r="AR50" s="2"/>
      <c r="AS50" s="2"/>
      <c r="AT50" s="2"/>
      <c r="AU50" s="2"/>
      <c r="AV50" s="2"/>
      <c r="AW50" s="2"/>
      <c r="AX50" s="2"/>
      <c r="AY50" s="2"/>
      <c r="AZ50" s="2"/>
      <c r="BA50" s="2"/>
      <c r="BB50" s="2"/>
      <c r="BC50" s="2"/>
      <c r="BD50" s="2"/>
      <c r="BE50" s="2"/>
      <c r="BF50" s="2"/>
    </row>
    <row r="51" spans="39:58" x14ac:dyDescent="0.25">
      <c r="AM51" s="2"/>
      <c r="AN51" s="2"/>
      <c r="AO51" s="2"/>
      <c r="AP51" s="2"/>
      <c r="AQ51" s="2"/>
      <c r="AR51" s="2"/>
      <c r="AS51" s="2"/>
      <c r="AT51" s="2"/>
      <c r="AU51" s="2"/>
      <c r="AV51" s="2"/>
      <c r="AW51" s="2"/>
      <c r="AX51" s="2"/>
      <c r="AY51" s="2"/>
      <c r="AZ51" s="2"/>
      <c r="BA51" s="2"/>
      <c r="BB51" s="2"/>
      <c r="BC51" s="2"/>
      <c r="BD51" s="2"/>
      <c r="BE51" s="2"/>
      <c r="BF51" s="2"/>
    </row>
    <row r="52" spans="39:58" x14ac:dyDescent="0.25">
      <c r="AM52" s="2"/>
      <c r="AN52" s="2"/>
      <c r="AO52" s="2"/>
      <c r="AP52" s="2"/>
      <c r="AQ52" s="2"/>
      <c r="AR52" s="2"/>
      <c r="AS52" s="2"/>
      <c r="AT52" s="2"/>
      <c r="AU52" s="2"/>
      <c r="AV52" s="2"/>
      <c r="AW52" s="2"/>
      <c r="AX52" s="2"/>
      <c r="AY52" s="2"/>
      <c r="AZ52" s="2"/>
      <c r="BA52" s="2"/>
      <c r="BB52" s="2"/>
      <c r="BC52" s="2"/>
      <c r="BD52" s="2"/>
      <c r="BE52" s="2"/>
      <c r="BF52" s="2"/>
    </row>
    <row r="53" spans="39:58" x14ac:dyDescent="0.25">
      <c r="AM53" s="2"/>
      <c r="AN53" s="2"/>
      <c r="AO53" s="2"/>
      <c r="AP53" s="2"/>
      <c r="AQ53" s="2"/>
      <c r="AR53" s="2"/>
      <c r="AS53" s="2"/>
      <c r="AT53" s="2"/>
      <c r="AU53" s="2"/>
      <c r="AV53" s="2"/>
      <c r="AW53" s="2"/>
      <c r="AX53" s="2"/>
      <c r="AY53" s="2"/>
      <c r="AZ53" s="2"/>
      <c r="BA53" s="2"/>
      <c r="BB53" s="2"/>
      <c r="BC53" s="2"/>
      <c r="BD53" s="2"/>
      <c r="BE53" s="2"/>
      <c r="BF53" s="2"/>
    </row>
    <row r="54" spans="39:58" x14ac:dyDescent="0.25">
      <c r="AM54" s="2"/>
      <c r="AN54" s="2"/>
      <c r="AO54" s="2"/>
      <c r="AP54" s="2"/>
      <c r="AQ54" s="2"/>
      <c r="AR54" s="2"/>
      <c r="AS54" s="2"/>
      <c r="AT54" s="2"/>
      <c r="AU54" s="2"/>
      <c r="AV54" s="2"/>
      <c r="AW54" s="2"/>
      <c r="AX54" s="2"/>
      <c r="AY54" s="2"/>
      <c r="AZ54" s="2"/>
      <c r="BA54" s="2"/>
      <c r="BB54" s="2"/>
      <c r="BC54" s="2"/>
      <c r="BD54" s="2"/>
      <c r="BE54" s="2"/>
      <c r="BF54" s="2"/>
    </row>
    <row r="55" spans="39:58" x14ac:dyDescent="0.25">
      <c r="AM55" s="2"/>
      <c r="AN55" s="2"/>
      <c r="AO55" s="2"/>
      <c r="AP55" s="2"/>
      <c r="AQ55" s="2"/>
      <c r="AR55" s="2"/>
      <c r="AS55" s="2"/>
      <c r="AT55" s="2"/>
      <c r="AU55" s="2"/>
      <c r="AV55" s="2"/>
      <c r="AW55" s="2"/>
      <c r="AX55" s="2"/>
      <c r="AY55" s="2"/>
      <c r="AZ55" s="2"/>
      <c r="BA55" s="2"/>
      <c r="BB55" s="2"/>
      <c r="BC55" s="2"/>
      <c r="BD55" s="2"/>
      <c r="BE55" s="2"/>
      <c r="BF55" s="2"/>
    </row>
    <row r="56" spans="39:58" x14ac:dyDescent="0.25">
      <c r="AM56" s="2"/>
      <c r="AN56" s="2"/>
      <c r="AO56" s="2"/>
      <c r="AP56" s="2"/>
      <c r="AQ56" s="2"/>
      <c r="AR56" s="2"/>
      <c r="AS56" s="2"/>
      <c r="AT56" s="2"/>
      <c r="AU56" s="2"/>
      <c r="AV56" s="2"/>
      <c r="AW56" s="2"/>
      <c r="AX56" s="2"/>
      <c r="AY56" s="2"/>
      <c r="AZ56" s="2"/>
      <c r="BA56" s="2"/>
      <c r="BB56" s="2"/>
      <c r="BC56" s="2"/>
      <c r="BD56" s="2"/>
      <c r="BE56" s="2"/>
      <c r="BF56" s="2"/>
    </row>
    <row r="57" spans="39:58" x14ac:dyDescent="0.25">
      <c r="AM57" s="2"/>
      <c r="AN57" s="2"/>
      <c r="AO57" s="2"/>
      <c r="AP57" s="2"/>
      <c r="AQ57" s="2"/>
      <c r="AR57" s="2"/>
      <c r="AS57" s="2"/>
      <c r="AT57" s="2"/>
      <c r="AU57" s="2"/>
      <c r="AV57" s="2"/>
      <c r="AW57" s="2"/>
      <c r="AX57" s="2"/>
      <c r="AY57" s="2"/>
      <c r="AZ57" s="2"/>
      <c r="BA57" s="2"/>
      <c r="BB57" s="2"/>
      <c r="BC57" s="2"/>
      <c r="BD57" s="2"/>
      <c r="BE57" s="2"/>
      <c r="BF57" s="2"/>
    </row>
    <row r="58" spans="39:58" x14ac:dyDescent="0.25">
      <c r="AM58" s="2"/>
      <c r="AN58" s="2"/>
      <c r="AO58" s="2"/>
      <c r="AP58" s="2"/>
      <c r="AQ58" s="2"/>
      <c r="AR58" s="2"/>
      <c r="AS58" s="2"/>
      <c r="AT58" s="2"/>
      <c r="AU58" s="2"/>
      <c r="AV58" s="2"/>
      <c r="AW58" s="2"/>
      <c r="AX58" s="2"/>
      <c r="AY58" s="2"/>
      <c r="AZ58" s="2"/>
      <c r="BA58" s="2"/>
      <c r="BB58" s="2"/>
      <c r="BC58" s="2"/>
      <c r="BD58" s="2"/>
      <c r="BE58" s="2"/>
      <c r="BF58" s="2"/>
    </row>
    <row r="59" spans="39:58" x14ac:dyDescent="0.25">
      <c r="AM59" s="2"/>
      <c r="AN59" s="2"/>
      <c r="AO59" s="2"/>
      <c r="AP59" s="2"/>
      <c r="AQ59" s="2"/>
      <c r="AR59" s="2"/>
      <c r="AS59" s="2"/>
      <c r="AT59" s="2"/>
      <c r="AU59" s="2"/>
      <c r="AV59" s="2"/>
      <c r="AW59" s="2"/>
      <c r="AX59" s="2"/>
      <c r="AY59" s="2"/>
      <c r="AZ59" s="2"/>
      <c r="BA59" s="2"/>
      <c r="BB59" s="2"/>
      <c r="BC59" s="2"/>
      <c r="BD59" s="2"/>
      <c r="BE59" s="2"/>
      <c r="BF59" s="2"/>
    </row>
    <row r="60" spans="39:58" x14ac:dyDescent="0.25">
      <c r="AM60" s="2"/>
      <c r="AN60" s="2"/>
      <c r="AO60" s="2"/>
      <c r="AP60" s="2"/>
      <c r="AQ60" s="2"/>
      <c r="AR60" s="2"/>
      <c r="AS60" s="2"/>
      <c r="AT60" s="2"/>
      <c r="AU60" s="2"/>
      <c r="AV60" s="2"/>
      <c r="AW60" s="2"/>
      <c r="AX60" s="2"/>
      <c r="AY60" s="2"/>
      <c r="AZ60" s="2"/>
      <c r="BA60" s="2"/>
      <c r="BB60" s="2"/>
      <c r="BC60" s="2"/>
      <c r="BD60" s="2"/>
      <c r="BE60" s="2"/>
      <c r="BF60" s="2"/>
    </row>
    <row r="61" spans="39:58" x14ac:dyDescent="0.25">
      <c r="AM61" s="2"/>
      <c r="AN61" s="2"/>
      <c r="AO61" s="2"/>
      <c r="AP61" s="2"/>
      <c r="AQ61" s="2"/>
      <c r="AR61" s="2"/>
      <c r="AS61" s="2"/>
      <c r="AT61" s="2"/>
      <c r="AU61" s="2"/>
      <c r="AV61" s="2"/>
      <c r="AW61" s="2"/>
      <c r="AX61" s="2"/>
      <c r="AY61" s="2"/>
      <c r="AZ61" s="2"/>
      <c r="BA61" s="2"/>
      <c r="BB61" s="2"/>
      <c r="BC61" s="2"/>
      <c r="BD61" s="2"/>
      <c r="BE61" s="2"/>
      <c r="BF61" s="2"/>
    </row>
    <row r="62" spans="39:58" x14ac:dyDescent="0.25">
      <c r="AM62" s="2"/>
      <c r="AN62" s="2"/>
      <c r="AO62" s="2"/>
      <c r="AP62" s="2"/>
      <c r="AQ62" s="2"/>
      <c r="AR62" s="2"/>
      <c r="AS62" s="2"/>
      <c r="AT62" s="2"/>
      <c r="AU62" s="2"/>
      <c r="AV62" s="2"/>
      <c r="AW62" s="2"/>
      <c r="AX62" s="2"/>
      <c r="AY62" s="2"/>
      <c r="AZ62" s="2"/>
      <c r="BA62" s="2"/>
      <c r="BB62" s="2"/>
      <c r="BC62" s="2"/>
      <c r="BD62" s="2"/>
      <c r="BE62" s="2"/>
      <c r="BF62" s="2"/>
    </row>
    <row r="63" spans="39:58" x14ac:dyDescent="0.25">
      <c r="AM63" s="2"/>
      <c r="AN63" s="2"/>
      <c r="AO63" s="2"/>
      <c r="AP63" s="2"/>
      <c r="AQ63" s="2"/>
      <c r="AR63" s="2"/>
      <c r="AS63" s="2"/>
      <c r="AT63" s="2"/>
      <c r="AU63" s="2"/>
      <c r="AV63" s="2"/>
      <c r="AW63" s="2"/>
      <c r="AX63" s="2"/>
      <c r="AY63" s="2"/>
      <c r="AZ63" s="2"/>
      <c r="BA63" s="2"/>
      <c r="BB63" s="2"/>
      <c r="BC63" s="2"/>
      <c r="BD63" s="2"/>
      <c r="BE63" s="2"/>
      <c r="BF63" s="2"/>
    </row>
    <row r="64" spans="39:58" x14ac:dyDescent="0.25">
      <c r="AM64" s="2"/>
      <c r="AN64" s="2"/>
      <c r="AO64" s="2"/>
      <c r="AP64" s="2"/>
      <c r="AQ64" s="2"/>
      <c r="AR64" s="2"/>
      <c r="AS64" s="2"/>
      <c r="AT64" s="2"/>
      <c r="AU64" s="2"/>
      <c r="AV64" s="2"/>
      <c r="AW64" s="2"/>
      <c r="AX64" s="2"/>
      <c r="AY64" s="2"/>
      <c r="AZ64" s="2"/>
      <c r="BA64" s="2"/>
      <c r="BB64" s="2"/>
      <c r="BC64" s="2"/>
      <c r="BD64" s="2"/>
      <c r="BE64" s="2"/>
      <c r="BF64" s="2"/>
    </row>
    <row r="65" spans="1:58" x14ac:dyDescent="0.25">
      <c r="AM65" s="2"/>
      <c r="AN65" s="2"/>
      <c r="AO65" s="2"/>
      <c r="AP65" s="2"/>
      <c r="AQ65" s="2"/>
      <c r="AR65" s="2"/>
      <c r="AS65" s="2"/>
      <c r="AT65" s="2"/>
      <c r="AU65" s="2"/>
      <c r="AV65" s="2"/>
      <c r="AW65" s="2"/>
      <c r="AX65" s="2"/>
      <c r="AY65" s="2"/>
      <c r="AZ65" s="2"/>
      <c r="BA65" s="2"/>
      <c r="BB65" s="2"/>
      <c r="BC65" s="2"/>
      <c r="BD65" s="2"/>
      <c r="BE65" s="2"/>
      <c r="BF65" s="2"/>
    </row>
    <row r="66" spans="1:58" x14ac:dyDescent="0.25">
      <c r="AM66" s="2"/>
      <c r="AN66" s="2"/>
      <c r="AO66" s="2"/>
      <c r="AP66" s="2"/>
      <c r="AQ66" s="2"/>
      <c r="AR66" s="2"/>
      <c r="AS66" s="2"/>
      <c r="AT66" s="2"/>
      <c r="AU66" s="2"/>
      <c r="AV66" s="2"/>
      <c r="AW66" s="2"/>
      <c r="AX66" s="2"/>
      <c r="AY66" s="2"/>
      <c r="AZ66" s="2"/>
      <c r="BA66" s="2"/>
      <c r="BB66" s="2"/>
      <c r="BC66" s="2"/>
      <c r="BD66" s="2"/>
      <c r="BE66" s="2"/>
      <c r="BF66" s="2"/>
    </row>
    <row r="67" spans="1:58" x14ac:dyDescent="0.25">
      <c r="AM67" s="2"/>
      <c r="AN67" s="2"/>
      <c r="AO67" s="2"/>
      <c r="AP67" s="2"/>
      <c r="AQ67" s="2"/>
      <c r="AR67" s="2"/>
      <c r="AS67" s="2"/>
      <c r="AT67" s="2"/>
      <c r="AU67" s="2"/>
      <c r="AV67" s="2"/>
      <c r="AW67" s="2"/>
      <c r="AX67" s="2"/>
      <c r="AY67" s="2"/>
      <c r="AZ67" s="2"/>
      <c r="BA67" s="2"/>
      <c r="BB67" s="2"/>
      <c r="BC67" s="2"/>
      <c r="BD67" s="2"/>
      <c r="BE67" s="2"/>
      <c r="BF67" s="2"/>
    </row>
    <row r="68" spans="1:58" x14ac:dyDescent="0.25">
      <c r="AM68" s="2"/>
      <c r="AN68" s="2"/>
      <c r="AO68" s="2"/>
      <c r="AP68" s="2"/>
      <c r="AQ68" s="2"/>
      <c r="AR68" s="2"/>
      <c r="AS68" s="2"/>
      <c r="AT68" s="2"/>
      <c r="AU68" s="2"/>
      <c r="AV68" s="2"/>
      <c r="AW68" s="2"/>
      <c r="AX68" s="2"/>
      <c r="AY68" s="2"/>
      <c r="AZ68" s="2"/>
      <c r="BA68" s="2"/>
      <c r="BB68" s="2"/>
      <c r="BC68" s="2"/>
      <c r="BD68" s="2"/>
      <c r="BE68" s="2"/>
      <c r="BF68" s="2"/>
    </row>
    <row r="69" spans="1:58" x14ac:dyDescent="0.25">
      <c r="AM69" s="2"/>
      <c r="AN69" s="2"/>
      <c r="AO69" s="2"/>
      <c r="AP69" s="2"/>
      <c r="AQ69" s="2"/>
      <c r="AR69" s="2"/>
      <c r="AS69" s="2"/>
      <c r="AT69" s="2"/>
      <c r="AU69" s="2"/>
      <c r="AV69" s="2"/>
      <c r="AW69" s="2"/>
      <c r="AX69" s="2"/>
      <c r="AY69" s="2"/>
      <c r="AZ69" s="2"/>
      <c r="BA69" s="2"/>
      <c r="BB69" s="2"/>
      <c r="BC69" s="2"/>
      <c r="BD69" s="2"/>
      <c r="BE69" s="2"/>
      <c r="BF69" s="2"/>
    </row>
    <row r="70" spans="1:58" x14ac:dyDescent="0.25">
      <c r="AM70" s="2"/>
      <c r="AN70" s="2"/>
      <c r="AO70" s="2"/>
      <c r="AP70" s="2"/>
      <c r="AQ70" s="2"/>
      <c r="AR70" s="2"/>
      <c r="AS70" s="2"/>
      <c r="AT70" s="2"/>
      <c r="AU70" s="2"/>
      <c r="AV70" s="2"/>
      <c r="AW70" s="2"/>
      <c r="AX70" s="2"/>
      <c r="AY70" s="2"/>
      <c r="AZ70" s="2"/>
      <c r="BA70" s="2"/>
      <c r="BB70" s="2"/>
      <c r="BC70" s="2"/>
      <c r="BD70" s="2"/>
      <c r="BE70" s="2"/>
      <c r="BF70" s="2"/>
    </row>
    <row r="71" spans="1:58" x14ac:dyDescent="0.25">
      <c r="AM71" s="2"/>
      <c r="AN71" s="2"/>
      <c r="AO71" s="2"/>
      <c r="AP71" s="2"/>
      <c r="AQ71" s="2"/>
      <c r="AR71" s="2"/>
      <c r="AS71" s="2"/>
      <c r="AT71" s="2"/>
      <c r="AU71" s="2"/>
      <c r="AV71" s="2"/>
      <c r="AW71" s="2"/>
      <c r="AX71" s="2"/>
      <c r="AY71" s="2"/>
      <c r="AZ71" s="2"/>
      <c r="BA71" s="2"/>
      <c r="BB71" s="2"/>
      <c r="BC71" s="2"/>
      <c r="BD71" s="2"/>
      <c r="BE71" s="2"/>
      <c r="BF71" s="2"/>
    </row>
    <row r="72" spans="1:58" s="16" customFormat="1" ht="15.75" x14ac:dyDescent="0.25">
      <c r="A72" s="14"/>
      <c r="B72" s="14"/>
      <c r="C72" s="255" t="s">
        <v>47</v>
      </c>
      <c r="D72" s="255"/>
      <c r="E72" s="255"/>
      <c r="F72" s="14"/>
      <c r="G72" s="14"/>
      <c r="H72" s="14"/>
      <c r="I72" s="15" t="s">
        <v>40</v>
      </c>
      <c r="J72" s="15"/>
      <c r="K72" s="14"/>
      <c r="L72" s="255" t="s">
        <v>48</v>
      </c>
      <c r="M72" s="255"/>
      <c r="N72" s="255"/>
      <c r="O72" s="255"/>
      <c r="P72" s="255"/>
      <c r="Q72" s="14"/>
      <c r="R72" s="15" t="s">
        <v>40</v>
      </c>
      <c r="S72" s="15"/>
      <c r="T72" s="14"/>
      <c r="U72" s="255"/>
      <c r="V72" s="255"/>
      <c r="W72" s="255"/>
      <c r="X72" s="14"/>
      <c r="Y72" s="14"/>
      <c r="Z72" s="14"/>
      <c r="AA72" s="15"/>
      <c r="AB72" s="15"/>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row>
    <row r="73" spans="1:58" s="16" customFormat="1" ht="15.75" x14ac:dyDescent="0.25">
      <c r="A73" s="14"/>
      <c r="B73" s="14"/>
      <c r="C73" s="13" t="s">
        <v>42</v>
      </c>
      <c r="D73" s="13"/>
      <c r="E73" s="13" t="s">
        <v>43</v>
      </c>
      <c r="F73" s="13"/>
      <c r="G73" s="14"/>
      <c r="H73" s="13"/>
      <c r="I73" s="13" t="s">
        <v>42</v>
      </c>
      <c r="J73" s="13" t="s">
        <v>43</v>
      </c>
      <c r="K73" s="14"/>
      <c r="L73" s="13" t="s">
        <v>42</v>
      </c>
      <c r="M73" s="13"/>
      <c r="N73" s="13" t="s">
        <v>43</v>
      </c>
      <c r="O73" s="13"/>
      <c r="P73" s="14"/>
      <c r="Q73" s="13"/>
      <c r="R73" s="13" t="s">
        <v>42</v>
      </c>
      <c r="S73" s="13" t="s">
        <v>43</v>
      </c>
      <c r="T73" s="14"/>
      <c r="U73" s="13"/>
      <c r="V73" s="13"/>
      <c r="W73" s="13"/>
      <c r="X73" s="13"/>
      <c r="Y73" s="14"/>
      <c r="Z73" s="13"/>
      <c r="AA73" s="13"/>
      <c r="AB73" s="13"/>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row>
    <row r="74" spans="1:58" ht="9" customHeight="1" x14ac:dyDescent="0.25">
      <c r="AM74" s="2"/>
      <c r="AN74" s="2"/>
      <c r="AO74" s="2"/>
      <c r="AP74" s="2"/>
      <c r="AQ74" s="2"/>
      <c r="AR74" s="2"/>
      <c r="AS74" s="2"/>
      <c r="AT74" s="2"/>
      <c r="AU74" s="2"/>
      <c r="AV74" s="2"/>
      <c r="AW74" s="2"/>
      <c r="AX74" s="2"/>
      <c r="AY74" s="2"/>
      <c r="AZ74" s="2"/>
      <c r="BA74" s="2"/>
      <c r="BB74" s="2"/>
      <c r="BC74" s="2"/>
      <c r="BD74" s="2"/>
      <c r="BE74" s="2"/>
      <c r="BF74" s="2"/>
    </row>
    <row r="75" spans="1:58" x14ac:dyDescent="0.25">
      <c r="AM75" s="2"/>
      <c r="AN75" s="2"/>
      <c r="AO75" s="2"/>
      <c r="AP75" s="2"/>
      <c r="AQ75" s="2"/>
      <c r="AR75" s="2"/>
      <c r="AS75" s="2"/>
      <c r="AT75" s="2"/>
      <c r="AU75" s="2"/>
      <c r="AV75" s="2"/>
      <c r="AW75" s="2"/>
      <c r="AX75" s="2"/>
      <c r="AY75" s="2"/>
      <c r="AZ75" s="2"/>
      <c r="BA75" s="2"/>
      <c r="BB75" s="2"/>
      <c r="BC75" s="2"/>
      <c r="BD75" s="2"/>
      <c r="BE75" s="2"/>
      <c r="BF75" s="2"/>
    </row>
    <row r="76" spans="1:58" x14ac:dyDescent="0.25">
      <c r="AM76" s="2"/>
      <c r="AN76" s="2"/>
      <c r="AO76" s="2"/>
      <c r="AP76" s="2"/>
      <c r="AQ76" s="2"/>
      <c r="AR76" s="2"/>
      <c r="AS76" s="2"/>
      <c r="AT76" s="2"/>
      <c r="AU76" s="2"/>
      <c r="AV76" s="2"/>
      <c r="AW76" s="2"/>
      <c r="AX76" s="2"/>
      <c r="AY76" s="2"/>
      <c r="AZ76" s="2"/>
      <c r="BA76" s="2"/>
      <c r="BB76" s="2"/>
      <c r="BC76" s="2"/>
      <c r="BD76" s="2"/>
      <c r="BE76" s="2"/>
      <c r="BF76" s="2"/>
    </row>
    <row r="77" spans="1:58" x14ac:dyDescent="0.25">
      <c r="AM77" s="2"/>
      <c r="AN77" s="2"/>
      <c r="AO77" s="2"/>
      <c r="AP77" s="2"/>
      <c r="AQ77" s="2"/>
      <c r="AR77" s="2"/>
      <c r="AS77" s="2"/>
      <c r="AT77" s="2"/>
      <c r="AU77" s="2"/>
      <c r="AV77" s="2"/>
      <c r="AW77" s="2"/>
      <c r="AX77" s="2"/>
      <c r="AY77" s="2"/>
      <c r="AZ77" s="2"/>
      <c r="BA77" s="2"/>
      <c r="BB77" s="2"/>
      <c r="BC77" s="2"/>
      <c r="BD77" s="2"/>
      <c r="BE77" s="2"/>
      <c r="BF77" s="2"/>
    </row>
    <row r="78" spans="1:58" x14ac:dyDescent="0.25">
      <c r="AM78" s="2"/>
      <c r="AN78" s="2"/>
      <c r="AO78" s="2"/>
      <c r="AP78" s="2"/>
      <c r="AQ78" s="2"/>
      <c r="AR78" s="2"/>
      <c r="AS78" s="2"/>
      <c r="AT78" s="2"/>
      <c r="AU78" s="2"/>
      <c r="AV78" s="2"/>
      <c r="AW78" s="2"/>
      <c r="AX78" s="2"/>
      <c r="AY78" s="2"/>
      <c r="AZ78" s="2"/>
      <c r="BA78" s="2"/>
      <c r="BB78" s="2"/>
      <c r="BC78" s="2"/>
      <c r="BD78" s="2"/>
      <c r="BE78" s="2"/>
      <c r="BF78" s="2"/>
    </row>
    <row r="79" spans="1:58" x14ac:dyDescent="0.25">
      <c r="AM79" s="2"/>
      <c r="AN79" s="2"/>
      <c r="AO79" s="2"/>
      <c r="AP79" s="2"/>
      <c r="AQ79" s="2"/>
      <c r="AR79" s="2"/>
      <c r="AS79" s="2"/>
      <c r="AT79" s="2"/>
      <c r="AU79" s="2"/>
      <c r="AV79" s="2"/>
      <c r="AW79" s="2"/>
      <c r="AX79" s="2"/>
      <c r="AY79" s="2"/>
      <c r="AZ79" s="2"/>
      <c r="BA79" s="2"/>
      <c r="BB79" s="2"/>
      <c r="BC79" s="2"/>
      <c r="BD79" s="2"/>
      <c r="BE79" s="2"/>
      <c r="BF79" s="2"/>
    </row>
    <row r="80" spans="1:58" x14ac:dyDescent="0.25">
      <c r="AM80" s="2"/>
      <c r="AN80" s="2"/>
      <c r="AO80" s="2"/>
      <c r="AP80" s="2"/>
      <c r="AQ80" s="2"/>
      <c r="AR80" s="2"/>
      <c r="AS80" s="2"/>
      <c r="AT80" s="2"/>
      <c r="AU80" s="2"/>
      <c r="AV80" s="2"/>
      <c r="AW80" s="2"/>
      <c r="AX80" s="2"/>
      <c r="AY80" s="2"/>
      <c r="AZ80" s="2"/>
      <c r="BA80" s="2"/>
      <c r="BB80" s="2"/>
      <c r="BC80" s="2"/>
      <c r="BD80" s="2"/>
      <c r="BE80" s="2"/>
      <c r="BF80" s="2"/>
    </row>
    <row r="81" spans="39:58" x14ac:dyDescent="0.25">
      <c r="AM81" s="2"/>
      <c r="AN81" s="2"/>
      <c r="AO81" s="2"/>
      <c r="AP81" s="2"/>
      <c r="AQ81" s="2"/>
      <c r="AR81" s="2"/>
      <c r="AS81" s="2"/>
      <c r="AT81" s="2"/>
      <c r="AU81" s="2"/>
      <c r="AV81" s="2"/>
      <c r="AW81" s="2"/>
      <c r="AX81" s="2"/>
      <c r="AY81" s="2"/>
      <c r="AZ81" s="2"/>
      <c r="BA81" s="2"/>
      <c r="BB81" s="2"/>
      <c r="BC81" s="2"/>
      <c r="BD81" s="2"/>
      <c r="BE81" s="2"/>
      <c r="BF81" s="2"/>
    </row>
    <row r="82" spans="39:58" x14ac:dyDescent="0.25">
      <c r="AM82" s="2"/>
      <c r="AN82" s="2"/>
      <c r="AO82" s="2"/>
      <c r="AP82" s="2"/>
      <c r="AQ82" s="2"/>
      <c r="AR82" s="2"/>
      <c r="AS82" s="2"/>
      <c r="AT82" s="2"/>
      <c r="AU82" s="2"/>
      <c r="AV82" s="2"/>
      <c r="AW82" s="2"/>
      <c r="AX82" s="2"/>
      <c r="AY82" s="2"/>
      <c r="AZ82" s="2"/>
      <c r="BA82" s="2"/>
      <c r="BB82" s="2"/>
      <c r="BC82" s="2"/>
      <c r="BD82" s="2"/>
      <c r="BE82" s="2"/>
      <c r="BF82" s="2"/>
    </row>
    <row r="83" spans="39:58" x14ac:dyDescent="0.25">
      <c r="AM83" s="2"/>
      <c r="AN83" s="2"/>
      <c r="AO83" s="2"/>
      <c r="AP83" s="2"/>
      <c r="AQ83" s="2"/>
      <c r="AR83" s="2"/>
      <c r="AS83" s="2"/>
      <c r="AT83" s="2"/>
      <c r="AU83" s="2"/>
      <c r="AV83" s="2"/>
      <c r="AW83" s="2"/>
      <c r="AX83" s="2"/>
      <c r="AY83" s="2"/>
      <c r="AZ83" s="2"/>
      <c r="BA83" s="2"/>
      <c r="BB83" s="2"/>
      <c r="BC83" s="2"/>
      <c r="BD83" s="2"/>
      <c r="BE83" s="2"/>
      <c r="BF83" s="2"/>
    </row>
    <row r="84" spans="39:58" x14ac:dyDescent="0.25">
      <c r="AM84" s="2"/>
      <c r="AN84" s="2"/>
      <c r="AO84" s="2"/>
      <c r="AP84" s="2"/>
      <c r="AQ84" s="2"/>
      <c r="AR84" s="2"/>
      <c r="AS84" s="2"/>
      <c r="AT84" s="2"/>
      <c r="AU84" s="2"/>
      <c r="AV84" s="2"/>
      <c r="AW84" s="2"/>
      <c r="AX84" s="2"/>
      <c r="AY84" s="2"/>
      <c r="AZ84" s="2"/>
      <c r="BA84" s="2"/>
      <c r="BB84" s="2"/>
      <c r="BC84" s="2"/>
      <c r="BD84" s="2"/>
      <c r="BE84" s="2"/>
      <c r="BF84" s="2"/>
    </row>
    <row r="85" spans="39:58" x14ac:dyDescent="0.25">
      <c r="AM85" s="2"/>
      <c r="AN85" s="2"/>
      <c r="AO85" s="2"/>
      <c r="AP85" s="2"/>
      <c r="AQ85" s="2"/>
      <c r="AR85" s="2"/>
      <c r="AS85" s="2"/>
      <c r="AT85" s="2"/>
      <c r="AU85" s="2"/>
      <c r="AV85" s="2"/>
      <c r="AW85" s="2"/>
      <c r="AX85" s="2"/>
      <c r="AY85" s="2"/>
      <c r="AZ85" s="2"/>
      <c r="BA85" s="2"/>
      <c r="BB85" s="2"/>
      <c r="BC85" s="2"/>
      <c r="BD85" s="2"/>
      <c r="BE85" s="2"/>
      <c r="BF85" s="2"/>
    </row>
    <row r="86" spans="39:58" x14ac:dyDescent="0.25">
      <c r="AM86" s="2"/>
      <c r="AN86" s="2"/>
      <c r="AO86" s="2"/>
      <c r="AP86" s="2"/>
      <c r="AQ86" s="2"/>
      <c r="AR86" s="2"/>
      <c r="AS86" s="2"/>
      <c r="AT86" s="2"/>
      <c r="AU86" s="2"/>
      <c r="AV86" s="2"/>
      <c r="AW86" s="2"/>
      <c r="AX86" s="2"/>
      <c r="AY86" s="2"/>
      <c r="AZ86" s="2"/>
      <c r="BA86" s="2"/>
      <c r="BB86" s="2"/>
      <c r="BC86" s="2"/>
      <c r="BD86" s="2"/>
      <c r="BE86" s="2"/>
      <c r="BF86" s="2"/>
    </row>
    <row r="87" spans="39:58" x14ac:dyDescent="0.25">
      <c r="AM87" s="2"/>
      <c r="AN87" s="2"/>
      <c r="AO87" s="2"/>
      <c r="AP87" s="2"/>
      <c r="AQ87" s="2"/>
      <c r="AR87" s="2"/>
      <c r="AS87" s="2"/>
      <c r="AT87" s="2"/>
      <c r="AU87" s="2"/>
      <c r="AV87" s="2"/>
      <c r="AW87" s="2"/>
      <c r="AX87" s="2"/>
      <c r="AY87" s="2"/>
      <c r="AZ87" s="2"/>
      <c r="BA87" s="2"/>
      <c r="BB87" s="2"/>
      <c r="BC87" s="2"/>
      <c r="BD87" s="2"/>
      <c r="BE87" s="2"/>
      <c r="BF87" s="2"/>
    </row>
    <row r="88" spans="39:58" x14ac:dyDescent="0.25">
      <c r="AM88" s="2"/>
      <c r="AN88" s="2"/>
      <c r="AO88" s="2"/>
      <c r="AP88" s="2"/>
      <c r="AQ88" s="2"/>
      <c r="AR88" s="2"/>
      <c r="AS88" s="2"/>
      <c r="AT88" s="2"/>
      <c r="AU88" s="2"/>
      <c r="AV88" s="2"/>
      <c r="AW88" s="2"/>
      <c r="AX88" s="2"/>
      <c r="AY88" s="2"/>
      <c r="AZ88" s="2"/>
      <c r="BA88" s="2"/>
      <c r="BB88" s="2"/>
      <c r="BC88" s="2"/>
      <c r="BD88" s="2"/>
      <c r="BE88" s="2"/>
      <c r="BF88" s="2"/>
    </row>
    <row r="89" spans="39:58" x14ac:dyDescent="0.25">
      <c r="AM89" s="2"/>
      <c r="AN89" s="2"/>
      <c r="AO89" s="2"/>
      <c r="AP89" s="2"/>
      <c r="AQ89" s="2"/>
      <c r="AR89" s="2"/>
      <c r="AS89" s="2"/>
      <c r="AT89" s="2"/>
      <c r="AU89" s="2"/>
      <c r="AV89" s="2"/>
      <c r="AW89" s="2"/>
      <c r="AX89" s="2"/>
      <c r="AY89" s="2"/>
      <c r="AZ89" s="2"/>
      <c r="BA89" s="2"/>
      <c r="BB89" s="2"/>
      <c r="BC89" s="2"/>
      <c r="BD89" s="2"/>
      <c r="BE89" s="2"/>
      <c r="BF89" s="2"/>
    </row>
    <row r="90" spans="39:58" x14ac:dyDescent="0.25">
      <c r="AM90" s="2"/>
      <c r="AN90" s="2"/>
      <c r="AO90" s="2"/>
      <c r="AP90" s="2"/>
      <c r="AQ90" s="2"/>
      <c r="AR90" s="2"/>
      <c r="AS90" s="2"/>
      <c r="AT90" s="2"/>
      <c r="AU90" s="2"/>
      <c r="AV90" s="2"/>
      <c r="AW90" s="2"/>
      <c r="AX90" s="2"/>
      <c r="AY90" s="2"/>
      <c r="AZ90" s="2"/>
      <c r="BA90" s="2"/>
      <c r="BB90" s="2"/>
      <c r="BC90" s="2"/>
      <c r="BD90" s="2"/>
      <c r="BE90" s="2"/>
      <c r="BF90" s="2"/>
    </row>
    <row r="91" spans="39:58" s="2" customFormat="1" x14ac:dyDescent="0.25"/>
    <row r="92" spans="39:58" x14ac:dyDescent="0.25">
      <c r="AM92" s="2"/>
      <c r="AN92" s="2"/>
      <c r="AO92" s="2"/>
      <c r="AP92" s="2"/>
      <c r="AQ92" s="2"/>
      <c r="AR92" s="2"/>
      <c r="AS92" s="2"/>
      <c r="AT92" s="2"/>
      <c r="AU92" s="2"/>
      <c r="AV92" s="2"/>
      <c r="AW92" s="2"/>
      <c r="AX92" s="2"/>
      <c r="AY92" s="2"/>
      <c r="AZ92" s="2"/>
      <c r="BA92" s="2"/>
      <c r="BB92" s="2"/>
      <c r="BC92" s="2"/>
      <c r="BD92" s="2"/>
      <c r="BE92" s="2"/>
      <c r="BF92" s="2"/>
    </row>
    <row r="93" spans="39:58" x14ac:dyDescent="0.25">
      <c r="AM93" s="2"/>
      <c r="AN93" s="2"/>
      <c r="AO93" s="2"/>
      <c r="AP93" s="2"/>
      <c r="AQ93" s="2"/>
      <c r="AR93" s="2"/>
      <c r="AS93" s="2"/>
      <c r="AT93" s="2"/>
      <c r="AU93" s="2"/>
      <c r="AV93" s="2"/>
      <c r="AW93" s="2"/>
      <c r="AX93" s="2"/>
      <c r="AY93" s="2"/>
      <c r="AZ93" s="2"/>
      <c r="BA93" s="2"/>
      <c r="BB93" s="2"/>
      <c r="BC93" s="2"/>
      <c r="BD93" s="2"/>
      <c r="BE93" s="2"/>
      <c r="BF93" s="2"/>
    </row>
    <row r="94" spans="39:58" x14ac:dyDescent="0.25">
      <c r="AM94" s="2"/>
      <c r="AN94" s="2"/>
      <c r="AO94" s="2"/>
      <c r="AP94" s="2"/>
      <c r="AQ94" s="2"/>
      <c r="AR94" s="2"/>
      <c r="AS94" s="2"/>
      <c r="AT94" s="2"/>
      <c r="AU94" s="2"/>
      <c r="AV94" s="2"/>
      <c r="AW94" s="2"/>
      <c r="AX94" s="2"/>
      <c r="AY94" s="2"/>
      <c r="AZ94" s="2"/>
      <c r="BA94" s="2"/>
      <c r="BB94" s="2"/>
      <c r="BC94" s="2"/>
      <c r="BD94" s="2"/>
      <c r="BE94" s="2"/>
      <c r="BF94" s="2"/>
    </row>
    <row r="95" spans="39:58" ht="9" customHeight="1" x14ac:dyDescent="0.25">
      <c r="AM95" s="2"/>
      <c r="AN95" s="2"/>
      <c r="AO95" s="2"/>
      <c r="AP95" s="2"/>
      <c r="AQ95" s="2"/>
      <c r="AR95" s="2"/>
      <c r="AS95" s="2"/>
      <c r="AT95" s="2"/>
      <c r="AU95" s="2"/>
      <c r="AV95" s="2"/>
      <c r="AW95" s="2"/>
      <c r="AX95" s="2"/>
      <c r="AY95" s="2"/>
      <c r="AZ95" s="2"/>
      <c r="BA95" s="2"/>
      <c r="BB95" s="2"/>
      <c r="BC95" s="2"/>
      <c r="BD95" s="2"/>
      <c r="BE95" s="2"/>
      <c r="BF95" s="2"/>
    </row>
    <row r="96" spans="39:58" x14ac:dyDescent="0.25">
      <c r="AM96" s="2"/>
      <c r="AN96" s="2"/>
      <c r="AO96" s="2"/>
      <c r="AP96" s="2"/>
      <c r="AQ96" s="2"/>
      <c r="AR96" s="2"/>
      <c r="AS96" s="2"/>
      <c r="AT96" s="2"/>
      <c r="AU96" s="2"/>
      <c r="AV96" s="2"/>
      <c r="AW96" s="2"/>
      <c r="AX96" s="2"/>
      <c r="AY96" s="2"/>
      <c r="AZ96" s="2"/>
      <c r="BA96" s="2"/>
      <c r="BB96" s="2"/>
      <c r="BC96" s="2"/>
      <c r="BD96" s="2"/>
      <c r="BE96" s="2"/>
      <c r="BF96" s="2"/>
    </row>
    <row r="97" spans="3:58" x14ac:dyDescent="0.25">
      <c r="AM97" s="2"/>
      <c r="AN97" s="2"/>
      <c r="AO97" s="2"/>
      <c r="AP97" s="2"/>
      <c r="AQ97" s="2"/>
      <c r="AR97" s="2"/>
      <c r="AS97" s="2"/>
      <c r="AT97" s="2"/>
      <c r="AU97" s="2"/>
      <c r="AV97" s="2"/>
      <c r="AW97" s="2"/>
      <c r="AX97" s="2"/>
      <c r="AY97" s="2"/>
      <c r="AZ97" s="2"/>
      <c r="BA97" s="2"/>
      <c r="BB97" s="2"/>
      <c r="BC97" s="2"/>
      <c r="BD97" s="2"/>
      <c r="BE97" s="2"/>
      <c r="BF97" s="2"/>
    </row>
    <row r="98" spans="3:58" x14ac:dyDescent="0.25">
      <c r="AM98" s="2"/>
      <c r="AN98" s="2"/>
      <c r="AO98" s="2"/>
      <c r="AP98" s="2"/>
      <c r="AQ98" s="2"/>
      <c r="AR98" s="2"/>
      <c r="AS98" s="2"/>
      <c r="AT98" s="2"/>
      <c r="AU98" s="2"/>
      <c r="AV98" s="2"/>
      <c r="AW98" s="2"/>
      <c r="AX98" s="2"/>
      <c r="AY98" s="2"/>
      <c r="AZ98" s="2"/>
      <c r="BA98" s="2"/>
      <c r="BB98" s="2"/>
      <c r="BC98" s="2"/>
      <c r="BD98" s="2"/>
      <c r="BE98" s="2"/>
      <c r="BF98" s="2"/>
    </row>
    <row r="106" spans="3:58" x14ac:dyDescent="0.25">
      <c r="C106" s="240" t="s">
        <v>50</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row>
    <row r="107" spans="3:58" x14ac:dyDescent="0.25">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row>
    <row r="108" spans="3:58" x14ac:dyDescent="0.25">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row>
    <row r="109" spans="3:58" x14ac:dyDescent="0.25">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row>
    <row r="110" spans="3:58" x14ac:dyDescent="0.25">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row>
  </sheetData>
  <mergeCells count="11">
    <mergeCell ref="C72:E72"/>
    <mergeCell ref="L72:P72"/>
    <mergeCell ref="U72:W72"/>
    <mergeCell ref="C106:AB110"/>
    <mergeCell ref="AM1:AO1"/>
    <mergeCell ref="C2:E2"/>
    <mergeCell ref="L2:N2"/>
    <mergeCell ref="U2:W2"/>
    <mergeCell ref="C37:E37"/>
    <mergeCell ref="L37:N37"/>
    <mergeCell ref="U37:W3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10DD-19D8-4C18-94B2-2F90E3580960}">
  <dimension ref="A1:BF110"/>
  <sheetViews>
    <sheetView zoomScale="90" zoomScaleNormal="90" workbookViewId="0">
      <selection activeCell="AE21" sqref="AE21"/>
    </sheetView>
  </sheetViews>
  <sheetFormatPr defaultRowHeight="15" x14ac:dyDescent="0.25"/>
  <cols>
    <col min="1" max="1" width="3.28515625" style="2" customWidth="1"/>
    <col min="2" max="3" width="9.140625" style="2"/>
    <col min="4" max="4" width="6.5703125" style="2" customWidth="1"/>
    <col min="5" max="5" width="5.85546875" style="2" customWidth="1"/>
    <col min="6" max="6" width="2.5703125" style="2" customWidth="1"/>
    <col min="7" max="7" width="6.28515625" style="2" customWidth="1"/>
    <col min="8" max="8" width="2.28515625" style="2" customWidth="1"/>
    <col min="9" max="10" width="11.85546875" style="2" customWidth="1"/>
    <col min="11" max="11" width="3.28515625" style="2" customWidth="1"/>
    <col min="12" max="12" width="9.140625" style="2"/>
    <col min="13" max="13" width="6.5703125" style="2" customWidth="1"/>
    <col min="14" max="14" width="5.85546875" style="2" customWidth="1"/>
    <col min="15" max="15" width="2.5703125" style="2" customWidth="1"/>
    <col min="16" max="16" width="6.28515625" style="2" customWidth="1"/>
    <col min="17" max="17" width="2.28515625" style="2" customWidth="1"/>
    <col min="18" max="19" width="11.85546875" style="2" customWidth="1"/>
    <col min="20" max="20" width="2.7109375" style="2" customWidth="1"/>
    <col min="21" max="21" width="9.140625" style="2"/>
    <col min="22" max="22" width="6.5703125" style="2" customWidth="1"/>
    <col min="23" max="23" width="5.85546875" style="2" customWidth="1"/>
    <col min="24" max="24" width="2.5703125" style="2" customWidth="1"/>
    <col min="25" max="25" width="6.28515625" style="2" customWidth="1"/>
    <col min="26" max="26" width="2.28515625" style="2" customWidth="1"/>
    <col min="27" max="28" width="11.85546875" style="2" customWidth="1"/>
    <col min="29" max="29" width="2.7109375" style="2" customWidth="1"/>
    <col min="30" max="30" width="9.140625" style="2"/>
    <col min="31" max="31" width="6.5703125" style="2" customWidth="1"/>
    <col min="32" max="32" width="5.85546875" style="2" customWidth="1"/>
    <col min="33" max="33" width="2.5703125" style="2" customWidth="1"/>
    <col min="34" max="34" width="6.28515625" style="2" customWidth="1"/>
    <col min="35" max="35" width="2.28515625" style="2" customWidth="1"/>
    <col min="36" max="37" width="11.85546875" style="2" customWidth="1"/>
    <col min="38" max="38" width="2.7109375" style="2" customWidth="1"/>
    <col min="39" max="39" width="3.42578125" customWidth="1"/>
    <col min="42" max="42" width="8.42578125" customWidth="1"/>
    <col min="43" max="43" width="4.28515625" customWidth="1"/>
    <col min="46" max="46" width="5.7109375" customWidth="1"/>
    <col min="49" max="49" width="7.5703125" customWidth="1"/>
    <col min="50" max="50" width="5" customWidth="1"/>
    <col min="53" max="53" width="4.140625" customWidth="1"/>
    <col min="57" max="57" width="3" customWidth="1"/>
  </cols>
  <sheetData>
    <row r="1" spans="1:58" ht="21" x14ac:dyDescent="0.25">
      <c r="AM1" s="256"/>
      <c r="AN1" s="256"/>
      <c r="AO1" s="256"/>
      <c r="AP1" s="2"/>
      <c r="AQ1" s="2"/>
      <c r="AR1" s="2"/>
      <c r="AS1" s="2"/>
      <c r="AT1" s="2"/>
      <c r="AU1" s="2"/>
      <c r="AV1" s="2"/>
      <c r="AW1" s="2"/>
      <c r="AX1" s="2"/>
      <c r="AY1" s="2"/>
      <c r="AZ1" s="2"/>
      <c r="BA1" s="2"/>
      <c r="BB1" s="2"/>
      <c r="BC1" s="2"/>
      <c r="BD1" s="2"/>
      <c r="BE1" s="2"/>
      <c r="BF1" s="2"/>
    </row>
    <row r="2" spans="1:58" s="16" customFormat="1" ht="15.75" x14ac:dyDescent="0.25">
      <c r="A2" s="14"/>
      <c r="B2" s="14"/>
      <c r="C2" s="255" t="s">
        <v>51</v>
      </c>
      <c r="D2" s="255"/>
      <c r="E2" s="255"/>
      <c r="F2" s="14"/>
      <c r="G2" s="14"/>
      <c r="H2" s="14"/>
      <c r="I2" s="15" t="s">
        <v>40</v>
      </c>
      <c r="J2" s="15"/>
      <c r="K2" s="14"/>
      <c r="L2" s="255" t="s">
        <v>58</v>
      </c>
      <c r="M2" s="255"/>
      <c r="N2" s="255"/>
      <c r="O2" s="14"/>
      <c r="P2" s="14"/>
      <c r="Q2" s="14"/>
      <c r="R2" s="15" t="s">
        <v>40</v>
      </c>
      <c r="S2" s="15"/>
      <c r="T2" s="14"/>
      <c r="U2" s="255" t="s">
        <v>52</v>
      </c>
      <c r="V2" s="255"/>
      <c r="W2" s="255"/>
      <c r="X2" s="14"/>
      <c r="Y2" s="14"/>
      <c r="Z2" s="14"/>
      <c r="AA2" s="15" t="s">
        <v>40</v>
      </c>
      <c r="AB2" s="15"/>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row>
    <row r="3" spans="1:58" s="16" customFormat="1" ht="15.75" x14ac:dyDescent="0.25">
      <c r="A3" s="14"/>
      <c r="B3" s="14"/>
      <c r="C3" s="13" t="s">
        <v>42</v>
      </c>
      <c r="D3" s="13"/>
      <c r="E3" s="13" t="s">
        <v>43</v>
      </c>
      <c r="F3" s="13"/>
      <c r="G3" s="14"/>
      <c r="H3" s="13"/>
      <c r="I3" s="13" t="s">
        <v>42</v>
      </c>
      <c r="J3" s="13" t="s">
        <v>43</v>
      </c>
      <c r="K3" s="14"/>
      <c r="L3" s="13" t="s">
        <v>42</v>
      </c>
      <c r="M3" s="13"/>
      <c r="N3" s="13" t="s">
        <v>43</v>
      </c>
      <c r="O3" s="13"/>
      <c r="P3" s="14"/>
      <c r="Q3" s="13"/>
      <c r="R3" s="13" t="s">
        <v>42</v>
      </c>
      <c r="S3" s="13" t="s">
        <v>43</v>
      </c>
      <c r="T3" s="14"/>
      <c r="U3" s="13" t="s">
        <v>42</v>
      </c>
      <c r="V3" s="13"/>
      <c r="W3" s="13" t="s">
        <v>43</v>
      </c>
      <c r="X3" s="13"/>
      <c r="Y3" s="14"/>
      <c r="Z3" s="13"/>
      <c r="AA3" s="13" t="s">
        <v>42</v>
      </c>
      <c r="AB3" s="13" t="s">
        <v>43</v>
      </c>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row>
    <row r="4" spans="1:58" ht="4.5" customHeight="1" x14ac:dyDescent="0.25">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2"/>
      <c r="AN4" s="2"/>
      <c r="AO4" s="2"/>
      <c r="AP4" s="2"/>
      <c r="AQ4" s="2"/>
      <c r="AR4" s="2"/>
      <c r="AS4" s="2"/>
      <c r="AT4" s="2"/>
      <c r="AU4" s="2"/>
      <c r="AV4" s="2"/>
      <c r="AW4" s="2"/>
      <c r="AX4" s="2"/>
      <c r="AY4" s="2"/>
      <c r="AZ4" s="2"/>
      <c r="BA4" s="2"/>
      <c r="BB4" s="2"/>
      <c r="BC4" s="2"/>
      <c r="BD4" s="2"/>
      <c r="BE4" s="2"/>
      <c r="BF4" s="2"/>
    </row>
    <row r="5" spans="1:58" x14ac:dyDescent="0.25">
      <c r="AM5" s="2"/>
      <c r="AN5" s="2"/>
      <c r="AO5" s="2"/>
      <c r="AP5" s="2"/>
      <c r="AQ5" s="2"/>
      <c r="AR5" s="2"/>
      <c r="AS5" s="2"/>
      <c r="AT5" s="2"/>
      <c r="AU5" s="2"/>
      <c r="AV5" s="2"/>
      <c r="AW5" s="2"/>
      <c r="AX5" s="2"/>
      <c r="AY5" s="2"/>
      <c r="AZ5" s="2"/>
      <c r="BA5" s="2"/>
      <c r="BB5" s="2"/>
      <c r="BC5" s="2"/>
      <c r="BD5" s="2"/>
      <c r="BE5" s="2"/>
      <c r="BF5" s="2"/>
    </row>
    <row r="6" spans="1:58" x14ac:dyDescent="0.25">
      <c r="AM6" s="2"/>
      <c r="AN6" s="2"/>
      <c r="AO6" s="2"/>
      <c r="AP6" s="2"/>
      <c r="AQ6" s="2"/>
      <c r="AR6" s="2"/>
      <c r="AS6" s="2"/>
      <c r="AT6" s="2"/>
      <c r="AU6" s="2"/>
      <c r="AV6" s="2"/>
      <c r="AW6" s="2"/>
      <c r="AX6" s="2"/>
      <c r="AY6" s="2"/>
      <c r="AZ6" s="2"/>
      <c r="BA6" s="2"/>
      <c r="BB6" s="2"/>
      <c r="BC6" s="2"/>
      <c r="BD6" s="2"/>
      <c r="BE6" s="2"/>
      <c r="BF6" s="2"/>
    </row>
    <row r="7" spans="1:58" x14ac:dyDescent="0.25">
      <c r="AM7" s="2"/>
      <c r="AN7" s="2"/>
      <c r="AO7" s="2"/>
      <c r="AP7" s="2"/>
      <c r="AQ7" s="2"/>
      <c r="AR7" s="2"/>
      <c r="AS7" s="2"/>
      <c r="AT7" s="2"/>
      <c r="AU7" s="2"/>
      <c r="AV7" s="2"/>
      <c r="AW7" s="2"/>
      <c r="AX7" s="2"/>
      <c r="AY7" s="2"/>
      <c r="AZ7" s="2"/>
      <c r="BA7" s="2"/>
      <c r="BB7" s="2"/>
      <c r="BC7" s="2"/>
      <c r="BD7" s="2"/>
      <c r="BE7" s="2"/>
      <c r="BF7" s="2"/>
    </row>
    <row r="8" spans="1:58" x14ac:dyDescent="0.25">
      <c r="AM8" s="2"/>
      <c r="AN8" s="2"/>
      <c r="AO8" s="2"/>
      <c r="AP8" s="2"/>
      <c r="AQ8" s="2"/>
      <c r="AR8" s="2"/>
      <c r="AS8" s="2"/>
      <c r="AT8" s="2"/>
      <c r="AU8" s="2"/>
      <c r="AV8" s="2"/>
      <c r="AW8" s="2"/>
      <c r="AX8" s="2"/>
      <c r="AY8" s="2"/>
      <c r="AZ8" s="2"/>
      <c r="BA8" s="2"/>
      <c r="BB8" s="2"/>
      <c r="BC8" s="2"/>
      <c r="BD8" s="2"/>
      <c r="BE8" s="2"/>
      <c r="BF8" s="2"/>
    </row>
    <row r="9" spans="1:58" x14ac:dyDescent="0.25">
      <c r="AM9" s="2"/>
      <c r="AN9" s="2"/>
      <c r="AO9" s="2"/>
      <c r="AP9" s="2"/>
      <c r="AQ9" s="2"/>
      <c r="AR9" s="2"/>
      <c r="AS9" s="2"/>
      <c r="AT9" s="2"/>
      <c r="AU9" s="2"/>
      <c r="AV9" s="2"/>
      <c r="AW9" s="2"/>
      <c r="AX9" s="2"/>
      <c r="AY9" s="2"/>
      <c r="AZ9" s="2"/>
      <c r="BA9" s="2"/>
      <c r="BB9" s="2"/>
      <c r="BC9" s="2"/>
      <c r="BD9" s="2"/>
      <c r="BE9" s="2"/>
      <c r="BF9" s="2"/>
    </row>
    <row r="10" spans="1:58" x14ac:dyDescent="0.25">
      <c r="AM10" s="2"/>
      <c r="AN10" s="2"/>
      <c r="AO10" s="2"/>
      <c r="AP10" s="2"/>
      <c r="AQ10" s="2"/>
      <c r="AR10" s="2"/>
      <c r="AS10" s="2"/>
      <c r="AT10" s="2"/>
      <c r="AU10" s="2"/>
      <c r="AV10" s="2"/>
      <c r="AW10" s="2"/>
      <c r="AX10" s="2"/>
      <c r="AY10" s="2"/>
      <c r="AZ10" s="2"/>
      <c r="BA10" s="2"/>
      <c r="BB10" s="2"/>
      <c r="BC10" s="2"/>
      <c r="BD10" s="2"/>
      <c r="BE10" s="2"/>
      <c r="BF10" s="2"/>
    </row>
    <row r="11" spans="1:58" x14ac:dyDescent="0.25">
      <c r="AM11" s="2"/>
      <c r="AN11" s="2"/>
      <c r="AO11" s="2"/>
      <c r="AP11" s="2"/>
      <c r="AQ11" s="2"/>
      <c r="AR11" s="2"/>
      <c r="AS11" s="2"/>
      <c r="AT11" s="2"/>
      <c r="AU11" s="2"/>
      <c r="AV11" s="2"/>
      <c r="AW11" s="2"/>
      <c r="AX11" s="2"/>
      <c r="AY11" s="2"/>
      <c r="AZ11" s="2"/>
      <c r="BA11" s="2"/>
      <c r="BB11" s="2"/>
      <c r="BC11" s="2"/>
      <c r="BD11" s="2"/>
      <c r="BE11" s="2"/>
      <c r="BF11" s="2"/>
    </row>
    <row r="12" spans="1:58" x14ac:dyDescent="0.25">
      <c r="AM12" s="2"/>
      <c r="AN12" s="2"/>
      <c r="AO12" s="2"/>
      <c r="AP12" s="2"/>
      <c r="AQ12" s="2"/>
      <c r="AR12" s="2"/>
      <c r="AS12" s="2"/>
      <c r="AT12" s="2"/>
      <c r="AU12" s="2"/>
      <c r="AV12" s="2"/>
      <c r="AW12" s="2"/>
      <c r="AX12" s="2"/>
      <c r="AY12" s="2"/>
      <c r="AZ12" s="2"/>
      <c r="BA12" s="2"/>
      <c r="BB12" s="2"/>
      <c r="BC12" s="2"/>
      <c r="BD12" s="2"/>
      <c r="BE12" s="2"/>
      <c r="BF12" s="2"/>
    </row>
    <row r="13" spans="1:58" x14ac:dyDescent="0.25">
      <c r="AM13" s="2"/>
      <c r="AN13" s="2"/>
      <c r="AO13" s="2"/>
      <c r="AP13" s="2"/>
      <c r="AQ13" s="2"/>
      <c r="AR13" s="2"/>
      <c r="AS13" s="2"/>
      <c r="AT13" s="2"/>
      <c r="AU13" s="2"/>
      <c r="AV13" s="2"/>
      <c r="AW13" s="2"/>
      <c r="AX13" s="2"/>
      <c r="AY13" s="2"/>
      <c r="AZ13" s="2"/>
      <c r="BA13" s="2"/>
      <c r="BB13" s="2"/>
      <c r="BC13" s="2"/>
      <c r="BD13" s="2"/>
      <c r="BE13" s="2"/>
      <c r="BF13" s="2"/>
    </row>
    <row r="14" spans="1:58" x14ac:dyDescent="0.25">
      <c r="AM14" s="2"/>
      <c r="AN14" s="2"/>
      <c r="AO14" s="2"/>
      <c r="AP14" s="2"/>
      <c r="AQ14" s="2"/>
      <c r="AR14" s="2"/>
      <c r="AS14" s="2"/>
      <c r="AT14" s="2"/>
      <c r="AU14" s="2"/>
      <c r="AV14" s="2"/>
      <c r="AW14" s="2"/>
      <c r="AX14" s="2"/>
      <c r="AY14" s="2"/>
      <c r="AZ14" s="2"/>
      <c r="BA14" s="2"/>
      <c r="BB14" s="2"/>
      <c r="BC14" s="2"/>
      <c r="BD14" s="2"/>
      <c r="BE14" s="2"/>
      <c r="BF14" s="2"/>
    </row>
    <row r="15" spans="1:58" x14ac:dyDescent="0.25">
      <c r="AM15" s="2"/>
      <c r="AN15" s="2"/>
      <c r="AO15" s="2"/>
      <c r="AP15" s="2"/>
      <c r="AQ15" s="2"/>
      <c r="AR15" s="2"/>
      <c r="AS15" s="2"/>
      <c r="AT15" s="2"/>
      <c r="AU15" s="2"/>
      <c r="AV15" s="2"/>
      <c r="AW15" s="2"/>
      <c r="AX15" s="2"/>
      <c r="AY15" s="2"/>
      <c r="AZ15" s="2"/>
      <c r="BA15" s="2"/>
      <c r="BB15" s="2"/>
      <c r="BC15" s="2"/>
      <c r="BD15" s="2"/>
      <c r="BE15" s="2"/>
      <c r="BF15" s="2"/>
    </row>
    <row r="16" spans="1:58" x14ac:dyDescent="0.25">
      <c r="AM16" s="2"/>
      <c r="AN16" s="2"/>
      <c r="AO16" s="2"/>
      <c r="AP16" s="2"/>
      <c r="AQ16" s="2"/>
      <c r="AR16" s="2"/>
      <c r="AS16" s="2"/>
      <c r="AT16" s="2"/>
      <c r="AU16" s="2"/>
      <c r="AV16" s="2"/>
      <c r="AW16" s="2"/>
      <c r="AX16" s="2"/>
      <c r="AY16" s="2"/>
      <c r="AZ16" s="2"/>
      <c r="BA16" s="2"/>
      <c r="BB16" s="2"/>
      <c r="BC16" s="2"/>
      <c r="BD16" s="2"/>
      <c r="BE16" s="2"/>
      <c r="BF16" s="2"/>
    </row>
    <row r="17" spans="39:58" x14ac:dyDescent="0.25">
      <c r="AM17" s="2"/>
      <c r="AN17" s="2"/>
      <c r="AO17" s="2"/>
      <c r="AP17" s="2"/>
      <c r="AQ17" s="2"/>
      <c r="AR17" s="2"/>
      <c r="AS17" s="2"/>
      <c r="AT17" s="2"/>
      <c r="AU17" s="2"/>
      <c r="AV17" s="2"/>
      <c r="AW17" s="2"/>
      <c r="AX17" s="2"/>
      <c r="AY17" s="2"/>
      <c r="AZ17" s="2"/>
      <c r="BA17" s="2"/>
      <c r="BB17" s="2"/>
      <c r="BC17" s="2"/>
      <c r="BD17" s="2"/>
      <c r="BE17" s="2"/>
      <c r="BF17" s="2"/>
    </row>
    <row r="18" spans="39:58" x14ac:dyDescent="0.25">
      <c r="AM18" s="2"/>
      <c r="AN18" s="2"/>
      <c r="AO18" s="2"/>
      <c r="AP18" s="2"/>
      <c r="AQ18" s="2"/>
      <c r="AR18" s="2"/>
      <c r="AS18" s="2"/>
      <c r="AT18" s="2"/>
      <c r="AU18" s="2"/>
      <c r="AV18" s="2"/>
      <c r="AW18" s="2"/>
      <c r="AX18" s="2"/>
      <c r="AY18" s="2"/>
      <c r="AZ18" s="2"/>
      <c r="BA18" s="2"/>
      <c r="BB18" s="2"/>
      <c r="BC18" s="2"/>
      <c r="BD18" s="2"/>
      <c r="BE18" s="2"/>
      <c r="BF18" s="2"/>
    </row>
    <row r="19" spans="39:58" x14ac:dyDescent="0.25">
      <c r="AM19" s="2"/>
      <c r="AN19" s="2"/>
      <c r="AO19" s="2"/>
      <c r="AP19" s="2"/>
      <c r="AQ19" s="2"/>
      <c r="AR19" s="2"/>
      <c r="AS19" s="2"/>
      <c r="AT19" s="2"/>
      <c r="AU19" s="2"/>
      <c r="AV19" s="2"/>
      <c r="AW19" s="2"/>
      <c r="AX19" s="2"/>
      <c r="AY19" s="2"/>
      <c r="AZ19" s="2"/>
      <c r="BA19" s="2"/>
      <c r="BB19" s="2"/>
      <c r="BC19" s="2"/>
      <c r="BD19" s="2"/>
      <c r="BE19" s="2"/>
      <c r="BF19" s="2"/>
    </row>
    <row r="20" spans="39:58" x14ac:dyDescent="0.25">
      <c r="AM20" s="2"/>
      <c r="AN20" s="2"/>
      <c r="AO20" s="2"/>
      <c r="AP20" s="2"/>
      <c r="AT20" s="2"/>
      <c r="AU20" s="2"/>
      <c r="AV20" s="2"/>
      <c r="AW20" s="2"/>
      <c r="AX20" s="2"/>
      <c r="AY20" s="2"/>
      <c r="AZ20" s="2"/>
      <c r="BA20" s="2"/>
      <c r="BB20" s="2"/>
      <c r="BC20" s="2"/>
      <c r="BD20" s="2"/>
      <c r="BE20" s="2"/>
      <c r="BF20" s="2"/>
    </row>
    <row r="21" spans="39:58" x14ac:dyDescent="0.25">
      <c r="AM21" s="2"/>
      <c r="AN21" s="2"/>
      <c r="AO21" s="2"/>
      <c r="AP21" s="2"/>
      <c r="AQ21" s="2"/>
      <c r="AR21" s="2"/>
      <c r="AS21" s="2"/>
      <c r="AT21" s="2"/>
      <c r="AU21" s="2"/>
      <c r="AV21" s="2"/>
      <c r="AW21" s="2"/>
      <c r="AX21" s="2"/>
      <c r="AY21" s="2"/>
      <c r="AZ21" s="2"/>
      <c r="BA21" s="2"/>
      <c r="BB21" s="2"/>
      <c r="BC21" s="2"/>
      <c r="BD21" s="2"/>
      <c r="BE21" s="2"/>
      <c r="BF21" s="2"/>
    </row>
    <row r="22" spans="39:58" x14ac:dyDescent="0.25">
      <c r="AM22" s="2"/>
      <c r="AN22" s="2"/>
      <c r="AO22" s="2"/>
      <c r="AP22" s="2"/>
      <c r="AQ22" s="2"/>
      <c r="AR22" s="2"/>
      <c r="AS22" s="2"/>
      <c r="AT22" s="2"/>
      <c r="AU22" s="2"/>
      <c r="AV22" s="2"/>
      <c r="AW22" s="2"/>
      <c r="AX22" s="2"/>
      <c r="AY22" s="2"/>
      <c r="AZ22" s="2"/>
      <c r="BA22" s="2"/>
      <c r="BB22" s="2"/>
      <c r="BC22" s="2"/>
      <c r="BD22" s="2"/>
      <c r="BE22" s="2"/>
      <c r="BF22" s="2"/>
    </row>
    <row r="23" spans="39:58" x14ac:dyDescent="0.25">
      <c r="AM23" s="2"/>
      <c r="AN23" s="2"/>
      <c r="AO23" s="2"/>
      <c r="AP23" s="2"/>
      <c r="AQ23" s="2"/>
      <c r="AR23" s="2"/>
      <c r="AS23" s="2"/>
      <c r="AT23" s="2"/>
      <c r="AU23" s="2"/>
      <c r="AV23" s="2"/>
      <c r="AW23" s="2"/>
      <c r="AX23" s="2"/>
      <c r="AY23" s="2"/>
      <c r="AZ23" s="2"/>
      <c r="BA23" s="2"/>
      <c r="BB23" s="2"/>
      <c r="BC23" s="2"/>
      <c r="BD23" s="2"/>
      <c r="BE23" s="2"/>
      <c r="BF23" s="2"/>
    </row>
    <row r="24" spans="39:58" x14ac:dyDescent="0.25">
      <c r="AM24" s="2"/>
      <c r="AN24" s="2"/>
      <c r="AO24" s="2"/>
      <c r="AP24" s="2"/>
      <c r="AQ24" s="2"/>
      <c r="AR24" s="2"/>
      <c r="AS24" s="2"/>
      <c r="AT24" s="2"/>
      <c r="AU24" s="2"/>
      <c r="AV24" s="2"/>
      <c r="AW24" s="2"/>
      <c r="AX24" s="2"/>
      <c r="AY24" s="2"/>
      <c r="AZ24" s="2"/>
      <c r="BA24" s="2"/>
      <c r="BB24" s="2"/>
      <c r="BC24" s="2"/>
      <c r="BD24" s="2"/>
      <c r="BE24" s="2"/>
      <c r="BF24" s="2"/>
    </row>
    <row r="25" spans="39:58" x14ac:dyDescent="0.25">
      <c r="AM25" s="2"/>
      <c r="AN25" s="2"/>
      <c r="AO25" s="2"/>
      <c r="AP25" s="2"/>
      <c r="AQ25" s="2"/>
      <c r="AR25" s="2"/>
      <c r="AS25" s="2"/>
      <c r="AT25" s="2"/>
      <c r="AU25" s="2"/>
      <c r="AV25" s="2"/>
      <c r="AW25" s="2"/>
      <c r="AX25" s="2"/>
      <c r="AY25" s="2"/>
      <c r="AZ25" s="2"/>
      <c r="BA25" s="2"/>
      <c r="BB25" s="2"/>
      <c r="BC25" s="2"/>
      <c r="BD25" s="2"/>
      <c r="BE25" s="2"/>
      <c r="BF25" s="2"/>
    </row>
    <row r="26" spans="39:58" x14ac:dyDescent="0.25">
      <c r="AM26" s="2"/>
      <c r="AN26" s="2"/>
      <c r="AO26" s="2"/>
      <c r="AP26" s="2"/>
      <c r="AQ26" s="2"/>
      <c r="AR26" s="2"/>
      <c r="AS26" s="2"/>
      <c r="AT26" s="2"/>
      <c r="AU26" s="2"/>
      <c r="AV26" s="2"/>
      <c r="AW26" s="2"/>
      <c r="AX26" s="2"/>
      <c r="AY26" s="2"/>
      <c r="AZ26" s="2"/>
      <c r="BA26" s="2"/>
      <c r="BB26" s="2"/>
      <c r="BC26" s="2"/>
      <c r="BD26" s="2"/>
      <c r="BE26" s="2"/>
      <c r="BF26" s="2"/>
    </row>
    <row r="27" spans="39:58" x14ac:dyDescent="0.25">
      <c r="AM27" s="2"/>
      <c r="AN27" s="2"/>
      <c r="AO27" s="2"/>
      <c r="AP27" s="2"/>
      <c r="AQ27" s="2"/>
      <c r="AR27" s="2"/>
      <c r="AS27" s="2"/>
      <c r="AT27" s="2"/>
      <c r="AU27" s="2"/>
      <c r="AV27" s="2"/>
      <c r="AW27" s="2"/>
      <c r="AX27" s="2"/>
      <c r="AY27" s="2"/>
      <c r="AZ27" s="2"/>
      <c r="BA27" s="2"/>
      <c r="BB27" s="2"/>
      <c r="BC27" s="2"/>
      <c r="BD27" s="2"/>
      <c r="BE27" s="2"/>
      <c r="BF27" s="2"/>
    </row>
    <row r="28" spans="39:58" x14ac:dyDescent="0.25">
      <c r="AM28" s="2"/>
      <c r="AN28" s="2"/>
      <c r="AO28" s="2"/>
      <c r="AP28" s="2"/>
      <c r="AQ28" s="2"/>
      <c r="AR28" s="2"/>
      <c r="AS28" s="2"/>
      <c r="AT28" s="2"/>
      <c r="AU28" s="2"/>
      <c r="AV28" s="2"/>
      <c r="AW28" s="2"/>
      <c r="AX28" s="2"/>
      <c r="AY28" s="2"/>
      <c r="AZ28" s="2"/>
      <c r="BA28" s="2"/>
      <c r="BB28" s="2"/>
      <c r="BC28" s="2"/>
      <c r="BD28" s="2"/>
      <c r="BE28" s="2"/>
      <c r="BF28" s="2"/>
    </row>
    <row r="29" spans="39:58" x14ac:dyDescent="0.25">
      <c r="AM29" s="2"/>
      <c r="AN29" s="2"/>
      <c r="AO29" s="2"/>
      <c r="AP29" s="2"/>
      <c r="AQ29" s="2"/>
      <c r="AR29" s="2"/>
      <c r="AS29" s="2"/>
      <c r="AT29" s="2"/>
      <c r="AU29" s="2"/>
      <c r="AV29" s="2"/>
      <c r="AW29" s="2"/>
      <c r="AX29" s="2"/>
      <c r="AY29" s="2"/>
      <c r="AZ29" s="2"/>
      <c r="BA29" s="2"/>
      <c r="BB29" s="2"/>
      <c r="BC29" s="2"/>
      <c r="BD29" s="2"/>
      <c r="BE29" s="2"/>
      <c r="BF29" s="2"/>
    </row>
    <row r="30" spans="39:58" x14ac:dyDescent="0.25">
      <c r="AM30" s="2"/>
      <c r="AN30" s="2"/>
      <c r="AO30" s="2"/>
      <c r="AP30" s="2"/>
      <c r="AQ30" s="2"/>
      <c r="AR30" s="2"/>
      <c r="AS30" s="2"/>
      <c r="AT30" s="2"/>
      <c r="AU30" s="2"/>
      <c r="AV30" s="2"/>
      <c r="AW30" s="2"/>
      <c r="AX30" s="2"/>
      <c r="AY30" s="2"/>
      <c r="AZ30" s="2"/>
      <c r="BA30" s="2"/>
      <c r="BB30" s="2"/>
      <c r="BC30" s="2"/>
      <c r="BD30" s="2"/>
      <c r="BE30" s="2"/>
      <c r="BF30" s="2"/>
    </row>
    <row r="31" spans="39:58" x14ac:dyDescent="0.25">
      <c r="AM31" s="2"/>
      <c r="AN31" s="2"/>
      <c r="AO31" s="2"/>
      <c r="AP31" s="2"/>
      <c r="AQ31" s="2"/>
      <c r="AR31" s="2"/>
      <c r="AS31" s="2"/>
      <c r="AT31" s="2"/>
      <c r="AU31" s="2"/>
      <c r="AV31" s="2"/>
      <c r="AW31" s="2"/>
      <c r="AX31" s="2"/>
      <c r="AY31" s="2"/>
      <c r="AZ31" s="2"/>
      <c r="BA31" s="2"/>
      <c r="BB31" s="2"/>
      <c r="BC31" s="2"/>
      <c r="BD31" s="2"/>
      <c r="BE31" s="2"/>
      <c r="BF31" s="2"/>
    </row>
    <row r="32" spans="39:58" x14ac:dyDescent="0.25">
      <c r="AM32" s="2"/>
      <c r="AN32" s="2"/>
      <c r="AO32" s="2"/>
      <c r="AP32" s="2"/>
      <c r="AQ32" s="2"/>
      <c r="AR32" s="2"/>
      <c r="AS32" s="2"/>
      <c r="AT32" s="2"/>
      <c r="AU32" s="2"/>
      <c r="AV32" s="2"/>
      <c r="AW32" s="2"/>
      <c r="AX32" s="2"/>
      <c r="AY32" s="2"/>
      <c r="AZ32" s="2"/>
      <c r="BA32" s="2"/>
      <c r="BB32" s="2"/>
      <c r="BC32" s="2"/>
      <c r="BD32" s="2"/>
      <c r="BE32" s="2"/>
      <c r="BF32" s="2"/>
    </row>
    <row r="33" spans="1:58" x14ac:dyDescent="0.25">
      <c r="AM33" s="2"/>
      <c r="AN33" s="2"/>
      <c r="AO33" s="2"/>
      <c r="AP33" s="2"/>
      <c r="AQ33" s="2"/>
      <c r="AR33" s="2"/>
      <c r="AS33" s="2"/>
      <c r="AT33" s="2"/>
      <c r="AU33" s="2"/>
      <c r="AV33" s="2"/>
      <c r="AW33" s="2"/>
      <c r="AX33" s="2"/>
      <c r="AY33" s="2"/>
      <c r="AZ33" s="2"/>
      <c r="BA33" s="2"/>
      <c r="BB33" s="2"/>
      <c r="BC33" s="2"/>
      <c r="BD33" s="2"/>
      <c r="BE33" s="2"/>
      <c r="BF33" s="2"/>
    </row>
    <row r="34" spans="1:58" x14ac:dyDescent="0.25">
      <c r="AM34" s="2"/>
      <c r="AN34" s="2"/>
      <c r="AO34" s="2"/>
      <c r="AP34" s="2"/>
      <c r="AQ34" s="2"/>
      <c r="AR34" s="2"/>
      <c r="AS34" s="2"/>
      <c r="AT34" s="2"/>
      <c r="AU34" s="2"/>
      <c r="AV34" s="2"/>
      <c r="AW34" s="2"/>
      <c r="AX34" s="2"/>
      <c r="AY34" s="2"/>
      <c r="AZ34" s="2"/>
      <c r="BA34" s="2"/>
      <c r="BB34" s="2"/>
      <c r="BC34" s="2"/>
      <c r="BD34" s="2"/>
      <c r="BE34" s="2"/>
      <c r="BF34" s="2"/>
    </row>
    <row r="35" spans="1:58" x14ac:dyDescent="0.25">
      <c r="AM35" s="2"/>
      <c r="AN35" s="2"/>
      <c r="AO35" s="2"/>
      <c r="AP35" s="2"/>
      <c r="AQ35" s="2"/>
      <c r="AR35" s="2"/>
      <c r="AS35" s="2"/>
      <c r="AT35" s="2"/>
      <c r="AU35" s="2"/>
      <c r="AV35" s="2"/>
      <c r="AW35" s="2"/>
      <c r="AX35" s="2"/>
      <c r="AY35" s="2"/>
      <c r="AZ35" s="2"/>
      <c r="BA35" s="2"/>
      <c r="BB35" s="2"/>
      <c r="BC35" s="2"/>
      <c r="BD35" s="2"/>
      <c r="BE35" s="2"/>
      <c r="BF35" s="2"/>
    </row>
    <row r="36" spans="1:58" ht="8.25" customHeight="1" x14ac:dyDescent="0.25">
      <c r="AM36" s="2"/>
      <c r="AN36" s="2"/>
      <c r="AO36" s="2"/>
      <c r="AP36" s="2"/>
      <c r="AQ36" s="2"/>
      <c r="AR36" s="2"/>
      <c r="AS36" s="2"/>
      <c r="AT36" s="2"/>
      <c r="AU36" s="2"/>
      <c r="AV36" s="2"/>
      <c r="AW36" s="2"/>
      <c r="AX36" s="2"/>
      <c r="AY36" s="2"/>
      <c r="AZ36" s="2"/>
      <c r="BA36" s="2"/>
      <c r="BB36" s="2"/>
      <c r="BC36" s="2"/>
      <c r="BD36" s="2"/>
      <c r="BE36" s="2"/>
      <c r="BF36" s="2"/>
    </row>
    <row r="37" spans="1:58" s="16" customFormat="1" ht="15.75" x14ac:dyDescent="0.25">
      <c r="A37" s="14"/>
      <c r="B37" s="14"/>
      <c r="C37" s="255" t="s">
        <v>53</v>
      </c>
      <c r="D37" s="255"/>
      <c r="E37" s="255"/>
      <c r="F37" s="14"/>
      <c r="G37" s="14"/>
      <c r="H37" s="14"/>
      <c r="I37" s="15" t="s">
        <v>40</v>
      </c>
      <c r="J37" s="15"/>
      <c r="K37" s="14"/>
      <c r="L37" s="255" t="s">
        <v>54</v>
      </c>
      <c r="M37" s="255"/>
      <c r="N37" s="255"/>
      <c r="O37" s="14"/>
      <c r="P37" s="14"/>
      <c r="Q37" s="14"/>
      <c r="R37" s="15" t="s">
        <v>40</v>
      </c>
      <c r="S37" s="15"/>
      <c r="T37" s="14"/>
      <c r="U37" s="255" t="s">
        <v>55</v>
      </c>
      <c r="V37" s="255"/>
      <c r="W37" s="255"/>
      <c r="X37" s="14"/>
      <c r="Y37" s="14"/>
      <c r="Z37" s="14"/>
      <c r="AA37" s="15" t="s">
        <v>40</v>
      </c>
      <c r="AB37" s="15"/>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row>
    <row r="38" spans="1:58" s="16" customFormat="1" ht="15.75" x14ac:dyDescent="0.25">
      <c r="A38" s="14"/>
      <c r="B38" s="14"/>
      <c r="C38" s="13" t="s">
        <v>42</v>
      </c>
      <c r="D38" s="13"/>
      <c r="E38" s="13" t="s">
        <v>43</v>
      </c>
      <c r="F38" s="13"/>
      <c r="G38" s="14"/>
      <c r="H38" s="13"/>
      <c r="I38" s="13" t="s">
        <v>42</v>
      </c>
      <c r="J38" s="13" t="s">
        <v>43</v>
      </c>
      <c r="K38" s="14"/>
      <c r="L38" s="13" t="s">
        <v>42</v>
      </c>
      <c r="M38" s="13"/>
      <c r="N38" s="13" t="s">
        <v>43</v>
      </c>
      <c r="O38" s="13"/>
      <c r="P38" s="14"/>
      <c r="Q38" s="13"/>
      <c r="R38" s="13" t="s">
        <v>42</v>
      </c>
      <c r="S38" s="13" t="s">
        <v>43</v>
      </c>
      <c r="T38" s="14"/>
      <c r="U38" s="13" t="s">
        <v>42</v>
      </c>
      <c r="V38" s="13"/>
      <c r="W38" s="13" t="s">
        <v>43</v>
      </c>
      <c r="X38" s="13"/>
      <c r="Y38" s="14"/>
      <c r="Z38" s="13"/>
      <c r="AA38" s="13" t="s">
        <v>42</v>
      </c>
      <c r="AB38" s="13" t="s">
        <v>43</v>
      </c>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row>
    <row r="39" spans="1:58" ht="9" customHeight="1" x14ac:dyDescent="0.25">
      <c r="AM39" s="2"/>
      <c r="AN39" s="2"/>
      <c r="AO39" s="2"/>
      <c r="AP39" s="2"/>
      <c r="AQ39" s="2"/>
      <c r="AR39" s="2"/>
      <c r="AS39" s="2"/>
      <c r="AT39" s="2"/>
      <c r="AU39" s="2"/>
      <c r="AV39" s="2"/>
      <c r="AW39" s="2"/>
      <c r="AX39" s="2"/>
      <c r="AY39" s="2"/>
      <c r="AZ39" s="2"/>
      <c r="BA39" s="2"/>
      <c r="BB39" s="2"/>
      <c r="BC39" s="2"/>
      <c r="BD39" s="2"/>
      <c r="BE39" s="2"/>
      <c r="BF39" s="2"/>
    </row>
    <row r="40" spans="1:58" s="2" customFormat="1" x14ac:dyDescent="0.25"/>
    <row r="41" spans="1:58" x14ac:dyDescent="0.25">
      <c r="AM41" s="2"/>
      <c r="AN41" s="2"/>
      <c r="AO41" s="2"/>
      <c r="AP41" s="2"/>
      <c r="AQ41" s="2"/>
      <c r="AR41" s="2"/>
      <c r="AS41" s="2"/>
      <c r="AT41" s="2"/>
      <c r="AU41" s="2"/>
      <c r="AV41" s="2"/>
      <c r="AW41" s="2"/>
      <c r="AX41" s="2"/>
      <c r="AY41" s="2"/>
      <c r="AZ41" s="2"/>
      <c r="BA41" s="2"/>
      <c r="BB41" s="2"/>
      <c r="BC41" s="2"/>
      <c r="BD41" s="2"/>
      <c r="BE41" s="2"/>
      <c r="BF41" s="2"/>
    </row>
    <row r="42" spans="1:58" x14ac:dyDescent="0.25">
      <c r="AM42" s="2"/>
      <c r="AN42" s="2"/>
      <c r="AO42" s="2"/>
      <c r="AP42" s="2"/>
      <c r="AQ42" s="2"/>
      <c r="AR42" s="2"/>
      <c r="AS42" s="2"/>
      <c r="AT42" s="2"/>
      <c r="AU42" s="2"/>
      <c r="AV42" s="2"/>
      <c r="AW42" s="2"/>
      <c r="AX42" s="2"/>
      <c r="AY42" s="2"/>
      <c r="AZ42" s="2"/>
      <c r="BA42" s="2"/>
      <c r="BB42" s="2"/>
      <c r="BC42" s="2"/>
      <c r="BD42" s="2"/>
      <c r="BE42" s="2"/>
      <c r="BF42" s="2"/>
    </row>
    <row r="43" spans="1:58" x14ac:dyDescent="0.25">
      <c r="AM43" s="2"/>
      <c r="AN43" s="2"/>
      <c r="AO43" s="2"/>
      <c r="AP43" s="2"/>
      <c r="AQ43" s="2"/>
      <c r="AR43" s="2"/>
      <c r="AS43" s="2"/>
      <c r="AT43" s="2"/>
      <c r="AU43" s="2"/>
      <c r="AV43" s="2"/>
      <c r="AW43" s="2"/>
      <c r="AX43" s="2"/>
      <c r="AY43" s="2"/>
      <c r="AZ43" s="2"/>
      <c r="BA43" s="2"/>
      <c r="BB43" s="2"/>
      <c r="BC43" s="2"/>
      <c r="BD43" s="2"/>
      <c r="BE43" s="2"/>
      <c r="BF43" s="2"/>
    </row>
    <row r="44" spans="1:58" x14ac:dyDescent="0.25">
      <c r="AM44" s="2"/>
      <c r="AN44" s="2"/>
      <c r="AO44" s="2"/>
      <c r="AP44" s="2"/>
      <c r="AQ44" s="2"/>
      <c r="AR44" s="2"/>
      <c r="AS44" s="2"/>
      <c r="AT44" s="2"/>
      <c r="AU44" s="2"/>
      <c r="AV44" s="2"/>
      <c r="AW44" s="2"/>
      <c r="AX44" s="2"/>
      <c r="AY44" s="2"/>
      <c r="AZ44" s="2"/>
      <c r="BA44" s="2"/>
      <c r="BB44" s="2"/>
      <c r="BC44" s="2"/>
      <c r="BD44" s="2"/>
      <c r="BE44" s="2"/>
      <c r="BF44" s="2"/>
    </row>
    <row r="45" spans="1:58" x14ac:dyDescent="0.25">
      <c r="AM45" s="2"/>
      <c r="AN45" s="2"/>
      <c r="AO45" s="2"/>
      <c r="AP45" s="2"/>
      <c r="AQ45" s="2"/>
      <c r="AR45" s="2"/>
      <c r="AS45" s="2"/>
      <c r="AT45" s="2"/>
      <c r="AU45" s="2"/>
      <c r="AV45" s="2"/>
      <c r="AW45" s="2"/>
      <c r="AX45" s="2"/>
      <c r="AY45" s="2"/>
      <c r="AZ45" s="2"/>
      <c r="BA45" s="2"/>
      <c r="BB45" s="2"/>
      <c r="BC45" s="2"/>
      <c r="BD45" s="2"/>
      <c r="BE45" s="2"/>
      <c r="BF45" s="2"/>
    </row>
    <row r="46" spans="1:58" x14ac:dyDescent="0.25">
      <c r="AM46" s="2"/>
      <c r="AN46" s="2"/>
      <c r="AO46" s="2"/>
      <c r="AP46" s="2"/>
      <c r="AQ46" s="2"/>
      <c r="AR46" s="2"/>
      <c r="AS46" s="2"/>
      <c r="AT46" s="2"/>
      <c r="AU46" s="2"/>
      <c r="AV46" s="2"/>
      <c r="AW46" s="2"/>
      <c r="AX46" s="2"/>
      <c r="AY46" s="2"/>
      <c r="AZ46" s="2"/>
      <c r="BA46" s="2"/>
      <c r="BB46" s="2"/>
      <c r="BC46" s="2"/>
      <c r="BD46" s="2"/>
      <c r="BE46" s="2"/>
      <c r="BF46" s="2"/>
    </row>
    <row r="47" spans="1:58" x14ac:dyDescent="0.25">
      <c r="AM47" s="2"/>
      <c r="AN47" s="2"/>
      <c r="AO47" s="2"/>
      <c r="AP47" s="2"/>
      <c r="AQ47" s="2"/>
      <c r="AR47" s="2"/>
      <c r="AS47" s="2"/>
      <c r="AT47" s="2"/>
      <c r="AU47" s="2"/>
      <c r="AV47" s="2"/>
      <c r="AW47" s="2"/>
      <c r="AX47" s="2"/>
      <c r="AY47" s="2"/>
      <c r="AZ47" s="2"/>
      <c r="BA47" s="2"/>
      <c r="BB47" s="2"/>
      <c r="BC47" s="2"/>
      <c r="BD47" s="2"/>
      <c r="BE47" s="2"/>
      <c r="BF47" s="2"/>
    </row>
    <row r="48" spans="1:58" x14ac:dyDescent="0.25">
      <c r="AM48" s="2"/>
      <c r="AN48" s="2"/>
      <c r="AO48" s="2"/>
      <c r="AP48" s="2"/>
      <c r="AQ48" s="2"/>
      <c r="AR48" s="2"/>
      <c r="AS48" s="2"/>
      <c r="AT48" s="2"/>
      <c r="AU48" s="2"/>
      <c r="AV48" s="2"/>
      <c r="AW48" s="2"/>
      <c r="AX48" s="2"/>
      <c r="AY48" s="2"/>
      <c r="AZ48" s="2"/>
      <c r="BA48" s="2"/>
      <c r="BB48" s="2"/>
      <c r="BC48" s="2"/>
      <c r="BD48" s="2"/>
      <c r="BE48" s="2"/>
      <c r="BF48" s="2"/>
    </row>
    <row r="49" spans="39:58" x14ac:dyDescent="0.25">
      <c r="AM49" s="2"/>
      <c r="AN49" s="2"/>
      <c r="AO49" s="2"/>
      <c r="AP49" s="2"/>
      <c r="AQ49" s="2"/>
      <c r="AR49" s="2"/>
      <c r="AS49" s="2"/>
      <c r="AT49" s="2"/>
      <c r="AU49" s="2"/>
      <c r="AV49" s="2"/>
      <c r="AW49" s="2"/>
      <c r="AX49" s="2"/>
      <c r="AY49" s="2"/>
      <c r="AZ49" s="2"/>
      <c r="BA49" s="2"/>
      <c r="BB49" s="2"/>
      <c r="BC49" s="2"/>
      <c r="BD49" s="2"/>
      <c r="BE49" s="2"/>
      <c r="BF49" s="2"/>
    </row>
    <row r="50" spans="39:58" x14ac:dyDescent="0.25">
      <c r="AM50" s="2"/>
      <c r="AN50" s="2"/>
      <c r="AO50" s="2"/>
      <c r="AP50" s="2"/>
      <c r="AQ50" s="2"/>
      <c r="AR50" s="2"/>
      <c r="AS50" s="2"/>
      <c r="AT50" s="2"/>
      <c r="AU50" s="2"/>
      <c r="AV50" s="2"/>
      <c r="AW50" s="2"/>
      <c r="AX50" s="2"/>
      <c r="AY50" s="2"/>
      <c r="AZ50" s="2"/>
      <c r="BA50" s="2"/>
      <c r="BB50" s="2"/>
      <c r="BC50" s="2"/>
      <c r="BD50" s="2"/>
      <c r="BE50" s="2"/>
      <c r="BF50" s="2"/>
    </row>
    <row r="51" spans="39:58" x14ac:dyDescent="0.25">
      <c r="AM51" s="2"/>
      <c r="AN51" s="2"/>
      <c r="AO51" s="2"/>
      <c r="AP51" s="2"/>
      <c r="AQ51" s="2"/>
      <c r="AR51" s="2"/>
      <c r="AS51" s="2"/>
      <c r="AT51" s="2"/>
      <c r="AU51" s="2"/>
      <c r="AV51" s="2"/>
      <c r="AW51" s="2"/>
      <c r="AX51" s="2"/>
      <c r="AY51" s="2"/>
      <c r="AZ51" s="2"/>
      <c r="BA51" s="2"/>
      <c r="BB51" s="2"/>
      <c r="BC51" s="2"/>
      <c r="BD51" s="2"/>
      <c r="BE51" s="2"/>
      <c r="BF51" s="2"/>
    </row>
    <row r="52" spans="39:58" x14ac:dyDescent="0.25">
      <c r="AM52" s="2"/>
      <c r="AN52" s="2"/>
      <c r="AO52" s="2"/>
      <c r="AP52" s="2"/>
      <c r="AQ52" s="2"/>
      <c r="AR52" s="2"/>
      <c r="AS52" s="2"/>
      <c r="AT52" s="2"/>
      <c r="AU52" s="2"/>
      <c r="AV52" s="2"/>
      <c r="AW52" s="2"/>
      <c r="AX52" s="2"/>
      <c r="AY52" s="2"/>
      <c r="AZ52" s="2"/>
      <c r="BA52" s="2"/>
      <c r="BB52" s="2"/>
      <c r="BC52" s="2"/>
      <c r="BD52" s="2"/>
      <c r="BE52" s="2"/>
      <c r="BF52" s="2"/>
    </row>
    <row r="53" spans="39:58" x14ac:dyDescent="0.25">
      <c r="AM53" s="2"/>
      <c r="AN53" s="2"/>
      <c r="AO53" s="2"/>
      <c r="AP53" s="2"/>
      <c r="AQ53" s="2"/>
      <c r="AR53" s="2"/>
      <c r="AS53" s="2"/>
      <c r="AT53" s="2"/>
      <c r="AU53" s="2"/>
      <c r="AV53" s="2"/>
      <c r="AW53" s="2"/>
      <c r="AX53" s="2"/>
      <c r="AY53" s="2"/>
      <c r="AZ53" s="2"/>
      <c r="BA53" s="2"/>
      <c r="BB53" s="2"/>
      <c r="BC53" s="2"/>
      <c r="BD53" s="2"/>
      <c r="BE53" s="2"/>
      <c r="BF53" s="2"/>
    </row>
    <row r="54" spans="39:58" x14ac:dyDescent="0.25">
      <c r="AM54" s="2"/>
      <c r="AN54" s="2"/>
      <c r="AO54" s="2"/>
      <c r="AP54" s="2"/>
      <c r="AQ54" s="2"/>
      <c r="AR54" s="2"/>
      <c r="AS54" s="2"/>
      <c r="AT54" s="2"/>
      <c r="AU54" s="2"/>
      <c r="AV54" s="2"/>
      <c r="AW54" s="2"/>
      <c r="AX54" s="2"/>
      <c r="AY54" s="2"/>
      <c r="AZ54" s="2"/>
      <c r="BA54" s="2"/>
      <c r="BB54" s="2"/>
      <c r="BC54" s="2"/>
      <c r="BD54" s="2"/>
      <c r="BE54" s="2"/>
      <c r="BF54" s="2"/>
    </row>
    <row r="55" spans="39:58" x14ac:dyDescent="0.25">
      <c r="AM55" s="2"/>
      <c r="AN55" s="2"/>
      <c r="AO55" s="2"/>
      <c r="AP55" s="2"/>
      <c r="AQ55" s="2"/>
      <c r="AR55" s="2"/>
      <c r="AS55" s="2"/>
      <c r="AT55" s="2"/>
      <c r="AU55" s="2"/>
      <c r="AV55" s="2"/>
      <c r="AW55" s="2"/>
      <c r="AX55" s="2"/>
      <c r="AY55" s="2"/>
      <c r="AZ55" s="2"/>
      <c r="BA55" s="2"/>
      <c r="BB55" s="2"/>
      <c r="BC55" s="2"/>
      <c r="BD55" s="2"/>
      <c r="BE55" s="2"/>
      <c r="BF55" s="2"/>
    </row>
    <row r="56" spans="39:58" x14ac:dyDescent="0.25">
      <c r="AM56" s="2"/>
      <c r="AN56" s="2"/>
      <c r="AO56" s="2"/>
      <c r="AP56" s="2"/>
      <c r="AQ56" s="2"/>
      <c r="AR56" s="2"/>
      <c r="AS56" s="2"/>
      <c r="AT56" s="2"/>
      <c r="AU56" s="2"/>
      <c r="AV56" s="2"/>
      <c r="AW56" s="2"/>
      <c r="AX56" s="2"/>
      <c r="AY56" s="2"/>
      <c r="AZ56" s="2"/>
      <c r="BA56" s="2"/>
      <c r="BB56" s="2"/>
      <c r="BC56" s="2"/>
      <c r="BD56" s="2"/>
      <c r="BE56" s="2"/>
      <c r="BF56" s="2"/>
    </row>
    <row r="57" spans="39:58" x14ac:dyDescent="0.25">
      <c r="AM57" s="2"/>
      <c r="AN57" s="2"/>
      <c r="AO57" s="2"/>
      <c r="AP57" s="2"/>
      <c r="AQ57" s="2"/>
      <c r="AR57" s="2"/>
      <c r="AS57" s="2"/>
      <c r="AT57" s="2"/>
      <c r="AU57" s="2"/>
      <c r="AV57" s="2"/>
      <c r="AW57" s="2"/>
      <c r="AX57" s="2"/>
      <c r="AY57" s="2"/>
      <c r="AZ57" s="2"/>
      <c r="BA57" s="2"/>
      <c r="BB57" s="2"/>
      <c r="BC57" s="2"/>
      <c r="BD57" s="2"/>
      <c r="BE57" s="2"/>
      <c r="BF57" s="2"/>
    </row>
    <row r="58" spans="39:58" x14ac:dyDescent="0.25">
      <c r="AM58" s="2"/>
      <c r="AN58" s="2"/>
      <c r="AO58" s="2"/>
      <c r="AP58" s="2"/>
      <c r="AQ58" s="2"/>
      <c r="AR58" s="2"/>
      <c r="AS58" s="2"/>
      <c r="AT58" s="2"/>
      <c r="AU58" s="2"/>
      <c r="AV58" s="2"/>
      <c r="AW58" s="2"/>
      <c r="AX58" s="2"/>
      <c r="AY58" s="2"/>
      <c r="AZ58" s="2"/>
      <c r="BA58" s="2"/>
      <c r="BB58" s="2"/>
      <c r="BC58" s="2"/>
      <c r="BD58" s="2"/>
      <c r="BE58" s="2"/>
      <c r="BF58" s="2"/>
    </row>
    <row r="59" spans="39:58" x14ac:dyDescent="0.25">
      <c r="AM59" s="2"/>
      <c r="AN59" s="2"/>
      <c r="AO59" s="2"/>
      <c r="AP59" s="2"/>
      <c r="AQ59" s="2"/>
      <c r="AR59" s="2"/>
      <c r="AS59" s="2"/>
      <c r="AT59" s="2"/>
      <c r="AU59" s="2"/>
      <c r="AV59" s="2"/>
      <c r="AW59" s="2"/>
      <c r="AX59" s="2"/>
      <c r="AY59" s="2"/>
      <c r="AZ59" s="2"/>
      <c r="BA59" s="2"/>
      <c r="BB59" s="2"/>
      <c r="BC59" s="2"/>
      <c r="BD59" s="2"/>
      <c r="BE59" s="2"/>
      <c r="BF59" s="2"/>
    </row>
    <row r="60" spans="39:58" x14ac:dyDescent="0.25">
      <c r="AM60" s="2"/>
      <c r="AN60" s="2"/>
      <c r="AO60" s="2"/>
      <c r="AP60" s="2"/>
      <c r="AQ60" s="2"/>
      <c r="AR60" s="2"/>
      <c r="AS60" s="2"/>
      <c r="AT60" s="2"/>
      <c r="AU60" s="2"/>
      <c r="AV60" s="2"/>
      <c r="AW60" s="2"/>
      <c r="AX60" s="2"/>
      <c r="AY60" s="2"/>
      <c r="AZ60" s="2"/>
      <c r="BA60" s="2"/>
      <c r="BB60" s="2"/>
      <c r="BC60" s="2"/>
      <c r="BD60" s="2"/>
      <c r="BE60" s="2"/>
      <c r="BF60" s="2"/>
    </row>
    <row r="61" spans="39:58" x14ac:dyDescent="0.25">
      <c r="AM61" s="2"/>
      <c r="AN61" s="2"/>
      <c r="AO61" s="2"/>
      <c r="AP61" s="2"/>
      <c r="AQ61" s="2"/>
      <c r="AR61" s="2"/>
      <c r="AS61" s="2"/>
      <c r="AT61" s="2"/>
      <c r="AU61" s="2"/>
      <c r="AV61" s="2"/>
      <c r="AW61" s="2"/>
      <c r="AX61" s="2"/>
      <c r="AY61" s="2"/>
      <c r="AZ61" s="2"/>
      <c r="BA61" s="2"/>
      <c r="BB61" s="2"/>
      <c r="BC61" s="2"/>
      <c r="BD61" s="2"/>
      <c r="BE61" s="2"/>
      <c r="BF61" s="2"/>
    </row>
    <row r="62" spans="39:58" x14ac:dyDescent="0.25">
      <c r="AM62" s="2"/>
      <c r="AN62" s="2"/>
      <c r="AO62" s="2"/>
      <c r="AP62" s="2"/>
      <c r="AQ62" s="2"/>
      <c r="AR62" s="2"/>
      <c r="AS62" s="2"/>
      <c r="AT62" s="2"/>
      <c r="AU62" s="2"/>
      <c r="AV62" s="2"/>
      <c r="AW62" s="2"/>
      <c r="AX62" s="2"/>
      <c r="AY62" s="2"/>
      <c r="AZ62" s="2"/>
      <c r="BA62" s="2"/>
      <c r="BB62" s="2"/>
      <c r="BC62" s="2"/>
      <c r="BD62" s="2"/>
      <c r="BE62" s="2"/>
      <c r="BF62" s="2"/>
    </row>
    <row r="63" spans="39:58" x14ac:dyDescent="0.25">
      <c r="AM63" s="2"/>
      <c r="AN63" s="2"/>
      <c r="AO63" s="2"/>
      <c r="AP63" s="2"/>
      <c r="AQ63" s="2"/>
      <c r="AR63" s="2"/>
      <c r="AS63" s="2"/>
      <c r="AT63" s="2"/>
      <c r="AU63" s="2"/>
      <c r="AV63" s="2"/>
      <c r="AW63" s="2"/>
      <c r="AX63" s="2"/>
      <c r="AY63" s="2"/>
      <c r="AZ63" s="2"/>
      <c r="BA63" s="2"/>
      <c r="BB63" s="2"/>
      <c r="BC63" s="2"/>
      <c r="BD63" s="2"/>
      <c r="BE63" s="2"/>
      <c r="BF63" s="2"/>
    </row>
    <row r="64" spans="39:58" x14ac:dyDescent="0.25">
      <c r="AM64" s="2"/>
      <c r="AN64" s="2"/>
      <c r="AO64" s="2"/>
      <c r="AP64" s="2"/>
      <c r="AQ64" s="2"/>
      <c r="AR64" s="2"/>
      <c r="AS64" s="2"/>
      <c r="AT64" s="2"/>
      <c r="AU64" s="2"/>
      <c r="AV64" s="2"/>
      <c r="AW64" s="2"/>
      <c r="AX64" s="2"/>
      <c r="AY64" s="2"/>
      <c r="AZ64" s="2"/>
      <c r="BA64" s="2"/>
      <c r="BB64" s="2"/>
      <c r="BC64" s="2"/>
      <c r="BD64" s="2"/>
      <c r="BE64" s="2"/>
      <c r="BF64" s="2"/>
    </row>
    <row r="65" spans="1:58" x14ac:dyDescent="0.25">
      <c r="AM65" s="2"/>
      <c r="AN65" s="2"/>
      <c r="AO65" s="2"/>
      <c r="AP65" s="2"/>
      <c r="AQ65" s="2"/>
      <c r="AR65" s="2"/>
      <c r="AS65" s="2"/>
      <c r="AT65" s="2"/>
      <c r="AU65" s="2"/>
      <c r="AV65" s="2"/>
      <c r="AW65" s="2"/>
      <c r="AX65" s="2"/>
      <c r="AY65" s="2"/>
      <c r="AZ65" s="2"/>
      <c r="BA65" s="2"/>
      <c r="BB65" s="2"/>
      <c r="BC65" s="2"/>
      <c r="BD65" s="2"/>
      <c r="BE65" s="2"/>
      <c r="BF65" s="2"/>
    </row>
    <row r="66" spans="1:58" x14ac:dyDescent="0.25">
      <c r="AM66" s="2"/>
      <c r="AN66" s="2"/>
      <c r="AO66" s="2"/>
      <c r="AP66" s="2"/>
      <c r="AQ66" s="2"/>
      <c r="AR66" s="2"/>
      <c r="AS66" s="2"/>
      <c r="AT66" s="2"/>
      <c r="AU66" s="2"/>
      <c r="AV66" s="2"/>
      <c r="AW66" s="2"/>
      <c r="AX66" s="2"/>
      <c r="AY66" s="2"/>
      <c r="AZ66" s="2"/>
      <c r="BA66" s="2"/>
      <c r="BB66" s="2"/>
      <c r="BC66" s="2"/>
      <c r="BD66" s="2"/>
      <c r="BE66" s="2"/>
      <c r="BF66" s="2"/>
    </row>
    <row r="67" spans="1:58" x14ac:dyDescent="0.25">
      <c r="AM67" s="2"/>
      <c r="AN67" s="2"/>
      <c r="AO67" s="2"/>
      <c r="AP67" s="2"/>
      <c r="AQ67" s="2"/>
      <c r="AR67" s="2"/>
      <c r="AS67" s="2"/>
      <c r="AT67" s="2"/>
      <c r="AU67" s="2"/>
      <c r="AV67" s="2"/>
      <c r="AW67" s="2"/>
      <c r="AX67" s="2"/>
      <c r="AY67" s="2"/>
      <c r="AZ67" s="2"/>
      <c r="BA67" s="2"/>
      <c r="BB67" s="2"/>
      <c r="BC67" s="2"/>
      <c r="BD67" s="2"/>
      <c r="BE67" s="2"/>
      <c r="BF67" s="2"/>
    </row>
    <row r="68" spans="1:58" x14ac:dyDescent="0.25">
      <c r="AM68" s="2"/>
      <c r="AN68" s="2"/>
      <c r="AO68" s="2"/>
      <c r="AP68" s="2"/>
      <c r="AQ68" s="2"/>
      <c r="AR68" s="2"/>
      <c r="AS68" s="2"/>
      <c r="AT68" s="2"/>
      <c r="AU68" s="2"/>
      <c r="AV68" s="2"/>
      <c r="AW68" s="2"/>
      <c r="AX68" s="2"/>
      <c r="AY68" s="2"/>
      <c r="AZ68" s="2"/>
      <c r="BA68" s="2"/>
      <c r="BB68" s="2"/>
      <c r="BC68" s="2"/>
      <c r="BD68" s="2"/>
      <c r="BE68" s="2"/>
      <c r="BF68" s="2"/>
    </row>
    <row r="69" spans="1:58" x14ac:dyDescent="0.25">
      <c r="AM69" s="2"/>
      <c r="AN69" s="2"/>
      <c r="AO69" s="2"/>
      <c r="AP69" s="2"/>
      <c r="AQ69" s="2"/>
      <c r="AR69" s="2"/>
      <c r="AS69" s="2"/>
      <c r="AT69" s="2"/>
      <c r="AU69" s="2"/>
      <c r="AV69" s="2"/>
      <c r="AW69" s="2"/>
      <c r="AX69" s="2"/>
      <c r="AY69" s="2"/>
      <c r="AZ69" s="2"/>
      <c r="BA69" s="2"/>
      <c r="BB69" s="2"/>
      <c r="BC69" s="2"/>
      <c r="BD69" s="2"/>
      <c r="BE69" s="2"/>
      <c r="BF69" s="2"/>
    </row>
    <row r="70" spans="1:58" x14ac:dyDescent="0.25">
      <c r="AM70" s="2"/>
      <c r="AN70" s="2"/>
      <c r="AO70" s="2"/>
      <c r="AP70" s="2"/>
      <c r="AQ70" s="2"/>
      <c r="AR70" s="2"/>
      <c r="AS70" s="2"/>
      <c r="AT70" s="2"/>
      <c r="AU70" s="2"/>
      <c r="AV70" s="2"/>
      <c r="AW70" s="2"/>
      <c r="AX70" s="2"/>
      <c r="AY70" s="2"/>
      <c r="AZ70" s="2"/>
      <c r="BA70" s="2"/>
      <c r="BB70" s="2"/>
      <c r="BC70" s="2"/>
      <c r="BD70" s="2"/>
      <c r="BE70" s="2"/>
      <c r="BF70" s="2"/>
    </row>
    <row r="71" spans="1:58" ht="9" customHeight="1" x14ac:dyDescent="0.25">
      <c r="AM71" s="2"/>
      <c r="AN71" s="2"/>
      <c r="AO71" s="2"/>
      <c r="AP71" s="2"/>
      <c r="AQ71" s="2"/>
      <c r="AR71" s="2"/>
      <c r="AS71" s="2"/>
      <c r="AT71" s="2"/>
      <c r="AU71" s="2"/>
      <c r="AV71" s="2"/>
      <c r="AW71" s="2"/>
      <c r="AX71" s="2"/>
      <c r="AY71" s="2"/>
      <c r="AZ71" s="2"/>
      <c r="BA71" s="2"/>
      <c r="BB71" s="2"/>
      <c r="BC71" s="2"/>
      <c r="BD71" s="2"/>
      <c r="BE71" s="2"/>
      <c r="BF71" s="2"/>
    </row>
    <row r="72" spans="1:58" s="16" customFormat="1" ht="15.75" x14ac:dyDescent="0.25">
      <c r="A72" s="14"/>
      <c r="B72" s="14"/>
      <c r="C72" s="255" t="s">
        <v>56</v>
      </c>
      <c r="D72" s="255"/>
      <c r="E72" s="255"/>
      <c r="F72" s="14"/>
      <c r="G72" s="14"/>
      <c r="H72" s="14"/>
      <c r="I72" s="15" t="s">
        <v>40</v>
      </c>
      <c r="J72" s="15"/>
      <c r="K72" s="14"/>
      <c r="L72" s="255" t="s">
        <v>57</v>
      </c>
      <c r="M72" s="255"/>
      <c r="N72" s="255"/>
      <c r="O72" s="255"/>
      <c r="P72" s="255"/>
      <c r="Q72" s="14"/>
      <c r="R72" s="15" t="s">
        <v>40</v>
      </c>
      <c r="S72" s="15"/>
      <c r="T72" s="14"/>
      <c r="U72" s="255"/>
      <c r="V72" s="255"/>
      <c r="W72" s="255"/>
      <c r="X72" s="14"/>
      <c r="Y72" s="14"/>
      <c r="Z72" s="14"/>
      <c r="AA72" s="15"/>
      <c r="AB72" s="15"/>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row>
    <row r="73" spans="1:58" s="16" customFormat="1" ht="15.75" x14ac:dyDescent="0.25">
      <c r="A73" s="14"/>
      <c r="B73" s="14"/>
      <c r="C73" s="13" t="s">
        <v>42</v>
      </c>
      <c r="D73" s="13"/>
      <c r="E73" s="13" t="s">
        <v>43</v>
      </c>
      <c r="F73" s="13"/>
      <c r="G73" s="14"/>
      <c r="H73" s="13"/>
      <c r="I73" s="13" t="s">
        <v>42</v>
      </c>
      <c r="J73" s="13" t="s">
        <v>43</v>
      </c>
      <c r="K73" s="14"/>
      <c r="L73" s="13" t="s">
        <v>42</v>
      </c>
      <c r="M73" s="13"/>
      <c r="N73" s="13" t="s">
        <v>43</v>
      </c>
      <c r="O73" s="13"/>
      <c r="P73" s="14"/>
      <c r="Q73" s="13"/>
      <c r="R73" s="13" t="s">
        <v>42</v>
      </c>
      <c r="S73" s="13" t="s">
        <v>43</v>
      </c>
      <c r="T73" s="14"/>
      <c r="U73" s="13"/>
      <c r="V73" s="13"/>
      <c r="W73" s="13"/>
      <c r="X73" s="13"/>
      <c r="Y73" s="14"/>
      <c r="Z73" s="13"/>
      <c r="AA73" s="13"/>
      <c r="AB73" s="13"/>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row>
    <row r="74" spans="1:58" ht="9" customHeight="1" x14ac:dyDescent="0.25">
      <c r="AM74" s="2"/>
      <c r="AN74" s="2"/>
      <c r="AO74" s="2"/>
      <c r="AP74" s="2"/>
      <c r="AQ74" s="2"/>
      <c r="AR74" s="2"/>
      <c r="AS74" s="2"/>
      <c r="AT74" s="2"/>
      <c r="AU74" s="2"/>
      <c r="AV74" s="2"/>
      <c r="AW74" s="2"/>
      <c r="AX74" s="2"/>
      <c r="AY74" s="2"/>
      <c r="AZ74" s="2"/>
      <c r="BA74" s="2"/>
      <c r="BB74" s="2"/>
      <c r="BC74" s="2"/>
      <c r="BD74" s="2"/>
      <c r="BE74" s="2"/>
      <c r="BF74" s="2"/>
    </row>
    <row r="75" spans="1:58" x14ac:dyDescent="0.25">
      <c r="AM75" s="2"/>
      <c r="AN75" s="2"/>
      <c r="AO75" s="2"/>
      <c r="AP75" s="2"/>
      <c r="AQ75" s="2"/>
      <c r="AR75" s="2"/>
      <c r="AS75" s="2"/>
      <c r="AT75" s="2"/>
      <c r="AU75" s="2"/>
      <c r="AV75" s="2"/>
      <c r="AW75" s="2"/>
      <c r="AX75" s="2"/>
      <c r="AY75" s="2"/>
      <c r="AZ75" s="2"/>
      <c r="BA75" s="2"/>
      <c r="BB75" s="2"/>
      <c r="BC75" s="2"/>
      <c r="BD75" s="2"/>
      <c r="BE75" s="2"/>
      <c r="BF75" s="2"/>
    </row>
    <row r="76" spans="1:58" x14ac:dyDescent="0.25">
      <c r="AM76" s="2"/>
      <c r="AN76" s="2"/>
      <c r="AO76" s="2"/>
      <c r="AP76" s="2"/>
      <c r="AQ76" s="2"/>
      <c r="AR76" s="2"/>
      <c r="AS76" s="2"/>
      <c r="AT76" s="2"/>
      <c r="AU76" s="2"/>
      <c r="AV76" s="2"/>
      <c r="AW76" s="2"/>
      <c r="AX76" s="2"/>
      <c r="AY76" s="2"/>
      <c r="AZ76" s="2"/>
      <c r="BA76" s="2"/>
      <c r="BB76" s="2"/>
      <c r="BC76" s="2"/>
      <c r="BD76" s="2"/>
      <c r="BE76" s="2"/>
      <c r="BF76" s="2"/>
    </row>
    <row r="77" spans="1:58" x14ac:dyDescent="0.25">
      <c r="AM77" s="2"/>
      <c r="AN77" s="2"/>
      <c r="AO77" s="2"/>
      <c r="AP77" s="2"/>
      <c r="AQ77" s="2"/>
      <c r="AR77" s="2"/>
      <c r="AS77" s="2"/>
      <c r="AT77" s="2"/>
      <c r="AU77" s="2"/>
      <c r="AV77" s="2"/>
      <c r="AW77" s="2"/>
      <c r="AX77" s="2"/>
      <c r="AY77" s="2"/>
      <c r="AZ77" s="2"/>
      <c r="BA77" s="2"/>
      <c r="BB77" s="2"/>
      <c r="BC77" s="2"/>
      <c r="BD77" s="2"/>
      <c r="BE77" s="2"/>
      <c r="BF77" s="2"/>
    </row>
    <row r="78" spans="1:58" x14ac:dyDescent="0.25">
      <c r="AM78" s="2"/>
      <c r="AN78" s="2"/>
      <c r="AO78" s="2"/>
      <c r="AP78" s="2"/>
      <c r="AQ78" s="2"/>
      <c r="AR78" s="2"/>
      <c r="AS78" s="2"/>
      <c r="AT78" s="2"/>
      <c r="AU78" s="2"/>
      <c r="AV78" s="2"/>
      <c r="AW78" s="2"/>
      <c r="AX78" s="2"/>
      <c r="AY78" s="2"/>
      <c r="AZ78" s="2"/>
      <c r="BA78" s="2"/>
      <c r="BB78" s="2"/>
      <c r="BC78" s="2"/>
      <c r="BD78" s="2"/>
      <c r="BE78" s="2"/>
      <c r="BF78" s="2"/>
    </row>
    <row r="79" spans="1:58" x14ac:dyDescent="0.25">
      <c r="AM79" s="2"/>
      <c r="AN79" s="2"/>
      <c r="AO79" s="2"/>
      <c r="AP79" s="2"/>
      <c r="AQ79" s="2"/>
      <c r="AR79" s="2"/>
      <c r="AS79" s="2"/>
      <c r="AT79" s="2"/>
      <c r="AU79" s="2"/>
      <c r="AV79" s="2"/>
      <c r="AW79" s="2"/>
      <c r="AX79" s="2"/>
      <c r="AY79" s="2"/>
      <c r="AZ79" s="2"/>
      <c r="BA79" s="2"/>
      <c r="BB79" s="2"/>
      <c r="BC79" s="2"/>
      <c r="BD79" s="2"/>
      <c r="BE79" s="2"/>
      <c r="BF79" s="2"/>
    </row>
    <row r="80" spans="1:58" x14ac:dyDescent="0.25">
      <c r="AM80" s="2"/>
      <c r="AN80" s="2"/>
      <c r="AO80" s="2"/>
      <c r="AP80" s="2"/>
      <c r="AQ80" s="2"/>
      <c r="AR80" s="2"/>
      <c r="AS80" s="2"/>
      <c r="AT80" s="2"/>
      <c r="AU80" s="2"/>
      <c r="AV80" s="2"/>
      <c r="AW80" s="2"/>
      <c r="AX80" s="2"/>
      <c r="AY80" s="2"/>
      <c r="AZ80" s="2"/>
      <c r="BA80" s="2"/>
      <c r="BB80" s="2"/>
      <c r="BC80" s="2"/>
      <c r="BD80" s="2"/>
      <c r="BE80" s="2"/>
      <c r="BF80" s="2"/>
    </row>
    <row r="81" spans="39:58" x14ac:dyDescent="0.25">
      <c r="AM81" s="2"/>
      <c r="AN81" s="2"/>
      <c r="AO81" s="2"/>
      <c r="AP81" s="2"/>
      <c r="AQ81" s="2"/>
      <c r="AR81" s="2"/>
      <c r="AS81" s="2"/>
      <c r="AT81" s="2"/>
      <c r="AU81" s="2"/>
      <c r="AV81" s="2"/>
      <c r="AW81" s="2"/>
      <c r="AX81" s="2"/>
      <c r="AY81" s="2"/>
      <c r="AZ81" s="2"/>
      <c r="BA81" s="2"/>
      <c r="BB81" s="2"/>
      <c r="BC81" s="2"/>
      <c r="BD81" s="2"/>
      <c r="BE81" s="2"/>
      <c r="BF81" s="2"/>
    </row>
    <row r="82" spans="39:58" x14ac:dyDescent="0.25">
      <c r="AM82" s="2"/>
      <c r="AN82" s="2"/>
      <c r="AO82" s="2"/>
      <c r="AP82" s="2"/>
      <c r="AQ82" s="2"/>
      <c r="AR82" s="2"/>
      <c r="AS82" s="2"/>
      <c r="AT82" s="2"/>
      <c r="AU82" s="2"/>
      <c r="AV82" s="2"/>
      <c r="AW82" s="2"/>
      <c r="AX82" s="2"/>
      <c r="AY82" s="2"/>
      <c r="AZ82" s="2"/>
      <c r="BA82" s="2"/>
      <c r="BB82" s="2"/>
      <c r="BC82" s="2"/>
      <c r="BD82" s="2"/>
      <c r="BE82" s="2"/>
      <c r="BF82" s="2"/>
    </row>
    <row r="83" spans="39:58" x14ac:dyDescent="0.25">
      <c r="AM83" s="2"/>
      <c r="AN83" s="2"/>
      <c r="AO83" s="2"/>
      <c r="AP83" s="2"/>
      <c r="AQ83" s="2"/>
      <c r="AR83" s="2"/>
      <c r="AS83" s="2"/>
      <c r="AT83" s="2"/>
      <c r="AU83" s="2"/>
      <c r="AV83" s="2"/>
      <c r="AW83" s="2"/>
      <c r="AX83" s="2"/>
      <c r="AY83" s="2"/>
      <c r="AZ83" s="2"/>
      <c r="BA83" s="2"/>
      <c r="BB83" s="2"/>
      <c r="BC83" s="2"/>
      <c r="BD83" s="2"/>
      <c r="BE83" s="2"/>
      <c r="BF83" s="2"/>
    </row>
    <row r="84" spans="39:58" x14ac:dyDescent="0.25">
      <c r="AM84" s="2"/>
      <c r="AN84" s="2"/>
      <c r="AO84" s="2"/>
      <c r="AP84" s="2"/>
      <c r="AQ84" s="2"/>
      <c r="AR84" s="2"/>
      <c r="AS84" s="2"/>
      <c r="AT84" s="2"/>
      <c r="AU84" s="2"/>
      <c r="AV84" s="2"/>
      <c r="AW84" s="2"/>
      <c r="AX84" s="2"/>
      <c r="AY84" s="2"/>
      <c r="AZ84" s="2"/>
      <c r="BA84" s="2"/>
      <c r="BB84" s="2"/>
      <c r="BC84" s="2"/>
      <c r="BD84" s="2"/>
      <c r="BE84" s="2"/>
      <c r="BF84" s="2"/>
    </row>
    <row r="85" spans="39:58" x14ac:dyDescent="0.25">
      <c r="AM85" s="2"/>
      <c r="AN85" s="2"/>
      <c r="AO85" s="2"/>
      <c r="AP85" s="2"/>
      <c r="AQ85" s="2"/>
      <c r="AR85" s="2"/>
      <c r="AS85" s="2"/>
      <c r="AT85" s="2"/>
      <c r="AU85" s="2"/>
      <c r="AV85" s="2"/>
      <c r="AW85" s="2"/>
      <c r="AX85" s="2"/>
      <c r="AY85" s="2"/>
      <c r="AZ85" s="2"/>
      <c r="BA85" s="2"/>
      <c r="BB85" s="2"/>
      <c r="BC85" s="2"/>
      <c r="BD85" s="2"/>
      <c r="BE85" s="2"/>
      <c r="BF85" s="2"/>
    </row>
    <row r="86" spans="39:58" x14ac:dyDescent="0.25">
      <c r="AM86" s="2"/>
      <c r="AN86" s="2"/>
      <c r="AO86" s="2"/>
      <c r="AP86" s="2"/>
      <c r="AQ86" s="2"/>
      <c r="AR86" s="2"/>
      <c r="AS86" s="2"/>
      <c r="AT86" s="2"/>
      <c r="AU86" s="2"/>
      <c r="AV86" s="2"/>
      <c r="AW86" s="2"/>
      <c r="AX86" s="2"/>
      <c r="AY86" s="2"/>
      <c r="AZ86" s="2"/>
      <c r="BA86" s="2"/>
      <c r="BB86" s="2"/>
      <c r="BC86" s="2"/>
      <c r="BD86" s="2"/>
      <c r="BE86" s="2"/>
      <c r="BF86" s="2"/>
    </row>
    <row r="87" spans="39:58" x14ac:dyDescent="0.25">
      <c r="AM87" s="2"/>
      <c r="AN87" s="2"/>
      <c r="AO87" s="2"/>
      <c r="AP87" s="2"/>
      <c r="AQ87" s="2"/>
      <c r="AR87" s="2"/>
      <c r="AS87" s="2"/>
      <c r="AT87" s="2"/>
      <c r="AU87" s="2"/>
      <c r="AV87" s="2"/>
      <c r="AW87" s="2"/>
      <c r="AX87" s="2"/>
      <c r="AY87" s="2"/>
      <c r="AZ87" s="2"/>
      <c r="BA87" s="2"/>
      <c r="BB87" s="2"/>
      <c r="BC87" s="2"/>
      <c r="BD87" s="2"/>
      <c r="BE87" s="2"/>
      <c r="BF87" s="2"/>
    </row>
    <row r="88" spans="39:58" x14ac:dyDescent="0.25">
      <c r="AM88" s="2"/>
      <c r="AN88" s="2"/>
      <c r="AO88" s="2"/>
      <c r="AP88" s="2"/>
      <c r="AQ88" s="2"/>
      <c r="AR88" s="2"/>
      <c r="AS88" s="2"/>
      <c r="AT88" s="2"/>
      <c r="AU88" s="2"/>
      <c r="AV88" s="2"/>
      <c r="AW88" s="2"/>
      <c r="AX88" s="2"/>
      <c r="AY88" s="2"/>
      <c r="AZ88" s="2"/>
      <c r="BA88" s="2"/>
      <c r="BB88" s="2"/>
      <c r="BC88" s="2"/>
      <c r="BD88" s="2"/>
      <c r="BE88" s="2"/>
      <c r="BF88" s="2"/>
    </row>
    <row r="89" spans="39:58" x14ac:dyDescent="0.25">
      <c r="AM89" s="2"/>
      <c r="AN89" s="2"/>
      <c r="AO89" s="2"/>
      <c r="AP89" s="2"/>
      <c r="AQ89" s="2"/>
      <c r="AR89" s="2"/>
      <c r="AS89" s="2"/>
      <c r="AT89" s="2"/>
      <c r="AU89" s="2"/>
      <c r="AV89" s="2"/>
      <c r="AW89" s="2"/>
      <c r="AX89" s="2"/>
      <c r="AY89" s="2"/>
      <c r="AZ89" s="2"/>
      <c r="BA89" s="2"/>
      <c r="BB89" s="2"/>
      <c r="BC89" s="2"/>
      <c r="BD89" s="2"/>
      <c r="BE89" s="2"/>
      <c r="BF89" s="2"/>
    </row>
    <row r="90" spans="39:58" x14ac:dyDescent="0.25">
      <c r="AM90" s="2"/>
      <c r="AN90" s="2"/>
      <c r="AO90" s="2"/>
      <c r="AP90" s="2"/>
      <c r="AQ90" s="2"/>
      <c r="AR90" s="2"/>
      <c r="AS90" s="2"/>
      <c r="AT90" s="2"/>
      <c r="AU90" s="2"/>
      <c r="AV90" s="2"/>
      <c r="AW90" s="2"/>
      <c r="AX90" s="2"/>
      <c r="AY90" s="2"/>
      <c r="AZ90" s="2"/>
      <c r="BA90" s="2"/>
      <c r="BB90" s="2"/>
      <c r="BC90" s="2"/>
      <c r="BD90" s="2"/>
      <c r="BE90" s="2"/>
      <c r="BF90" s="2"/>
    </row>
    <row r="91" spans="39:58" s="2" customFormat="1" x14ac:dyDescent="0.25"/>
    <row r="92" spans="39:58" x14ac:dyDescent="0.25">
      <c r="AM92" s="2"/>
      <c r="AN92" s="2"/>
      <c r="AO92" s="2"/>
      <c r="AP92" s="2"/>
      <c r="AQ92" s="2"/>
      <c r="AR92" s="2"/>
      <c r="AS92" s="2"/>
      <c r="AT92" s="2"/>
      <c r="AU92" s="2"/>
      <c r="AV92" s="2"/>
      <c r="AW92" s="2"/>
      <c r="AX92" s="2"/>
      <c r="AY92" s="2"/>
      <c r="AZ92" s="2"/>
      <c r="BA92" s="2"/>
      <c r="BB92" s="2"/>
      <c r="BC92" s="2"/>
      <c r="BD92" s="2"/>
      <c r="BE92" s="2"/>
      <c r="BF92" s="2"/>
    </row>
    <row r="93" spans="39:58" x14ac:dyDescent="0.25">
      <c r="AM93" s="2"/>
      <c r="AN93" s="2"/>
      <c r="AO93" s="2"/>
      <c r="AP93" s="2"/>
      <c r="AQ93" s="2"/>
      <c r="AR93" s="2"/>
      <c r="AS93" s="2"/>
      <c r="AT93" s="2"/>
      <c r="AU93" s="2"/>
      <c r="AV93" s="2"/>
      <c r="AW93" s="2"/>
      <c r="AX93" s="2"/>
      <c r="AY93" s="2"/>
      <c r="AZ93" s="2"/>
      <c r="BA93" s="2"/>
      <c r="BB93" s="2"/>
      <c r="BC93" s="2"/>
      <c r="BD93" s="2"/>
      <c r="BE93" s="2"/>
      <c r="BF93" s="2"/>
    </row>
    <row r="94" spans="39:58" x14ac:dyDescent="0.25">
      <c r="AM94" s="2"/>
      <c r="AN94" s="2"/>
      <c r="AO94" s="2"/>
      <c r="AP94" s="2"/>
      <c r="AQ94" s="2"/>
      <c r="AR94" s="2"/>
      <c r="AS94" s="2"/>
      <c r="AT94" s="2"/>
      <c r="AU94" s="2"/>
      <c r="AV94" s="2"/>
      <c r="AW94" s="2"/>
      <c r="AX94" s="2"/>
      <c r="AY94" s="2"/>
      <c r="AZ94" s="2"/>
      <c r="BA94" s="2"/>
      <c r="BB94" s="2"/>
      <c r="BC94" s="2"/>
      <c r="BD94" s="2"/>
      <c r="BE94" s="2"/>
      <c r="BF94" s="2"/>
    </row>
    <row r="95" spans="39:58" ht="9" customHeight="1" x14ac:dyDescent="0.25">
      <c r="AM95" s="2"/>
      <c r="AN95" s="2"/>
      <c r="AO95" s="2"/>
      <c r="AP95" s="2"/>
      <c r="AQ95" s="2"/>
      <c r="AR95" s="2"/>
      <c r="AS95" s="2"/>
      <c r="AT95" s="2"/>
      <c r="AU95" s="2"/>
      <c r="AV95" s="2"/>
      <c r="AW95" s="2"/>
      <c r="AX95" s="2"/>
      <c r="AY95" s="2"/>
      <c r="AZ95" s="2"/>
      <c r="BA95" s="2"/>
      <c r="BB95" s="2"/>
      <c r="BC95" s="2"/>
      <c r="BD95" s="2"/>
      <c r="BE95" s="2"/>
      <c r="BF95" s="2"/>
    </row>
    <row r="96" spans="39:58" x14ac:dyDescent="0.25">
      <c r="AM96" s="2"/>
      <c r="AN96" s="2"/>
      <c r="AO96" s="2"/>
      <c r="AP96" s="2"/>
      <c r="AQ96" s="2"/>
      <c r="AR96" s="2"/>
      <c r="AS96" s="2"/>
      <c r="AT96" s="2"/>
      <c r="AU96" s="2"/>
      <c r="AV96" s="2"/>
      <c r="AW96" s="2"/>
      <c r="AX96" s="2"/>
      <c r="AY96" s="2"/>
      <c r="AZ96" s="2"/>
      <c r="BA96" s="2"/>
      <c r="BB96" s="2"/>
      <c r="BC96" s="2"/>
      <c r="BD96" s="2"/>
      <c r="BE96" s="2"/>
      <c r="BF96" s="2"/>
    </row>
    <row r="97" spans="3:58" x14ac:dyDescent="0.25">
      <c r="AM97" s="2"/>
      <c r="AN97" s="2"/>
      <c r="AO97" s="2"/>
      <c r="AP97" s="2"/>
      <c r="AQ97" s="2"/>
      <c r="AR97" s="2"/>
      <c r="AS97" s="2"/>
      <c r="AT97" s="2"/>
      <c r="AU97" s="2"/>
      <c r="AV97" s="2"/>
      <c r="AW97" s="2"/>
      <c r="AX97" s="2"/>
      <c r="AY97" s="2"/>
      <c r="AZ97" s="2"/>
      <c r="BA97" s="2"/>
      <c r="BB97" s="2"/>
      <c r="BC97" s="2"/>
      <c r="BD97" s="2"/>
      <c r="BE97" s="2"/>
      <c r="BF97" s="2"/>
    </row>
    <row r="98" spans="3:58" x14ac:dyDescent="0.25">
      <c r="AM98" s="2"/>
      <c r="AN98" s="2"/>
      <c r="AO98" s="2"/>
      <c r="AP98" s="2"/>
      <c r="AQ98" s="2"/>
      <c r="AR98" s="2"/>
      <c r="AS98" s="2"/>
      <c r="AT98" s="2"/>
      <c r="AU98" s="2"/>
      <c r="AV98" s="2"/>
      <c r="AW98" s="2"/>
      <c r="AX98" s="2"/>
      <c r="AY98" s="2"/>
      <c r="AZ98" s="2"/>
      <c r="BA98" s="2"/>
      <c r="BB98" s="2"/>
      <c r="BC98" s="2"/>
      <c r="BD98" s="2"/>
      <c r="BE98" s="2"/>
      <c r="BF98" s="2"/>
    </row>
    <row r="105" spans="3:58" x14ac:dyDescent="0.25">
      <c r="C105" s="240" t="s">
        <v>75</v>
      </c>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row>
    <row r="106" spans="3:58" x14ac:dyDescent="0.25">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row>
    <row r="107" spans="3:58" x14ac:dyDescent="0.25">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row>
    <row r="108" spans="3:58" x14ac:dyDescent="0.25">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row>
    <row r="109" spans="3:58" x14ac:dyDescent="0.25">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row>
    <row r="110" spans="3:58" x14ac:dyDescent="0.25">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row>
  </sheetData>
  <mergeCells count="11">
    <mergeCell ref="C72:E72"/>
    <mergeCell ref="L72:P72"/>
    <mergeCell ref="U72:W72"/>
    <mergeCell ref="C105:AB110"/>
    <mergeCell ref="AM1:AO1"/>
    <mergeCell ref="C2:E2"/>
    <mergeCell ref="L2:N2"/>
    <mergeCell ref="U2:W2"/>
    <mergeCell ref="C37:E37"/>
    <mergeCell ref="L37:N37"/>
    <mergeCell ref="U37:W3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C0EC-5286-490F-AF47-50493D4150DB}">
  <dimension ref="A1:AE191"/>
  <sheetViews>
    <sheetView zoomScale="90" zoomScaleNormal="90" workbookViewId="0">
      <selection activeCell="J5" sqref="J5"/>
    </sheetView>
  </sheetViews>
  <sheetFormatPr defaultRowHeight="15" x14ac:dyDescent="0.25"/>
  <cols>
    <col min="1" max="1" width="6.7109375" style="12" customWidth="1"/>
    <col min="2" max="2" width="23.42578125" style="42" bestFit="1" customWidth="1"/>
    <col min="3" max="3" width="10.85546875" style="42" customWidth="1"/>
    <col min="4" max="4" width="14.5703125" style="42" customWidth="1"/>
    <col min="5" max="5" width="23.42578125" style="42" bestFit="1" customWidth="1"/>
    <col min="6" max="6" width="10.85546875" style="42" customWidth="1"/>
    <col min="7" max="7" width="13.140625" style="42" customWidth="1"/>
    <col min="8" max="8" width="4.5703125" customWidth="1"/>
    <col min="9" max="9" width="3" customWidth="1"/>
    <col min="10" max="10" width="22.42578125" bestFit="1" customWidth="1"/>
    <col min="11" max="11" width="9.140625" customWidth="1"/>
    <col min="12" max="12" width="23.42578125" bestFit="1" customWidth="1"/>
    <col min="14" max="14" width="23.42578125" bestFit="1" customWidth="1"/>
    <col min="15" max="16" width="14.7109375" customWidth="1"/>
    <col min="17" max="17" width="5.5703125" bestFit="1" customWidth="1"/>
  </cols>
  <sheetData>
    <row r="1" spans="1:31" ht="18.75" x14ac:dyDescent="0.3">
      <c r="A1" s="17" t="s">
        <v>98</v>
      </c>
      <c r="B1" s="24"/>
      <c r="C1" s="24"/>
      <c r="D1" s="24"/>
      <c r="E1" s="24"/>
      <c r="F1" s="24"/>
      <c r="G1" s="24"/>
      <c r="H1" s="2"/>
      <c r="I1" s="2"/>
      <c r="J1" s="2"/>
      <c r="K1" s="2"/>
      <c r="L1" s="2"/>
      <c r="M1" s="2"/>
      <c r="N1" s="2"/>
      <c r="O1" s="2"/>
      <c r="P1" s="2"/>
      <c r="Q1" s="2"/>
      <c r="R1" s="2"/>
      <c r="S1" s="2"/>
      <c r="T1" s="2"/>
      <c r="U1" s="2"/>
      <c r="V1" s="2"/>
      <c r="W1" s="2"/>
      <c r="X1" s="2"/>
      <c r="Y1" s="2"/>
      <c r="Z1" s="2"/>
      <c r="AA1" s="2"/>
      <c r="AB1" s="2"/>
      <c r="AC1" s="2"/>
      <c r="AD1" s="2"/>
      <c r="AE1" s="2"/>
    </row>
    <row r="2" spans="1:31" x14ac:dyDescent="0.25">
      <c r="A2" s="11"/>
      <c r="B2" s="24"/>
      <c r="C2" s="263"/>
      <c r="D2" s="263"/>
      <c r="E2" s="263"/>
      <c r="F2" s="263"/>
      <c r="G2" s="263"/>
      <c r="H2" s="263"/>
      <c r="I2" s="2"/>
      <c r="J2" s="2"/>
      <c r="K2" s="2"/>
      <c r="L2" s="2"/>
      <c r="M2" s="2"/>
      <c r="N2" s="2"/>
      <c r="O2" s="2"/>
      <c r="P2" s="2"/>
      <c r="Q2" s="2"/>
      <c r="R2" s="2"/>
      <c r="S2" s="2"/>
      <c r="T2" s="2"/>
      <c r="U2" s="2"/>
      <c r="V2" s="2"/>
      <c r="W2" s="2"/>
      <c r="X2" s="2"/>
      <c r="Y2" s="2"/>
      <c r="Z2" s="2"/>
      <c r="AA2" s="2"/>
      <c r="AB2" s="2"/>
      <c r="AC2" s="2"/>
      <c r="AD2" s="2"/>
      <c r="AE2" s="2"/>
    </row>
    <row r="3" spans="1:31" ht="15.75" thickBot="1" x14ac:dyDescent="0.3">
      <c r="A3" s="11"/>
      <c r="B3" s="24"/>
      <c r="C3" s="24"/>
      <c r="D3" s="264" t="s">
        <v>59</v>
      </c>
      <c r="E3" s="264"/>
      <c r="F3" s="264" t="s">
        <v>0</v>
      </c>
      <c r="G3" s="264"/>
      <c r="H3" s="2"/>
      <c r="I3" s="2"/>
      <c r="J3" s="2"/>
      <c r="K3" s="2"/>
      <c r="L3" s="2"/>
      <c r="M3" s="2"/>
      <c r="N3" s="2"/>
      <c r="O3" s="2"/>
      <c r="P3" s="2"/>
      <c r="Q3" s="2"/>
      <c r="R3" s="2"/>
      <c r="S3" s="2"/>
      <c r="T3" s="2"/>
      <c r="U3" s="2"/>
      <c r="V3" s="2"/>
      <c r="W3" s="2"/>
      <c r="X3" s="2"/>
      <c r="Y3" s="2"/>
      <c r="Z3" s="2"/>
      <c r="AA3" s="2"/>
      <c r="AB3" s="2"/>
      <c r="AC3" s="2"/>
      <c r="AD3" s="2"/>
      <c r="AE3" s="2"/>
    </row>
    <row r="4" spans="1:31" ht="30.75" customHeight="1" thickBot="1" x14ac:dyDescent="0.3">
      <c r="A4" s="11"/>
      <c r="B4" s="25" t="s">
        <v>130</v>
      </c>
      <c r="C4" s="25" t="s">
        <v>60</v>
      </c>
      <c r="D4" s="26" t="s">
        <v>61</v>
      </c>
      <c r="E4" s="26" t="s">
        <v>43</v>
      </c>
      <c r="F4" s="26" t="s">
        <v>62</v>
      </c>
      <c r="G4" s="26" t="s">
        <v>63</v>
      </c>
      <c r="H4" s="2"/>
      <c r="I4" s="2"/>
      <c r="J4" s="45" t="s">
        <v>130</v>
      </c>
      <c r="K4" s="46" t="s">
        <v>0</v>
      </c>
      <c r="L4" s="2"/>
      <c r="M4" s="2"/>
      <c r="N4" s="2"/>
      <c r="O4" s="2"/>
      <c r="P4" s="2"/>
      <c r="Q4" s="2"/>
      <c r="R4" s="2"/>
      <c r="S4" s="2"/>
      <c r="T4" s="2"/>
      <c r="U4" s="2"/>
      <c r="V4" s="2"/>
      <c r="W4" s="2"/>
      <c r="X4" s="2"/>
      <c r="Y4" s="2"/>
      <c r="Z4" s="2"/>
      <c r="AA4" s="2"/>
      <c r="AB4" s="2"/>
      <c r="AC4" s="2"/>
      <c r="AD4" s="2"/>
      <c r="AE4" s="2"/>
    </row>
    <row r="5" spans="1:31" x14ac:dyDescent="0.25">
      <c r="A5" s="11"/>
      <c r="B5" s="27" t="s">
        <v>65</v>
      </c>
      <c r="C5" s="28">
        <v>1</v>
      </c>
      <c r="D5" s="29">
        <v>15.034582954000056</v>
      </c>
      <c r="E5" s="29">
        <v>13.51</v>
      </c>
      <c r="F5" s="29">
        <f>100-((E5*100)/D5)</f>
        <v>10.140507113929829</v>
      </c>
      <c r="G5" s="262">
        <f>AVERAGE(F5:F7)</f>
        <v>7.9956026067758659</v>
      </c>
      <c r="H5" s="2"/>
      <c r="I5" s="2"/>
      <c r="J5" s="43" t="s">
        <v>65</v>
      </c>
      <c r="K5" s="3">
        <f>F5</f>
        <v>10.140507113929829</v>
      </c>
      <c r="L5" s="2"/>
      <c r="M5" s="2"/>
      <c r="N5" s="2"/>
      <c r="O5" s="2"/>
      <c r="P5" s="2"/>
      <c r="Q5" s="2"/>
      <c r="R5" s="2"/>
      <c r="S5" s="2"/>
      <c r="T5" s="2"/>
      <c r="U5" s="2"/>
      <c r="V5" s="2"/>
      <c r="W5" s="2"/>
      <c r="X5" s="2"/>
      <c r="Y5" s="2"/>
      <c r="Z5" s="2"/>
      <c r="AA5" s="2"/>
      <c r="AB5" s="2"/>
      <c r="AC5" s="2"/>
      <c r="AD5" s="2"/>
      <c r="AE5" s="2"/>
    </row>
    <row r="6" spans="1:31" x14ac:dyDescent="0.25">
      <c r="A6" s="11"/>
      <c r="B6" s="24" t="s">
        <v>65</v>
      </c>
      <c r="C6" s="30">
        <v>2</v>
      </c>
      <c r="D6" s="31">
        <v>14.7</v>
      </c>
      <c r="E6" s="31">
        <v>13.24</v>
      </c>
      <c r="F6" s="31">
        <f t="shared" ref="F6:F28" si="0">100-((E6*100)/D6)</f>
        <v>9.9319727891156475</v>
      </c>
      <c r="G6" s="258"/>
      <c r="H6" s="2"/>
      <c r="I6" s="2"/>
      <c r="J6" s="43" t="s">
        <v>65</v>
      </c>
      <c r="K6" s="3">
        <f>F6</f>
        <v>9.9319727891156475</v>
      </c>
      <c r="L6" s="2"/>
      <c r="M6" s="2"/>
      <c r="N6" s="2"/>
      <c r="O6" s="2"/>
      <c r="P6" s="2"/>
      <c r="Q6" s="2"/>
      <c r="R6" s="2"/>
      <c r="S6" s="2"/>
      <c r="T6" s="2"/>
      <c r="U6" s="2"/>
      <c r="V6" s="2"/>
      <c r="W6" s="2"/>
      <c r="X6" s="2"/>
      <c r="Y6" s="2"/>
      <c r="Z6" s="2"/>
      <c r="AA6" s="2"/>
      <c r="AB6" s="2"/>
      <c r="AC6" s="2"/>
      <c r="AD6" s="2"/>
      <c r="AE6" s="2"/>
    </row>
    <row r="7" spans="1:31" x14ac:dyDescent="0.25">
      <c r="A7" s="11"/>
      <c r="B7" s="32" t="s">
        <v>65</v>
      </c>
      <c r="C7" s="33">
        <v>3</v>
      </c>
      <c r="D7" s="34">
        <v>13.54</v>
      </c>
      <c r="E7" s="34">
        <v>13.01</v>
      </c>
      <c r="F7" s="34">
        <f t="shared" si="0"/>
        <v>3.9143279172821224</v>
      </c>
      <c r="G7" s="259"/>
      <c r="H7" s="2"/>
      <c r="I7" s="2"/>
      <c r="J7" s="32" t="s">
        <v>65</v>
      </c>
      <c r="K7" s="47">
        <f>F7</f>
        <v>3.9143279172821224</v>
      </c>
      <c r="L7" s="2"/>
      <c r="M7" s="2"/>
      <c r="N7" s="2"/>
      <c r="O7" s="2"/>
      <c r="P7" s="2"/>
      <c r="Q7" s="2"/>
      <c r="R7" s="2"/>
      <c r="S7" s="2"/>
      <c r="T7" s="2"/>
      <c r="U7" s="2"/>
      <c r="V7" s="2"/>
      <c r="W7" s="2"/>
      <c r="X7" s="2"/>
      <c r="Y7" s="2"/>
      <c r="Z7" s="2"/>
      <c r="AA7" s="2"/>
      <c r="AB7" s="2"/>
      <c r="AC7" s="2"/>
      <c r="AD7" s="2"/>
      <c r="AE7" s="2"/>
    </row>
    <row r="8" spans="1:31" x14ac:dyDescent="0.25">
      <c r="A8" s="11"/>
      <c r="B8" s="35" t="s">
        <v>49</v>
      </c>
      <c r="C8" s="36">
        <v>1</v>
      </c>
      <c r="D8" s="37">
        <v>15.14</v>
      </c>
      <c r="E8" s="37">
        <v>3.37</v>
      </c>
      <c r="F8" s="37">
        <f t="shared" si="0"/>
        <v>77.741083223249674</v>
      </c>
      <c r="G8" s="257">
        <f>AVERAGE(F8:F10)</f>
        <v>79.408132545063665</v>
      </c>
      <c r="H8" s="2"/>
      <c r="I8" s="2"/>
      <c r="J8" s="43" t="s">
        <v>67</v>
      </c>
      <c r="K8" s="3">
        <f>F29</f>
        <v>4.1312272174969706</v>
      </c>
      <c r="L8" s="2"/>
      <c r="M8" s="2"/>
      <c r="N8" s="2"/>
      <c r="O8" s="2"/>
      <c r="P8" s="2"/>
      <c r="Q8" s="2"/>
      <c r="R8" s="2"/>
      <c r="S8" s="2"/>
      <c r="T8" s="2"/>
      <c r="U8" s="2"/>
      <c r="V8" s="2"/>
      <c r="W8" s="2"/>
      <c r="X8" s="2"/>
      <c r="Y8" s="2"/>
      <c r="Z8" s="2"/>
      <c r="AA8" s="2"/>
      <c r="AB8" s="2"/>
      <c r="AC8" s="2"/>
      <c r="AD8" s="2"/>
      <c r="AE8" s="2"/>
    </row>
    <row r="9" spans="1:31" x14ac:dyDescent="0.25">
      <c r="A9" s="11"/>
      <c r="B9" s="24" t="s">
        <v>49</v>
      </c>
      <c r="C9" s="30">
        <v>2</v>
      </c>
      <c r="D9" s="31">
        <v>15.91</v>
      </c>
      <c r="E9" s="31">
        <v>1.22</v>
      </c>
      <c r="F9" s="31">
        <f t="shared" si="0"/>
        <v>92.331866750471406</v>
      </c>
      <c r="G9" s="258"/>
      <c r="H9" s="2"/>
      <c r="I9" s="2"/>
      <c r="J9" s="43" t="s">
        <v>67</v>
      </c>
      <c r="K9" s="3">
        <f>F30</f>
        <v>8.4765856550088898</v>
      </c>
      <c r="L9" s="2"/>
      <c r="M9" s="2"/>
      <c r="N9" s="2"/>
      <c r="O9" s="2"/>
      <c r="P9" s="2"/>
      <c r="Q9" s="2"/>
      <c r="R9" s="2"/>
      <c r="S9" s="2"/>
      <c r="T9" s="2"/>
      <c r="U9" s="2"/>
      <c r="V9" s="2"/>
      <c r="W9" s="2"/>
      <c r="X9" s="2"/>
      <c r="Y9" s="2"/>
      <c r="Z9" s="2"/>
      <c r="AA9" s="2"/>
      <c r="AB9" s="2"/>
      <c r="AC9" s="2"/>
      <c r="AD9" s="2"/>
      <c r="AE9" s="2"/>
    </row>
    <row r="10" spans="1:31" x14ac:dyDescent="0.25">
      <c r="A10" s="11"/>
      <c r="B10" s="32" t="s">
        <v>49</v>
      </c>
      <c r="C10" s="33">
        <v>3</v>
      </c>
      <c r="D10" s="34">
        <v>22.45</v>
      </c>
      <c r="E10" s="34">
        <v>7.15</v>
      </c>
      <c r="F10" s="34">
        <f t="shared" si="0"/>
        <v>68.15144766146993</v>
      </c>
      <c r="G10" s="259"/>
      <c r="H10" s="2"/>
      <c r="I10" s="2"/>
      <c r="J10" s="32" t="s">
        <v>67</v>
      </c>
      <c r="K10" s="47">
        <f>F31</f>
        <v>8.9928057553956791</v>
      </c>
      <c r="L10" s="2"/>
      <c r="M10" s="2"/>
      <c r="N10" s="2"/>
      <c r="O10" s="2"/>
      <c r="P10" s="2"/>
      <c r="Q10" s="2"/>
      <c r="R10" s="2"/>
      <c r="S10" s="2"/>
      <c r="T10" s="2"/>
      <c r="U10" s="2"/>
      <c r="V10" s="2"/>
      <c r="W10" s="2"/>
      <c r="X10" s="2"/>
      <c r="Y10" s="2"/>
      <c r="Z10" s="2"/>
      <c r="AA10" s="2"/>
      <c r="AB10" s="2"/>
      <c r="AC10" s="2"/>
      <c r="AD10" s="2"/>
      <c r="AE10" s="2"/>
    </row>
    <row r="11" spans="1:31" x14ac:dyDescent="0.25">
      <c r="A11" s="11"/>
      <c r="B11" s="35" t="s">
        <v>41</v>
      </c>
      <c r="C11" s="36">
        <v>1</v>
      </c>
      <c r="D11" s="37">
        <v>12.73</v>
      </c>
      <c r="E11" s="37">
        <v>2.2200000000000002</v>
      </c>
      <c r="F11" s="37">
        <f t="shared" si="0"/>
        <v>82.560879811468965</v>
      </c>
      <c r="G11" s="257">
        <f t="shared" ref="G11" si="1">AVERAGE(F11:F13)</f>
        <v>83.773599671682362</v>
      </c>
      <c r="H11" s="2"/>
      <c r="I11" s="2"/>
      <c r="J11" s="43"/>
      <c r="K11" s="2"/>
      <c r="L11" s="2"/>
      <c r="M11" s="2"/>
      <c r="N11" s="2"/>
      <c r="O11" s="2"/>
      <c r="P11" s="2"/>
      <c r="Q11" s="2"/>
      <c r="R11" s="2"/>
      <c r="S11" s="2"/>
      <c r="T11" s="2"/>
      <c r="U11" s="2"/>
      <c r="V11" s="2"/>
      <c r="W11" s="2"/>
      <c r="X11" s="2"/>
      <c r="Y11" s="2"/>
      <c r="Z11" s="2"/>
      <c r="AA11" s="2"/>
      <c r="AB11" s="2"/>
      <c r="AC11" s="2"/>
      <c r="AD11" s="2"/>
      <c r="AE11" s="2"/>
    </row>
    <row r="12" spans="1:31" x14ac:dyDescent="0.25">
      <c r="A12" s="11"/>
      <c r="B12" s="24" t="s">
        <v>41</v>
      </c>
      <c r="C12" s="30">
        <v>2</v>
      </c>
      <c r="D12" s="31">
        <v>13.92</v>
      </c>
      <c r="E12" s="31">
        <v>1.32</v>
      </c>
      <c r="F12" s="31">
        <f t="shared" si="0"/>
        <v>90.517241379310349</v>
      </c>
      <c r="G12" s="258"/>
      <c r="H12" s="2"/>
      <c r="I12" s="2"/>
      <c r="J12" s="43" t="s">
        <v>66</v>
      </c>
      <c r="K12" s="3">
        <f>F8</f>
        <v>77.741083223249674</v>
      </c>
      <c r="L12" s="2"/>
      <c r="M12" s="2"/>
      <c r="N12" s="2"/>
      <c r="O12" s="2"/>
      <c r="P12" s="2"/>
      <c r="Q12" s="2"/>
      <c r="R12" s="2"/>
      <c r="S12" s="2"/>
      <c r="T12" s="2"/>
      <c r="U12" s="2"/>
      <c r="V12" s="2"/>
      <c r="W12" s="2"/>
      <c r="X12" s="2"/>
      <c r="Y12" s="2"/>
      <c r="Z12" s="2"/>
      <c r="AA12" s="2"/>
      <c r="AB12" s="2"/>
      <c r="AC12" s="2"/>
      <c r="AD12" s="2"/>
      <c r="AE12" s="2"/>
    </row>
    <row r="13" spans="1:31" x14ac:dyDescent="0.25">
      <c r="A13" s="11"/>
      <c r="B13" s="32" t="s">
        <v>41</v>
      </c>
      <c r="C13" s="33">
        <v>3</v>
      </c>
      <c r="D13" s="34">
        <v>14.34</v>
      </c>
      <c r="E13" s="34">
        <v>3.12</v>
      </c>
      <c r="F13" s="34">
        <f t="shared" si="0"/>
        <v>78.242677824267787</v>
      </c>
      <c r="G13" s="259"/>
      <c r="H13" s="2"/>
      <c r="I13" s="2"/>
      <c r="J13" s="43" t="s">
        <v>66</v>
      </c>
      <c r="K13" s="3">
        <f>F9</f>
        <v>92.331866750471406</v>
      </c>
      <c r="L13" s="2"/>
      <c r="M13" s="2"/>
      <c r="N13" s="2"/>
      <c r="O13" s="2"/>
      <c r="P13" s="2"/>
      <c r="Q13" s="2"/>
      <c r="R13" s="2"/>
      <c r="S13" s="2"/>
      <c r="T13" s="2"/>
      <c r="U13" s="2"/>
      <c r="V13" s="2"/>
      <c r="W13" s="2"/>
      <c r="X13" s="2"/>
      <c r="Y13" s="2"/>
      <c r="Z13" s="2"/>
      <c r="AA13" s="2"/>
      <c r="AB13" s="2"/>
      <c r="AC13" s="2"/>
      <c r="AD13" s="2"/>
      <c r="AE13" s="2"/>
    </row>
    <row r="14" spans="1:31" x14ac:dyDescent="0.25">
      <c r="A14" s="11"/>
      <c r="B14" s="35" t="s">
        <v>44</v>
      </c>
      <c r="C14" s="36">
        <v>1</v>
      </c>
      <c r="D14" s="37">
        <v>16.2</v>
      </c>
      <c r="E14" s="37">
        <v>4.46</v>
      </c>
      <c r="F14" s="37">
        <f t="shared" si="0"/>
        <v>72.46913580246914</v>
      </c>
      <c r="G14" s="257">
        <f t="shared" ref="G14" si="2">AVERAGE(F14:F16)</f>
        <v>84.922899891005372</v>
      </c>
      <c r="H14" s="2"/>
      <c r="I14" s="2"/>
      <c r="J14" s="32" t="s">
        <v>66</v>
      </c>
      <c r="K14" s="47">
        <f>F10</f>
        <v>68.15144766146993</v>
      </c>
      <c r="L14" s="2"/>
      <c r="M14" s="2"/>
      <c r="N14" s="2"/>
      <c r="O14" s="2"/>
      <c r="P14" s="2"/>
      <c r="Q14" s="2"/>
      <c r="R14" s="2"/>
      <c r="S14" s="2"/>
      <c r="T14" s="2"/>
      <c r="U14" s="2"/>
      <c r="V14" s="2"/>
      <c r="W14" s="2"/>
      <c r="X14" s="2"/>
      <c r="Y14" s="2"/>
      <c r="Z14" s="2"/>
      <c r="AA14" s="2"/>
      <c r="AB14" s="2"/>
      <c r="AC14" s="2"/>
      <c r="AD14" s="2"/>
      <c r="AE14" s="2"/>
    </row>
    <row r="15" spans="1:31" x14ac:dyDescent="0.25">
      <c r="A15" s="11"/>
      <c r="B15" s="24" t="s">
        <v>44</v>
      </c>
      <c r="C15" s="30">
        <v>2</v>
      </c>
      <c r="D15" s="31">
        <v>14.4</v>
      </c>
      <c r="E15" s="31">
        <v>0.7</v>
      </c>
      <c r="F15" s="31">
        <f t="shared" si="0"/>
        <v>95.138888888888886</v>
      </c>
      <c r="G15" s="258"/>
      <c r="H15" s="2"/>
      <c r="I15" s="2"/>
      <c r="J15" s="43" t="s">
        <v>68</v>
      </c>
      <c r="K15" s="3">
        <f>F32</f>
        <v>9.494640122511484</v>
      </c>
      <c r="L15" s="2"/>
      <c r="M15" s="2"/>
      <c r="N15" s="2"/>
      <c r="O15" s="2"/>
      <c r="P15" s="2"/>
      <c r="Q15" s="2"/>
      <c r="R15" s="2"/>
      <c r="S15" s="2"/>
      <c r="T15" s="2"/>
      <c r="U15" s="2"/>
      <c r="V15" s="2"/>
      <c r="W15" s="2"/>
      <c r="X15" s="2"/>
      <c r="Y15" s="2"/>
      <c r="Z15" s="2"/>
      <c r="AA15" s="2"/>
      <c r="AB15" s="2"/>
      <c r="AC15" s="2"/>
      <c r="AD15" s="2"/>
      <c r="AE15" s="2"/>
    </row>
    <row r="16" spans="1:31" x14ac:dyDescent="0.25">
      <c r="A16" s="11"/>
      <c r="B16" s="32" t="s">
        <v>44</v>
      </c>
      <c r="C16" s="33">
        <v>3</v>
      </c>
      <c r="D16" s="34">
        <v>13.63</v>
      </c>
      <c r="E16" s="34">
        <v>1.75</v>
      </c>
      <c r="F16" s="34">
        <f t="shared" si="0"/>
        <v>87.160674981658104</v>
      </c>
      <c r="G16" s="259"/>
      <c r="H16" s="2"/>
      <c r="I16" s="2"/>
      <c r="J16" s="43" t="s">
        <v>68</v>
      </c>
      <c r="K16" s="3">
        <f>F33</f>
        <v>14.993481095176008</v>
      </c>
      <c r="L16" s="2"/>
      <c r="M16" s="2"/>
      <c r="N16" s="2"/>
      <c r="O16" s="2"/>
      <c r="P16" s="2"/>
      <c r="Q16" s="2"/>
      <c r="R16" s="2"/>
      <c r="S16" s="2"/>
      <c r="T16" s="2"/>
      <c r="U16" s="2"/>
      <c r="V16" s="2"/>
      <c r="W16" s="2"/>
      <c r="X16" s="2"/>
      <c r="Y16" s="2"/>
      <c r="Z16" s="2"/>
      <c r="AA16" s="2"/>
      <c r="AB16" s="2"/>
      <c r="AC16" s="2"/>
      <c r="AD16" s="2"/>
      <c r="AE16" s="2"/>
    </row>
    <row r="17" spans="1:31" x14ac:dyDescent="0.25">
      <c r="A17" s="11"/>
      <c r="B17" s="35" t="s">
        <v>45</v>
      </c>
      <c r="C17" s="36">
        <v>1</v>
      </c>
      <c r="D17" s="37">
        <v>16.21</v>
      </c>
      <c r="E17" s="37">
        <v>8.4600000000000009</v>
      </c>
      <c r="F17" s="37">
        <f t="shared" si="0"/>
        <v>47.809993830968537</v>
      </c>
      <c r="G17" s="257">
        <f t="shared" ref="G17" si="3">AVERAGE(F17:F19)</f>
        <v>49.213655328168763</v>
      </c>
      <c r="H17" s="2"/>
      <c r="I17" s="2"/>
      <c r="J17" s="32" t="s">
        <v>68</v>
      </c>
      <c r="K17" s="47">
        <f>F34</f>
        <v>9.7728836889194781</v>
      </c>
      <c r="L17" s="2"/>
      <c r="M17" s="2"/>
      <c r="N17" s="2"/>
      <c r="O17" s="2"/>
      <c r="P17" s="2"/>
      <c r="Q17" s="2"/>
      <c r="R17" s="2"/>
      <c r="S17" s="2"/>
      <c r="T17" s="2"/>
      <c r="U17" s="2"/>
      <c r="V17" s="2"/>
      <c r="W17" s="2"/>
      <c r="X17" s="2"/>
      <c r="Y17" s="2"/>
      <c r="Z17" s="2"/>
      <c r="AA17" s="2"/>
      <c r="AB17" s="2"/>
      <c r="AC17" s="2"/>
      <c r="AD17" s="2"/>
      <c r="AE17" s="2"/>
    </row>
    <row r="18" spans="1:31" x14ac:dyDescent="0.25">
      <c r="A18" s="11"/>
      <c r="B18" s="24" t="s">
        <v>45</v>
      </c>
      <c r="C18" s="30">
        <v>2</v>
      </c>
      <c r="D18" s="31">
        <v>13.17</v>
      </c>
      <c r="E18" s="31">
        <v>1.4</v>
      </c>
      <c r="F18" s="31">
        <f t="shared" si="0"/>
        <v>89.369779802581633</v>
      </c>
      <c r="G18" s="258"/>
      <c r="H18" s="2"/>
      <c r="I18" s="2"/>
      <c r="J18" s="43"/>
      <c r="K18" s="2"/>
      <c r="L18" s="2"/>
      <c r="M18" s="2"/>
      <c r="N18" s="2"/>
      <c r="O18" s="2"/>
      <c r="P18" s="2"/>
      <c r="Q18" s="2"/>
      <c r="R18" s="2"/>
      <c r="S18" s="2"/>
      <c r="T18" s="2"/>
      <c r="U18" s="2"/>
      <c r="V18" s="2"/>
      <c r="W18" s="2"/>
      <c r="X18" s="2"/>
      <c r="Y18" s="2"/>
      <c r="Z18" s="2"/>
      <c r="AA18" s="2"/>
      <c r="AB18" s="2"/>
      <c r="AC18" s="2"/>
      <c r="AD18" s="2"/>
      <c r="AE18" s="2"/>
    </row>
    <row r="19" spans="1:31" x14ac:dyDescent="0.25">
      <c r="A19" s="11"/>
      <c r="B19" s="32" t="s">
        <v>45</v>
      </c>
      <c r="C19" s="33">
        <v>3</v>
      </c>
      <c r="D19" s="34">
        <v>17.78</v>
      </c>
      <c r="E19" s="34">
        <v>15.92</v>
      </c>
      <c r="F19" s="34">
        <f t="shared" si="0"/>
        <v>10.461192350956139</v>
      </c>
      <c r="G19" s="259"/>
      <c r="H19" s="2"/>
      <c r="I19" s="2"/>
      <c r="J19" s="43" t="s">
        <v>41</v>
      </c>
      <c r="K19" s="3">
        <f>F11</f>
        <v>82.560879811468965</v>
      </c>
      <c r="L19" s="2"/>
      <c r="M19" s="2"/>
      <c r="N19" s="2"/>
      <c r="O19" s="2"/>
      <c r="P19" s="2"/>
      <c r="Q19" s="2"/>
      <c r="R19" s="2"/>
      <c r="S19" s="2"/>
      <c r="T19" s="2"/>
      <c r="U19" s="2"/>
      <c r="V19" s="2"/>
      <c r="W19" s="2"/>
      <c r="X19" s="2"/>
      <c r="Y19" s="2"/>
      <c r="Z19" s="2"/>
      <c r="AA19" s="2"/>
      <c r="AB19" s="2"/>
      <c r="AC19" s="2"/>
      <c r="AD19" s="2"/>
      <c r="AE19" s="2"/>
    </row>
    <row r="20" spans="1:31" x14ac:dyDescent="0.25">
      <c r="A20" s="11"/>
      <c r="B20" s="35" t="s">
        <v>46</v>
      </c>
      <c r="C20" s="36">
        <v>1</v>
      </c>
      <c r="D20" s="37">
        <v>14.13</v>
      </c>
      <c r="E20" s="37">
        <v>0.33</v>
      </c>
      <c r="F20" s="37">
        <f t="shared" si="0"/>
        <v>97.664543524416132</v>
      </c>
      <c r="G20" s="257">
        <f t="shared" ref="G20" si="4">AVERAGE(F20:F22)</f>
        <v>67.368752547017621</v>
      </c>
      <c r="H20" s="2"/>
      <c r="I20" s="2"/>
      <c r="J20" s="43" t="s">
        <v>41</v>
      </c>
      <c r="K20" s="3">
        <f>F12</f>
        <v>90.517241379310349</v>
      </c>
      <c r="L20" s="2"/>
      <c r="M20" s="2"/>
      <c r="N20" s="2"/>
      <c r="O20" s="2"/>
      <c r="P20" s="2"/>
      <c r="Q20" s="2"/>
      <c r="R20" s="2"/>
      <c r="S20" s="2"/>
      <c r="T20" s="2"/>
      <c r="U20" s="2"/>
      <c r="V20" s="2"/>
      <c r="W20" s="2"/>
      <c r="X20" s="2"/>
      <c r="Y20" s="2"/>
      <c r="Z20" s="2"/>
      <c r="AA20" s="2"/>
      <c r="AB20" s="2"/>
      <c r="AC20" s="2"/>
      <c r="AD20" s="2"/>
      <c r="AE20" s="2"/>
    </row>
    <row r="21" spans="1:31" x14ac:dyDescent="0.25">
      <c r="A21" s="11"/>
      <c r="B21" s="24" t="s">
        <v>46</v>
      </c>
      <c r="C21" s="30">
        <v>2</v>
      </c>
      <c r="D21" s="31">
        <v>35.53</v>
      </c>
      <c r="E21" s="31">
        <v>10.7</v>
      </c>
      <c r="F21" s="31">
        <f t="shared" si="0"/>
        <v>69.884604559527162</v>
      </c>
      <c r="G21" s="258"/>
      <c r="H21" s="2"/>
      <c r="I21" s="2"/>
      <c r="J21" s="32" t="s">
        <v>41</v>
      </c>
      <c r="K21" s="47">
        <f>F13</f>
        <v>78.242677824267787</v>
      </c>
      <c r="L21" s="2"/>
      <c r="M21" s="2"/>
      <c r="N21" s="2"/>
      <c r="O21" s="2"/>
      <c r="P21" s="2"/>
      <c r="Q21" s="2"/>
      <c r="R21" s="2"/>
      <c r="S21" s="2"/>
      <c r="T21" s="2"/>
      <c r="U21" s="2"/>
      <c r="V21" s="2"/>
      <c r="W21" s="2"/>
      <c r="X21" s="2"/>
      <c r="Y21" s="2"/>
      <c r="Z21" s="2"/>
      <c r="AA21" s="2"/>
      <c r="AB21" s="2"/>
      <c r="AC21" s="2"/>
      <c r="AD21" s="2"/>
      <c r="AE21" s="2"/>
    </row>
    <row r="22" spans="1:31" x14ac:dyDescent="0.25">
      <c r="A22" s="11"/>
      <c r="B22" s="32" t="s">
        <v>46</v>
      </c>
      <c r="C22" s="33">
        <v>3</v>
      </c>
      <c r="D22" s="34">
        <v>17.16</v>
      </c>
      <c r="E22" s="34">
        <v>11.23</v>
      </c>
      <c r="F22" s="34">
        <f t="shared" si="0"/>
        <v>34.557109557109555</v>
      </c>
      <c r="G22" s="259"/>
      <c r="H22" s="2"/>
      <c r="I22" s="2"/>
      <c r="J22" s="43" t="s">
        <v>52</v>
      </c>
      <c r="K22" s="3">
        <f>F35</f>
        <v>40.652446675031356</v>
      </c>
      <c r="L22" s="2"/>
      <c r="M22" s="2"/>
      <c r="N22" s="2"/>
      <c r="O22" s="2"/>
      <c r="P22" s="2"/>
      <c r="Q22" s="2"/>
      <c r="R22" s="2"/>
      <c r="S22" s="2"/>
      <c r="T22" s="2"/>
      <c r="U22" s="2"/>
      <c r="V22" s="2"/>
      <c r="W22" s="2"/>
      <c r="X22" s="2"/>
      <c r="Y22" s="2"/>
      <c r="Z22" s="2"/>
      <c r="AA22" s="2"/>
      <c r="AB22" s="2"/>
      <c r="AC22" s="2"/>
      <c r="AD22" s="2"/>
      <c r="AE22" s="2"/>
    </row>
    <row r="23" spans="1:31" x14ac:dyDescent="0.25">
      <c r="A23" s="11"/>
      <c r="B23" s="35" t="s">
        <v>47</v>
      </c>
      <c r="C23" s="36">
        <v>1</v>
      </c>
      <c r="D23" s="37">
        <v>13.78</v>
      </c>
      <c r="E23" s="37">
        <v>1.97</v>
      </c>
      <c r="F23" s="37">
        <f t="shared" si="0"/>
        <v>85.703918722786653</v>
      </c>
      <c r="G23" s="257">
        <f t="shared" ref="G23" si="5">AVERAGE(F23:F25)</f>
        <v>53.1484726325643</v>
      </c>
      <c r="H23" s="2"/>
      <c r="I23" s="2"/>
      <c r="J23" s="43" t="s">
        <v>52</v>
      </c>
      <c r="K23" s="3">
        <f>F36</f>
        <v>25.714285714285722</v>
      </c>
      <c r="L23" s="2"/>
      <c r="M23" s="2"/>
      <c r="N23" s="2"/>
      <c r="O23" s="2"/>
      <c r="P23" s="2"/>
      <c r="Q23" s="2"/>
      <c r="R23" s="2"/>
      <c r="S23" s="2"/>
      <c r="T23" s="2"/>
      <c r="U23" s="2"/>
      <c r="V23" s="2"/>
      <c r="W23" s="2"/>
      <c r="X23" s="2"/>
      <c r="Y23" s="2"/>
      <c r="Z23" s="2"/>
      <c r="AA23" s="2"/>
      <c r="AB23" s="2"/>
      <c r="AC23" s="2"/>
      <c r="AD23" s="2"/>
      <c r="AE23" s="2"/>
    </row>
    <row r="24" spans="1:31" x14ac:dyDescent="0.25">
      <c r="A24" s="11"/>
      <c r="B24" s="24" t="s">
        <v>47</v>
      </c>
      <c r="C24" s="30">
        <v>2</v>
      </c>
      <c r="D24" s="31">
        <v>21.32</v>
      </c>
      <c r="E24" s="31">
        <v>7.87</v>
      </c>
      <c r="F24" s="31">
        <f t="shared" si="0"/>
        <v>63.086303939962477</v>
      </c>
      <c r="G24" s="258"/>
      <c r="H24" s="2"/>
      <c r="I24" s="2"/>
      <c r="J24" s="32" t="s">
        <v>52</v>
      </c>
      <c r="K24" s="47">
        <f>F37</f>
        <v>10.958904109589042</v>
      </c>
      <c r="L24" s="2"/>
      <c r="M24" s="2"/>
      <c r="N24" s="2"/>
      <c r="O24" s="2"/>
      <c r="P24" s="2"/>
      <c r="Q24" s="2"/>
      <c r="R24" s="2"/>
      <c r="S24" s="2"/>
      <c r="T24" s="2"/>
      <c r="U24" s="2"/>
      <c r="V24" s="2"/>
      <c r="W24" s="2"/>
      <c r="X24" s="2"/>
      <c r="Y24" s="2"/>
      <c r="Z24" s="2"/>
      <c r="AA24" s="2"/>
      <c r="AB24" s="2"/>
      <c r="AC24" s="2"/>
      <c r="AD24" s="2"/>
      <c r="AE24" s="2"/>
    </row>
    <row r="25" spans="1:31" x14ac:dyDescent="0.25">
      <c r="A25" s="11"/>
      <c r="B25" s="32" t="s">
        <v>47</v>
      </c>
      <c r="C25" s="33">
        <v>3</v>
      </c>
      <c r="D25" s="34">
        <v>15.11</v>
      </c>
      <c r="E25" s="34">
        <v>13.5</v>
      </c>
      <c r="F25" s="34">
        <f t="shared" si="0"/>
        <v>10.655195234943747</v>
      </c>
      <c r="G25" s="259"/>
      <c r="H25" s="2"/>
      <c r="I25" s="2"/>
      <c r="J25" s="43"/>
      <c r="K25" s="2"/>
      <c r="L25" s="2"/>
      <c r="M25" s="2"/>
      <c r="N25" s="2"/>
      <c r="O25" s="2"/>
      <c r="P25" s="2"/>
      <c r="Q25" s="2"/>
      <c r="R25" s="2"/>
      <c r="S25" s="2"/>
      <c r="T25" s="2"/>
      <c r="U25" s="2"/>
      <c r="V25" s="2"/>
      <c r="W25" s="2"/>
      <c r="X25" s="2"/>
      <c r="Y25" s="2"/>
      <c r="Z25" s="2"/>
      <c r="AA25" s="2"/>
      <c r="AB25" s="2"/>
      <c r="AC25" s="2"/>
      <c r="AD25" s="2"/>
      <c r="AE25" s="2"/>
    </row>
    <row r="26" spans="1:31" x14ac:dyDescent="0.25">
      <c r="A26" s="11"/>
      <c r="B26" s="24" t="s">
        <v>48</v>
      </c>
      <c r="C26" s="30">
        <v>1</v>
      </c>
      <c r="D26" s="31">
        <v>18</v>
      </c>
      <c r="E26" s="31">
        <v>3.58</v>
      </c>
      <c r="F26" s="31">
        <f t="shared" si="0"/>
        <v>80.111111111111114</v>
      </c>
      <c r="G26" s="260">
        <f t="shared" ref="G26" si="6">AVERAGE(F26:F28)</f>
        <v>83.160132154275445</v>
      </c>
      <c r="H26" s="2"/>
      <c r="I26" s="2"/>
      <c r="J26" s="43" t="s">
        <v>44</v>
      </c>
      <c r="K26" s="3">
        <f>F14</f>
        <v>72.46913580246914</v>
      </c>
      <c r="L26" s="2"/>
      <c r="M26" s="2"/>
      <c r="N26" s="2"/>
      <c r="O26" s="2"/>
      <c r="P26" s="2"/>
      <c r="Q26" s="2"/>
      <c r="R26" s="2"/>
      <c r="S26" s="2"/>
      <c r="T26" s="2"/>
      <c r="U26" s="2"/>
      <c r="V26" s="2"/>
      <c r="W26" s="2"/>
      <c r="X26" s="2"/>
      <c r="Y26" s="2"/>
      <c r="Z26" s="2"/>
      <c r="AA26" s="2"/>
      <c r="AB26" s="2"/>
      <c r="AC26" s="2"/>
      <c r="AD26" s="2"/>
      <c r="AE26" s="2"/>
    </row>
    <row r="27" spans="1:31" x14ac:dyDescent="0.25">
      <c r="A27" s="11"/>
      <c r="B27" s="24" t="s">
        <v>48</v>
      </c>
      <c r="C27" s="30">
        <v>2</v>
      </c>
      <c r="D27" s="31">
        <v>19.16</v>
      </c>
      <c r="E27" s="31">
        <v>3.24</v>
      </c>
      <c r="F27" s="31">
        <f t="shared" si="0"/>
        <v>83.089770354906051</v>
      </c>
      <c r="G27" s="258"/>
      <c r="H27" s="2"/>
      <c r="I27" s="2"/>
      <c r="J27" s="43" t="s">
        <v>44</v>
      </c>
      <c r="K27" s="3">
        <f>F15</f>
        <v>95.138888888888886</v>
      </c>
      <c r="L27" s="2"/>
      <c r="M27" s="2"/>
      <c r="N27" s="2"/>
      <c r="O27" s="2"/>
      <c r="P27" s="2"/>
      <c r="Q27" s="2"/>
      <c r="R27" s="2"/>
      <c r="S27" s="2"/>
      <c r="T27" s="2"/>
      <c r="U27" s="2"/>
      <c r="V27" s="2"/>
      <c r="W27" s="2"/>
      <c r="X27" s="2"/>
      <c r="Y27" s="2"/>
      <c r="Z27" s="2"/>
      <c r="AA27" s="2"/>
      <c r="AB27" s="2"/>
      <c r="AC27" s="2"/>
      <c r="AD27" s="2"/>
      <c r="AE27" s="2"/>
    </row>
    <row r="28" spans="1:31" ht="15.75" thickBot="1" x14ac:dyDescent="0.3">
      <c r="A28" s="11"/>
      <c r="B28" s="38" t="s">
        <v>48</v>
      </c>
      <c r="C28" s="39">
        <v>3</v>
      </c>
      <c r="D28" s="40">
        <v>15.67</v>
      </c>
      <c r="E28" s="40">
        <v>2.15</v>
      </c>
      <c r="F28" s="40">
        <f t="shared" si="0"/>
        <v>86.279514996809183</v>
      </c>
      <c r="G28" s="261"/>
      <c r="H28" s="2"/>
      <c r="I28" s="2"/>
      <c r="J28" s="32" t="s">
        <v>44</v>
      </c>
      <c r="K28" s="47">
        <f>F16</f>
        <v>87.160674981658104</v>
      </c>
      <c r="L28" s="2"/>
      <c r="M28" s="2"/>
      <c r="N28" s="2"/>
      <c r="O28" s="2"/>
      <c r="P28" s="2"/>
      <c r="Q28" s="2"/>
      <c r="R28" s="2"/>
      <c r="S28" s="2"/>
      <c r="T28" s="2"/>
      <c r="U28" s="2"/>
      <c r="V28" s="2"/>
      <c r="W28" s="2"/>
      <c r="X28" s="2"/>
      <c r="Y28" s="2"/>
      <c r="Z28" s="2"/>
      <c r="AA28" s="2"/>
      <c r="AB28" s="2"/>
      <c r="AC28" s="2"/>
      <c r="AD28" s="2"/>
      <c r="AE28" s="2"/>
    </row>
    <row r="29" spans="1:31" x14ac:dyDescent="0.25">
      <c r="A29" s="11"/>
      <c r="B29" s="27" t="s">
        <v>67</v>
      </c>
      <c r="C29" s="28">
        <v>1</v>
      </c>
      <c r="D29" s="28">
        <v>16.46</v>
      </c>
      <c r="E29" s="28">
        <v>15.78</v>
      </c>
      <c r="F29" s="29">
        <f>100-((E29*100)/D29)</f>
        <v>4.1312272174969706</v>
      </c>
      <c r="G29" s="262">
        <f>AVERAGE(F29:F31)</f>
        <v>7.2002062093005135</v>
      </c>
      <c r="H29" s="2"/>
      <c r="I29" s="2"/>
      <c r="J29" s="43" t="s">
        <v>53</v>
      </c>
      <c r="K29" s="3">
        <f>F38</f>
        <v>61.82405165456013</v>
      </c>
      <c r="L29" s="2"/>
      <c r="M29" s="2"/>
      <c r="N29" s="2"/>
      <c r="O29" s="2"/>
      <c r="P29" s="2"/>
      <c r="Q29" s="2"/>
      <c r="R29" s="2"/>
      <c r="S29" s="2"/>
      <c r="T29" s="2"/>
      <c r="U29" s="2"/>
      <c r="V29" s="2"/>
      <c r="W29" s="2"/>
      <c r="X29" s="2"/>
      <c r="Y29" s="2"/>
      <c r="Z29" s="2"/>
      <c r="AA29" s="2"/>
      <c r="AB29" s="2"/>
      <c r="AC29" s="2"/>
      <c r="AD29" s="2"/>
      <c r="AE29" s="2"/>
    </row>
    <row r="30" spans="1:31" x14ac:dyDescent="0.25">
      <c r="A30" s="11"/>
      <c r="B30" s="24" t="s">
        <v>67</v>
      </c>
      <c r="C30" s="30">
        <v>2</v>
      </c>
      <c r="D30" s="30">
        <v>16.87</v>
      </c>
      <c r="E30" s="30">
        <v>15.44</v>
      </c>
      <c r="F30" s="31">
        <f t="shared" ref="F30:F52" si="7">100-((E30*100)/D30)</f>
        <v>8.4765856550088898</v>
      </c>
      <c r="G30" s="258"/>
      <c r="H30" s="2"/>
      <c r="I30" s="2"/>
      <c r="J30" s="43" t="s">
        <v>53</v>
      </c>
      <c r="K30" s="3">
        <f>F39</f>
        <v>69.273060476481362</v>
      </c>
      <c r="L30" s="2"/>
      <c r="M30" s="2"/>
      <c r="N30" s="2"/>
      <c r="O30" s="2"/>
      <c r="P30" s="2"/>
      <c r="Q30" s="2"/>
      <c r="R30" s="2"/>
      <c r="S30" s="2"/>
      <c r="T30" s="2"/>
      <c r="U30" s="2"/>
      <c r="V30" s="2"/>
      <c r="W30" s="2"/>
      <c r="X30" s="2"/>
      <c r="Y30" s="2"/>
      <c r="Z30" s="2"/>
      <c r="AA30" s="2"/>
      <c r="AB30" s="2"/>
      <c r="AC30" s="2"/>
      <c r="AD30" s="2"/>
      <c r="AE30" s="2"/>
    </row>
    <row r="31" spans="1:31" x14ac:dyDescent="0.25">
      <c r="A31" s="11"/>
      <c r="B31" s="32" t="s">
        <v>67</v>
      </c>
      <c r="C31" s="33">
        <v>3</v>
      </c>
      <c r="D31" s="33">
        <v>16.68</v>
      </c>
      <c r="E31" s="34">
        <v>15.18</v>
      </c>
      <c r="F31" s="34">
        <f t="shared" si="7"/>
        <v>8.9928057553956791</v>
      </c>
      <c r="G31" s="259"/>
      <c r="H31" s="2"/>
      <c r="I31" s="2"/>
      <c r="J31" s="32" t="s">
        <v>53</v>
      </c>
      <c r="K31" s="47">
        <f>F40</f>
        <v>31.988304093567251</v>
      </c>
      <c r="L31" s="2"/>
      <c r="M31" s="2"/>
      <c r="N31" s="2"/>
      <c r="O31" s="2"/>
      <c r="P31" s="2"/>
      <c r="Q31" s="2"/>
      <c r="R31" s="2"/>
      <c r="S31" s="2"/>
      <c r="T31" s="2"/>
      <c r="U31" s="2"/>
      <c r="V31" s="2"/>
      <c r="W31" s="2"/>
      <c r="X31" s="2"/>
      <c r="Y31" s="2"/>
      <c r="Z31" s="2"/>
      <c r="AA31" s="2"/>
      <c r="AB31" s="2"/>
      <c r="AC31" s="2"/>
      <c r="AD31" s="2"/>
      <c r="AE31" s="2"/>
    </row>
    <row r="32" spans="1:31" x14ac:dyDescent="0.25">
      <c r="A32" s="11"/>
      <c r="B32" s="35" t="s">
        <v>58</v>
      </c>
      <c r="C32" s="36">
        <v>1</v>
      </c>
      <c r="D32" s="36">
        <v>13.06</v>
      </c>
      <c r="E32" s="36">
        <v>11.82</v>
      </c>
      <c r="F32" s="37">
        <f t="shared" si="7"/>
        <v>9.494640122511484</v>
      </c>
      <c r="G32" s="257">
        <f>AVERAGE(F32:F34)</f>
        <v>11.420334968868991</v>
      </c>
      <c r="H32" s="2"/>
      <c r="I32" s="2"/>
      <c r="J32" s="43"/>
      <c r="K32" s="2"/>
      <c r="L32" s="2"/>
      <c r="M32" s="2"/>
      <c r="N32" s="2"/>
      <c r="O32" s="2"/>
      <c r="P32" s="2"/>
      <c r="Q32" s="2"/>
      <c r="R32" s="2"/>
      <c r="S32" s="2"/>
      <c r="T32" s="2"/>
      <c r="U32" s="2"/>
      <c r="V32" s="2"/>
      <c r="W32" s="2"/>
      <c r="X32" s="2"/>
      <c r="Y32" s="2"/>
      <c r="Z32" s="2"/>
      <c r="AA32" s="2"/>
      <c r="AB32" s="2"/>
      <c r="AC32" s="2"/>
      <c r="AD32" s="2"/>
      <c r="AE32" s="2"/>
    </row>
    <row r="33" spans="1:31" ht="15" customHeight="1" x14ac:dyDescent="0.25">
      <c r="A33" s="11"/>
      <c r="B33" s="24" t="s">
        <v>58</v>
      </c>
      <c r="C33" s="30">
        <v>2</v>
      </c>
      <c r="D33" s="30">
        <v>15.34</v>
      </c>
      <c r="E33" s="30">
        <v>13.04</v>
      </c>
      <c r="F33" s="31">
        <f t="shared" si="7"/>
        <v>14.993481095176008</v>
      </c>
      <c r="G33" s="258"/>
      <c r="H33" s="2"/>
      <c r="I33" s="2"/>
      <c r="J33" s="43" t="s">
        <v>45</v>
      </c>
      <c r="K33" s="3">
        <f>F17</f>
        <v>47.809993830968537</v>
      </c>
      <c r="L33" s="2"/>
      <c r="M33" s="240" t="s">
        <v>69</v>
      </c>
      <c r="N33" s="240"/>
      <c r="O33" s="240"/>
      <c r="P33" s="240"/>
      <c r="Q33" s="240"/>
      <c r="R33" s="240"/>
      <c r="S33" s="240"/>
      <c r="T33" s="240"/>
      <c r="U33" s="240"/>
      <c r="V33" s="240"/>
      <c r="W33" s="240"/>
      <c r="X33" s="240"/>
      <c r="Y33" s="240"/>
      <c r="Z33" s="240"/>
      <c r="AA33" s="240"/>
      <c r="AB33" s="240"/>
      <c r="AC33" s="240"/>
      <c r="AD33" s="240"/>
      <c r="AE33" s="240"/>
    </row>
    <row r="34" spans="1:31" x14ac:dyDescent="0.25">
      <c r="A34" s="11"/>
      <c r="B34" s="32" t="s">
        <v>58</v>
      </c>
      <c r="C34" s="33">
        <v>3</v>
      </c>
      <c r="D34" s="33">
        <v>14.53</v>
      </c>
      <c r="E34" s="33">
        <v>13.11</v>
      </c>
      <c r="F34" s="34">
        <f t="shared" si="7"/>
        <v>9.7728836889194781</v>
      </c>
      <c r="G34" s="259"/>
      <c r="H34" s="2"/>
      <c r="I34" s="2"/>
      <c r="J34" s="43" t="s">
        <v>45</v>
      </c>
      <c r="K34" s="3">
        <f>F18</f>
        <v>89.369779802581633</v>
      </c>
      <c r="L34" s="2"/>
      <c r="M34" s="240"/>
      <c r="N34" s="240"/>
      <c r="O34" s="240"/>
      <c r="P34" s="240"/>
      <c r="Q34" s="240"/>
      <c r="R34" s="240"/>
      <c r="S34" s="240"/>
      <c r="T34" s="240"/>
      <c r="U34" s="240"/>
      <c r="V34" s="240"/>
      <c r="W34" s="240"/>
      <c r="X34" s="240"/>
      <c r="Y34" s="240"/>
      <c r="Z34" s="240"/>
      <c r="AA34" s="240"/>
      <c r="AB34" s="240"/>
      <c r="AC34" s="240"/>
      <c r="AD34" s="240"/>
      <c r="AE34" s="240"/>
    </row>
    <row r="35" spans="1:31" x14ac:dyDescent="0.25">
      <c r="A35" s="11"/>
      <c r="B35" s="35" t="s">
        <v>52</v>
      </c>
      <c r="C35" s="36">
        <v>1</v>
      </c>
      <c r="D35" s="36">
        <v>15.94</v>
      </c>
      <c r="E35" s="36">
        <v>9.4600000000000009</v>
      </c>
      <c r="F35" s="37">
        <f t="shared" si="7"/>
        <v>40.652446675031356</v>
      </c>
      <c r="G35" s="257">
        <f t="shared" ref="G35" si="8">AVERAGE(F35:F37)</f>
        <v>25.77521216630204</v>
      </c>
      <c r="H35" s="2"/>
      <c r="I35" s="2"/>
      <c r="J35" s="32" t="s">
        <v>45</v>
      </c>
      <c r="K35" s="47">
        <f>F19</f>
        <v>10.461192350956139</v>
      </c>
      <c r="L35" s="2"/>
      <c r="M35" s="240"/>
      <c r="N35" s="240"/>
      <c r="O35" s="240"/>
      <c r="P35" s="240"/>
      <c r="Q35" s="240"/>
      <c r="R35" s="240"/>
      <c r="S35" s="240"/>
      <c r="T35" s="240"/>
      <c r="U35" s="240"/>
      <c r="V35" s="240"/>
      <c r="W35" s="240"/>
      <c r="X35" s="240"/>
      <c r="Y35" s="240"/>
      <c r="Z35" s="240"/>
      <c r="AA35" s="240"/>
      <c r="AB35" s="240"/>
      <c r="AC35" s="240"/>
      <c r="AD35" s="240"/>
      <c r="AE35" s="240"/>
    </row>
    <row r="36" spans="1:31" x14ac:dyDescent="0.25">
      <c r="A36" s="11"/>
      <c r="B36" s="24" t="s">
        <v>52</v>
      </c>
      <c r="C36" s="30">
        <v>2</v>
      </c>
      <c r="D36" s="30">
        <v>11.55</v>
      </c>
      <c r="E36" s="30">
        <v>8.58</v>
      </c>
      <c r="F36" s="31">
        <f t="shared" si="7"/>
        <v>25.714285714285722</v>
      </c>
      <c r="G36" s="258"/>
      <c r="H36" s="2"/>
      <c r="I36" s="2"/>
      <c r="J36" s="43" t="s">
        <v>54</v>
      </c>
      <c r="K36" s="3">
        <f>F41</f>
        <v>8.4944346807264282</v>
      </c>
      <c r="L36" s="2"/>
      <c r="M36" s="240"/>
      <c r="N36" s="240"/>
      <c r="O36" s="240"/>
      <c r="P36" s="240"/>
      <c r="Q36" s="240"/>
      <c r="R36" s="240"/>
      <c r="S36" s="240"/>
      <c r="T36" s="240"/>
      <c r="U36" s="240"/>
      <c r="V36" s="240"/>
      <c r="W36" s="240"/>
      <c r="X36" s="240"/>
      <c r="Y36" s="240"/>
      <c r="Z36" s="240"/>
      <c r="AA36" s="240"/>
      <c r="AB36" s="240"/>
      <c r="AC36" s="240"/>
      <c r="AD36" s="240"/>
      <c r="AE36" s="240"/>
    </row>
    <row r="37" spans="1:31" x14ac:dyDescent="0.25">
      <c r="A37" s="11"/>
      <c r="B37" s="32" t="s">
        <v>52</v>
      </c>
      <c r="C37" s="33">
        <v>3</v>
      </c>
      <c r="D37" s="33">
        <v>24.09</v>
      </c>
      <c r="E37" s="33">
        <v>21.45</v>
      </c>
      <c r="F37" s="34">
        <f t="shared" si="7"/>
        <v>10.958904109589042</v>
      </c>
      <c r="G37" s="259"/>
      <c r="H37" s="2"/>
      <c r="I37" s="2"/>
      <c r="J37" s="43" t="s">
        <v>54</v>
      </c>
      <c r="K37" s="3">
        <f>F42</f>
        <v>13.814561294337281</v>
      </c>
      <c r="L37" s="2"/>
      <c r="M37" s="240"/>
      <c r="N37" s="240"/>
      <c r="O37" s="240"/>
      <c r="P37" s="240"/>
      <c r="Q37" s="240"/>
      <c r="R37" s="240"/>
      <c r="S37" s="240"/>
      <c r="T37" s="240"/>
      <c r="U37" s="240"/>
      <c r="V37" s="240"/>
      <c r="W37" s="240"/>
      <c r="X37" s="240"/>
      <c r="Y37" s="240"/>
      <c r="Z37" s="240"/>
      <c r="AA37" s="240"/>
      <c r="AB37" s="240"/>
      <c r="AC37" s="240"/>
      <c r="AD37" s="240"/>
      <c r="AE37" s="240"/>
    </row>
    <row r="38" spans="1:31" x14ac:dyDescent="0.25">
      <c r="A38" s="11"/>
      <c r="B38" s="35" t="s">
        <v>53</v>
      </c>
      <c r="C38" s="36">
        <v>1</v>
      </c>
      <c r="D38" s="36">
        <v>12.39</v>
      </c>
      <c r="E38" s="36">
        <v>4.7300000000000004</v>
      </c>
      <c r="F38" s="37">
        <f t="shared" si="7"/>
        <v>61.82405165456013</v>
      </c>
      <c r="G38" s="257">
        <f t="shared" ref="G38" si="9">AVERAGE(F38:F40)</f>
        <v>54.361805408202912</v>
      </c>
      <c r="H38" s="2"/>
      <c r="I38" s="2"/>
      <c r="J38" s="32" t="s">
        <v>54</v>
      </c>
      <c r="K38" s="47">
        <f>F43</f>
        <v>5.2602436323366533</v>
      </c>
      <c r="L38" s="2"/>
      <c r="M38" s="240"/>
      <c r="N38" s="240"/>
      <c r="O38" s="240"/>
      <c r="P38" s="240"/>
      <c r="Q38" s="240"/>
      <c r="R38" s="240"/>
      <c r="S38" s="240"/>
      <c r="T38" s="240"/>
      <c r="U38" s="240"/>
      <c r="V38" s="240"/>
      <c r="W38" s="240"/>
      <c r="X38" s="240"/>
      <c r="Y38" s="240"/>
      <c r="Z38" s="240"/>
      <c r="AA38" s="240"/>
      <c r="AB38" s="240"/>
      <c r="AC38" s="240"/>
      <c r="AD38" s="240"/>
      <c r="AE38" s="240"/>
    </row>
    <row r="39" spans="1:31" x14ac:dyDescent="0.25">
      <c r="A39" s="11"/>
      <c r="B39" s="24" t="s">
        <v>53</v>
      </c>
      <c r="C39" s="30">
        <v>2</v>
      </c>
      <c r="D39" s="30">
        <v>16.37</v>
      </c>
      <c r="E39" s="30">
        <v>5.03</v>
      </c>
      <c r="F39" s="31">
        <f t="shared" si="7"/>
        <v>69.273060476481362</v>
      </c>
      <c r="G39" s="258"/>
      <c r="H39" s="2"/>
      <c r="I39" s="2"/>
      <c r="J39" s="43"/>
      <c r="K39" s="2"/>
      <c r="L39" s="2"/>
      <c r="M39" s="2"/>
      <c r="N39" s="2"/>
      <c r="O39" s="2"/>
      <c r="P39" s="2"/>
      <c r="Q39" s="2"/>
      <c r="R39" s="2"/>
      <c r="S39" s="2"/>
      <c r="T39" s="2"/>
      <c r="U39" s="2"/>
      <c r="V39" s="2"/>
      <c r="W39" s="2"/>
      <c r="X39" s="2"/>
      <c r="Y39" s="2"/>
      <c r="Z39" s="2"/>
      <c r="AA39" s="2"/>
      <c r="AB39" s="2"/>
      <c r="AC39" s="2"/>
      <c r="AD39" s="2"/>
      <c r="AE39" s="2"/>
    </row>
    <row r="40" spans="1:31" x14ac:dyDescent="0.25">
      <c r="A40" s="11"/>
      <c r="B40" s="32" t="s">
        <v>53</v>
      </c>
      <c r="C40" s="33">
        <v>3</v>
      </c>
      <c r="D40" s="34">
        <v>17.100000000000001</v>
      </c>
      <c r="E40" s="33">
        <v>11.63</v>
      </c>
      <c r="F40" s="34">
        <f t="shared" si="7"/>
        <v>31.988304093567251</v>
      </c>
      <c r="G40" s="259"/>
      <c r="H40" s="2"/>
      <c r="I40" s="2"/>
      <c r="J40" s="43" t="s">
        <v>46</v>
      </c>
      <c r="K40" s="3">
        <f>F20</f>
        <v>97.664543524416132</v>
      </c>
      <c r="L40" s="2"/>
      <c r="M40" s="2"/>
      <c r="N40" s="2"/>
      <c r="O40" s="2"/>
      <c r="P40" s="2"/>
      <c r="Q40" s="2"/>
      <c r="R40" s="2"/>
      <c r="S40" s="2"/>
      <c r="T40" s="2"/>
      <c r="U40" s="2"/>
      <c r="V40" s="2"/>
      <c r="W40" s="2"/>
      <c r="X40" s="2"/>
      <c r="Y40" s="2"/>
      <c r="Z40" s="2"/>
      <c r="AA40" s="2"/>
      <c r="AB40" s="2"/>
      <c r="AC40" s="2"/>
      <c r="AD40" s="2"/>
      <c r="AE40" s="2"/>
    </row>
    <row r="41" spans="1:31" x14ac:dyDescent="0.25">
      <c r="A41" s="11"/>
      <c r="B41" s="35" t="s">
        <v>54</v>
      </c>
      <c r="C41" s="36">
        <v>1</v>
      </c>
      <c r="D41" s="36">
        <v>17.07</v>
      </c>
      <c r="E41" s="36">
        <v>15.62</v>
      </c>
      <c r="F41" s="37">
        <f t="shared" si="7"/>
        <v>8.4944346807264282</v>
      </c>
      <c r="G41" s="257">
        <f t="shared" ref="G41" si="10">AVERAGE(F41:F43)</f>
        <v>9.1897465358001202</v>
      </c>
      <c r="H41" s="2"/>
      <c r="I41" s="2"/>
      <c r="J41" s="43" t="s">
        <v>46</v>
      </c>
      <c r="K41" s="3">
        <f>F21</f>
        <v>69.884604559527162</v>
      </c>
      <c r="L41" s="2"/>
      <c r="M41" s="2"/>
      <c r="N41" s="2"/>
      <c r="O41" s="2"/>
      <c r="P41" s="2"/>
      <c r="Q41" s="2"/>
      <c r="R41" s="2"/>
      <c r="S41" s="2"/>
      <c r="T41" s="2"/>
      <c r="U41" s="2"/>
      <c r="V41" s="2"/>
      <c r="W41" s="2"/>
      <c r="X41" s="2"/>
      <c r="Y41" s="2"/>
      <c r="Z41" s="2"/>
      <c r="AA41" s="2"/>
      <c r="AB41" s="2"/>
      <c r="AC41" s="2"/>
      <c r="AD41" s="2"/>
      <c r="AE41" s="2"/>
    </row>
    <row r="42" spans="1:31" x14ac:dyDescent="0.25">
      <c r="A42" s="11"/>
      <c r="B42" s="24" t="s">
        <v>54</v>
      </c>
      <c r="C42" s="30">
        <v>2</v>
      </c>
      <c r="D42" s="30">
        <v>16.07</v>
      </c>
      <c r="E42" s="30">
        <v>13.85</v>
      </c>
      <c r="F42" s="31">
        <f t="shared" si="7"/>
        <v>13.814561294337281</v>
      </c>
      <c r="G42" s="258"/>
      <c r="H42" s="2"/>
      <c r="I42" s="2"/>
      <c r="J42" s="32" t="s">
        <v>46</v>
      </c>
      <c r="K42" s="47">
        <f>F22</f>
        <v>34.557109557109555</v>
      </c>
      <c r="L42" s="2"/>
      <c r="M42" s="2"/>
      <c r="N42" s="2"/>
      <c r="O42" s="2"/>
      <c r="P42" s="2"/>
      <c r="Q42" s="2"/>
      <c r="R42" s="2"/>
      <c r="S42" s="2"/>
      <c r="T42" s="2"/>
      <c r="U42" s="2"/>
      <c r="V42" s="2"/>
      <c r="W42" s="2"/>
      <c r="X42" s="2"/>
      <c r="Y42" s="2"/>
      <c r="Z42" s="2"/>
      <c r="AA42" s="2"/>
      <c r="AB42" s="2"/>
      <c r="AC42" s="2"/>
      <c r="AD42" s="2"/>
      <c r="AE42" s="2"/>
    </row>
    <row r="43" spans="1:31" x14ac:dyDescent="0.25">
      <c r="A43" s="11"/>
      <c r="B43" s="32" t="s">
        <v>54</v>
      </c>
      <c r="C43" s="33">
        <v>3</v>
      </c>
      <c r="D43" s="33">
        <v>18.059999999999999</v>
      </c>
      <c r="E43" s="33">
        <v>17.11</v>
      </c>
      <c r="F43" s="34">
        <f t="shared" si="7"/>
        <v>5.2602436323366533</v>
      </c>
      <c r="G43" s="259"/>
      <c r="H43" s="2"/>
      <c r="I43" s="2"/>
      <c r="J43" s="43" t="s">
        <v>55</v>
      </c>
      <c r="K43" s="3">
        <f>F44</f>
        <v>38.074712643678168</v>
      </c>
      <c r="L43" s="2"/>
      <c r="M43" s="2"/>
      <c r="N43" s="2"/>
      <c r="O43" s="2"/>
      <c r="P43" s="2"/>
      <c r="Q43" s="2"/>
      <c r="R43" s="2"/>
      <c r="S43" s="2"/>
      <c r="T43" s="2"/>
      <c r="U43" s="2"/>
      <c r="V43" s="2"/>
      <c r="W43" s="2"/>
      <c r="X43" s="2"/>
      <c r="Y43" s="2"/>
      <c r="Z43" s="2"/>
      <c r="AA43" s="2"/>
      <c r="AB43" s="2"/>
      <c r="AC43" s="2"/>
      <c r="AD43" s="2"/>
      <c r="AE43" s="2"/>
    </row>
    <row r="44" spans="1:31" x14ac:dyDescent="0.25">
      <c r="A44" s="11"/>
      <c r="B44" s="35" t="s">
        <v>55</v>
      </c>
      <c r="C44" s="36">
        <v>1</v>
      </c>
      <c r="D44" s="36">
        <v>13.92</v>
      </c>
      <c r="E44" s="36">
        <v>8.6199999999999992</v>
      </c>
      <c r="F44" s="37">
        <f t="shared" si="7"/>
        <v>38.074712643678168</v>
      </c>
      <c r="G44" s="257">
        <f t="shared" ref="G44" si="11">AVERAGE(F44:F46)</f>
        <v>37.121541510524182</v>
      </c>
      <c r="H44" s="2"/>
      <c r="I44" s="2"/>
      <c r="J44" s="43" t="s">
        <v>55</v>
      </c>
      <c r="K44" s="3">
        <f>F45</f>
        <v>34.696755994358256</v>
      </c>
      <c r="L44" s="2"/>
      <c r="M44" s="2"/>
      <c r="N44" s="2"/>
      <c r="O44" s="2"/>
      <c r="P44" s="2"/>
      <c r="Q44" s="2"/>
      <c r="R44" s="2"/>
      <c r="S44" s="2"/>
      <c r="T44" s="2"/>
      <c r="U44" s="2"/>
      <c r="V44" s="2"/>
      <c r="W44" s="2"/>
      <c r="X44" s="2"/>
      <c r="Y44" s="2"/>
      <c r="Z44" s="2"/>
      <c r="AA44" s="2"/>
      <c r="AB44" s="2"/>
      <c r="AC44" s="2"/>
      <c r="AD44" s="2"/>
      <c r="AE44" s="2"/>
    </row>
    <row r="45" spans="1:31" x14ac:dyDescent="0.25">
      <c r="A45" s="11"/>
      <c r="B45" s="24" t="s">
        <v>55</v>
      </c>
      <c r="C45" s="30">
        <v>2</v>
      </c>
      <c r="D45" s="30">
        <v>14.18</v>
      </c>
      <c r="E45" s="30">
        <v>9.26</v>
      </c>
      <c r="F45" s="31">
        <f t="shared" si="7"/>
        <v>34.696755994358256</v>
      </c>
      <c r="G45" s="258"/>
      <c r="H45" s="2"/>
      <c r="I45" s="2"/>
      <c r="J45" s="32" t="s">
        <v>55</v>
      </c>
      <c r="K45" s="47">
        <f>F46</f>
        <v>38.593155893536121</v>
      </c>
      <c r="L45" s="2"/>
      <c r="M45" s="2"/>
      <c r="N45" s="2"/>
      <c r="O45" s="2"/>
      <c r="P45" s="2"/>
      <c r="Q45" s="2"/>
      <c r="R45" s="2"/>
      <c r="S45" s="2"/>
      <c r="T45" s="2"/>
      <c r="U45" s="2"/>
      <c r="V45" s="2"/>
      <c r="W45" s="2"/>
      <c r="X45" s="2"/>
      <c r="Y45" s="2"/>
      <c r="Z45" s="2"/>
      <c r="AA45" s="2"/>
      <c r="AB45" s="2"/>
      <c r="AC45" s="2"/>
      <c r="AD45" s="2"/>
      <c r="AE45" s="2"/>
    </row>
    <row r="46" spans="1:31" x14ac:dyDescent="0.25">
      <c r="A46" s="11"/>
      <c r="B46" s="32" t="s">
        <v>55</v>
      </c>
      <c r="C46" s="33">
        <v>3</v>
      </c>
      <c r="D46" s="33">
        <v>15.78</v>
      </c>
      <c r="E46" s="33">
        <v>9.69</v>
      </c>
      <c r="F46" s="34">
        <f t="shared" si="7"/>
        <v>38.593155893536121</v>
      </c>
      <c r="G46" s="259"/>
      <c r="H46" s="2"/>
      <c r="I46" s="2"/>
      <c r="J46" s="44"/>
      <c r="K46" s="2"/>
      <c r="L46" s="2"/>
      <c r="M46" s="2"/>
      <c r="N46" s="2"/>
      <c r="O46" s="2"/>
      <c r="P46" s="2"/>
      <c r="Q46" s="2"/>
      <c r="R46" s="2"/>
      <c r="S46" s="2"/>
      <c r="T46" s="2"/>
      <c r="U46" s="2"/>
      <c r="V46" s="2"/>
      <c r="W46" s="2"/>
      <c r="X46" s="2"/>
      <c r="Y46" s="2"/>
      <c r="Z46" s="2"/>
      <c r="AA46" s="2"/>
      <c r="AB46" s="2"/>
      <c r="AC46" s="2"/>
      <c r="AD46" s="2"/>
      <c r="AE46" s="2"/>
    </row>
    <row r="47" spans="1:31" x14ac:dyDescent="0.25">
      <c r="A47" s="11"/>
      <c r="B47" s="35" t="s">
        <v>56</v>
      </c>
      <c r="C47" s="36">
        <v>1</v>
      </c>
      <c r="D47" s="36">
        <v>17.79</v>
      </c>
      <c r="E47" s="36">
        <v>12.59</v>
      </c>
      <c r="F47" s="37">
        <f t="shared" si="7"/>
        <v>29.229904440697013</v>
      </c>
      <c r="G47" s="257">
        <f t="shared" ref="G47" si="12">AVERAGE(F47:F49)</f>
        <v>37.61586802381369</v>
      </c>
      <c r="H47" s="2"/>
      <c r="I47" s="2"/>
      <c r="J47" s="43" t="s">
        <v>47</v>
      </c>
      <c r="K47" s="3">
        <f>F23</f>
        <v>85.703918722786653</v>
      </c>
      <c r="L47" s="2"/>
      <c r="M47" s="2"/>
      <c r="N47" s="2"/>
      <c r="O47" s="2"/>
      <c r="P47" s="2"/>
      <c r="Q47" s="2"/>
      <c r="R47" s="2"/>
      <c r="S47" s="2"/>
      <c r="T47" s="2"/>
      <c r="U47" s="2"/>
      <c r="V47" s="2"/>
      <c r="W47" s="2"/>
      <c r="X47" s="2"/>
      <c r="Y47" s="2"/>
      <c r="Z47" s="2"/>
      <c r="AA47" s="2"/>
      <c r="AB47" s="2"/>
      <c r="AC47" s="2"/>
      <c r="AD47" s="2"/>
      <c r="AE47" s="2"/>
    </row>
    <row r="48" spans="1:31" x14ac:dyDescent="0.25">
      <c r="A48" s="11"/>
      <c r="B48" s="24" t="s">
        <v>56</v>
      </c>
      <c r="C48" s="30">
        <v>2</v>
      </c>
      <c r="D48" s="30">
        <v>19.190000000000001</v>
      </c>
      <c r="E48" s="30">
        <v>14.08</v>
      </c>
      <c r="F48" s="31">
        <f t="shared" si="7"/>
        <v>26.628452318916104</v>
      </c>
      <c r="G48" s="258"/>
      <c r="H48" s="2"/>
      <c r="I48" s="2"/>
      <c r="J48" s="43" t="s">
        <v>47</v>
      </c>
      <c r="K48" s="3">
        <f>F24</f>
        <v>63.086303939962477</v>
      </c>
      <c r="L48" s="2"/>
      <c r="M48" s="2"/>
      <c r="N48" s="2"/>
      <c r="O48" s="2"/>
      <c r="P48" s="2"/>
      <c r="Q48" s="2"/>
      <c r="R48" s="2"/>
      <c r="S48" s="2"/>
      <c r="T48" s="2"/>
      <c r="U48" s="2"/>
      <c r="V48" s="2"/>
      <c r="W48" s="2"/>
      <c r="X48" s="2"/>
      <c r="Y48" s="2"/>
      <c r="Z48" s="2"/>
      <c r="AA48" s="2"/>
      <c r="AB48" s="2"/>
      <c r="AC48" s="2"/>
      <c r="AD48" s="2"/>
      <c r="AE48" s="2"/>
    </row>
    <row r="49" spans="1:31" x14ac:dyDescent="0.25">
      <c r="A49" s="11"/>
      <c r="B49" s="32" t="s">
        <v>56</v>
      </c>
      <c r="C49" s="33">
        <v>3</v>
      </c>
      <c r="D49" s="33">
        <v>16.739999999999998</v>
      </c>
      <c r="E49" s="34">
        <v>7.2</v>
      </c>
      <c r="F49" s="34">
        <f t="shared" si="7"/>
        <v>56.989247311827953</v>
      </c>
      <c r="G49" s="259"/>
      <c r="H49" s="2"/>
      <c r="I49" s="2"/>
      <c r="J49" s="32" t="s">
        <v>47</v>
      </c>
      <c r="K49" s="47">
        <f>F25</f>
        <v>10.655195234943747</v>
      </c>
      <c r="L49" s="2"/>
      <c r="M49" s="2"/>
      <c r="N49" s="2"/>
      <c r="O49" s="2"/>
      <c r="P49" s="2"/>
      <c r="Q49" s="2"/>
      <c r="R49" s="2"/>
      <c r="S49" s="2"/>
      <c r="T49" s="2"/>
      <c r="U49" s="2"/>
      <c r="V49" s="2"/>
      <c r="W49" s="2"/>
      <c r="X49" s="2"/>
      <c r="Y49" s="2"/>
      <c r="Z49" s="2"/>
      <c r="AA49" s="2"/>
      <c r="AB49" s="2"/>
      <c r="AC49" s="2"/>
      <c r="AD49" s="2"/>
      <c r="AE49" s="2"/>
    </row>
    <row r="50" spans="1:31" x14ac:dyDescent="0.25">
      <c r="A50" s="11"/>
      <c r="B50" s="24" t="s">
        <v>57</v>
      </c>
      <c r="C50" s="30">
        <v>1</v>
      </c>
      <c r="D50" s="30">
        <v>14.39</v>
      </c>
      <c r="E50" s="30">
        <v>3.82</v>
      </c>
      <c r="F50" s="31">
        <f t="shared" si="7"/>
        <v>73.453787352328007</v>
      </c>
      <c r="G50" s="260">
        <f t="shared" ref="G50" si="13">AVERAGE(F50:F52)</f>
        <v>75.451744721239365</v>
      </c>
      <c r="H50" s="2"/>
      <c r="I50" s="2"/>
      <c r="J50" s="43" t="s">
        <v>56</v>
      </c>
      <c r="K50" s="3">
        <f>F47</f>
        <v>29.229904440697013</v>
      </c>
      <c r="L50" s="2"/>
      <c r="M50" s="2"/>
      <c r="N50" s="2"/>
      <c r="O50" s="2"/>
      <c r="P50" s="2"/>
      <c r="Q50" s="2"/>
      <c r="R50" s="2"/>
      <c r="S50" s="2"/>
      <c r="T50" s="2"/>
      <c r="U50" s="2"/>
      <c r="V50" s="2"/>
      <c r="W50" s="2"/>
      <c r="X50" s="2"/>
      <c r="Y50" s="2"/>
      <c r="Z50" s="2"/>
      <c r="AA50" s="2"/>
      <c r="AB50" s="2"/>
      <c r="AC50" s="2"/>
      <c r="AD50" s="2"/>
      <c r="AE50" s="2"/>
    </row>
    <row r="51" spans="1:31" x14ac:dyDescent="0.25">
      <c r="A51" s="11"/>
      <c r="B51" s="24" t="s">
        <v>57</v>
      </c>
      <c r="C51" s="30">
        <v>2</v>
      </c>
      <c r="D51" s="30">
        <v>16.14</v>
      </c>
      <c r="E51" s="30">
        <v>3.81</v>
      </c>
      <c r="F51" s="31">
        <f t="shared" si="7"/>
        <v>76.394052044609666</v>
      </c>
      <c r="G51" s="258"/>
      <c r="H51" s="2"/>
      <c r="I51" s="2"/>
      <c r="J51" s="43" t="s">
        <v>56</v>
      </c>
      <c r="K51" s="3">
        <f>F48</f>
        <v>26.628452318916104</v>
      </c>
      <c r="L51" s="2"/>
      <c r="M51" s="2"/>
      <c r="N51" s="2"/>
      <c r="O51" s="2"/>
      <c r="P51" s="2"/>
      <c r="Q51" s="2"/>
      <c r="R51" s="2"/>
      <c r="S51" s="2"/>
      <c r="T51" s="2"/>
      <c r="U51" s="2"/>
      <c r="V51" s="2"/>
      <c r="W51" s="2"/>
      <c r="X51" s="2"/>
      <c r="Y51" s="2"/>
      <c r="Z51" s="2"/>
      <c r="AA51" s="2"/>
      <c r="AB51" s="2"/>
      <c r="AC51" s="2"/>
      <c r="AD51" s="2"/>
      <c r="AE51" s="2"/>
    </row>
    <row r="52" spans="1:31" ht="15.75" thickBot="1" x14ac:dyDescent="0.3">
      <c r="A52" s="11"/>
      <c r="B52" s="38" t="s">
        <v>57</v>
      </c>
      <c r="C52" s="39">
        <v>3</v>
      </c>
      <c r="D52" s="39">
        <v>17.579999999999998</v>
      </c>
      <c r="E52" s="39">
        <v>4.13</v>
      </c>
      <c r="F52" s="40">
        <f t="shared" si="7"/>
        <v>76.507394766780436</v>
      </c>
      <c r="G52" s="261"/>
      <c r="H52" s="2"/>
      <c r="I52" s="2"/>
      <c r="J52" s="32" t="s">
        <v>56</v>
      </c>
      <c r="K52" s="47">
        <f>F49</f>
        <v>56.989247311827953</v>
      </c>
      <c r="L52" s="2"/>
      <c r="M52" s="2"/>
      <c r="N52" s="2"/>
      <c r="O52" s="2"/>
      <c r="P52" s="2"/>
      <c r="Q52" s="2"/>
      <c r="R52" s="2"/>
      <c r="S52" s="2"/>
      <c r="T52" s="2"/>
      <c r="U52" s="2"/>
      <c r="V52" s="2"/>
      <c r="W52" s="2"/>
      <c r="X52" s="2"/>
      <c r="Y52" s="2"/>
      <c r="Z52" s="2"/>
      <c r="AA52" s="2"/>
      <c r="AB52" s="2"/>
      <c r="AC52" s="2"/>
      <c r="AD52" s="2"/>
      <c r="AE52" s="2"/>
    </row>
    <row r="53" spans="1:31" x14ac:dyDescent="0.25">
      <c r="A53" s="11"/>
      <c r="B53" s="24"/>
      <c r="C53" s="24"/>
      <c r="D53" s="24"/>
      <c r="E53" s="24"/>
      <c r="F53" s="24"/>
      <c r="G53" s="24"/>
      <c r="H53" s="2"/>
      <c r="I53" s="2"/>
      <c r="J53" s="44"/>
      <c r="K53" s="2"/>
      <c r="L53" s="2"/>
      <c r="M53" s="2"/>
      <c r="N53" s="2"/>
      <c r="O53" s="2"/>
      <c r="P53" s="2"/>
      <c r="Q53" s="2"/>
      <c r="R53" s="2"/>
      <c r="S53" s="2"/>
      <c r="T53" s="2"/>
      <c r="U53" s="2"/>
      <c r="V53" s="2"/>
      <c r="W53" s="2"/>
      <c r="X53" s="2"/>
      <c r="Y53" s="2"/>
      <c r="Z53" s="2"/>
      <c r="AA53" s="2"/>
      <c r="AB53" s="2"/>
      <c r="AC53" s="2"/>
      <c r="AD53" s="2"/>
      <c r="AE53" s="2"/>
    </row>
    <row r="54" spans="1:31" x14ac:dyDescent="0.25">
      <c r="A54" s="11"/>
      <c r="B54" s="24"/>
      <c r="C54" s="24"/>
      <c r="D54" s="24"/>
      <c r="E54" s="24"/>
      <c r="F54" s="24"/>
      <c r="G54" s="24"/>
      <c r="H54" s="2"/>
      <c r="I54" s="2"/>
      <c r="J54" s="43" t="s">
        <v>48</v>
      </c>
      <c r="K54" s="3">
        <f>F26</f>
        <v>80.111111111111114</v>
      </c>
      <c r="L54" s="2"/>
      <c r="M54" s="2"/>
      <c r="N54" s="2"/>
      <c r="O54" s="2"/>
      <c r="P54" s="2"/>
      <c r="Q54" s="2"/>
      <c r="R54" s="2"/>
      <c r="S54" s="2"/>
      <c r="T54" s="2"/>
      <c r="U54" s="2"/>
      <c r="V54" s="2"/>
      <c r="W54" s="2"/>
      <c r="X54" s="2"/>
      <c r="Y54" s="2"/>
      <c r="Z54" s="2"/>
      <c r="AA54" s="2"/>
      <c r="AB54" s="2"/>
      <c r="AC54" s="2"/>
      <c r="AD54" s="2"/>
      <c r="AE54" s="2"/>
    </row>
    <row r="55" spans="1:31" x14ac:dyDescent="0.25">
      <c r="A55" s="11"/>
      <c r="B55" s="24"/>
      <c r="C55" s="24"/>
      <c r="D55" s="24"/>
      <c r="E55" s="24"/>
      <c r="F55" s="24"/>
      <c r="G55" s="24"/>
      <c r="H55" s="2"/>
      <c r="I55" s="2"/>
      <c r="J55" s="43" t="s">
        <v>48</v>
      </c>
      <c r="K55" s="3">
        <f>F27</f>
        <v>83.089770354906051</v>
      </c>
      <c r="L55" s="2"/>
      <c r="M55" s="2"/>
      <c r="N55" s="2"/>
      <c r="O55" s="2"/>
      <c r="P55" s="2"/>
      <c r="Q55" s="2"/>
      <c r="R55" s="2"/>
      <c r="S55" s="2"/>
      <c r="T55" s="2"/>
      <c r="U55" s="2"/>
      <c r="V55" s="2"/>
      <c r="W55" s="2"/>
      <c r="X55" s="2"/>
      <c r="Y55" s="2"/>
      <c r="Z55" s="2"/>
      <c r="AA55" s="2"/>
      <c r="AB55" s="2"/>
      <c r="AC55" s="2"/>
      <c r="AD55" s="2"/>
      <c r="AE55" s="2"/>
    </row>
    <row r="56" spans="1:31" x14ac:dyDescent="0.25">
      <c r="A56" s="11"/>
      <c r="B56" s="24"/>
      <c r="C56" s="24"/>
      <c r="D56" s="24"/>
      <c r="E56" s="24"/>
      <c r="F56" s="24"/>
      <c r="G56" s="24"/>
      <c r="H56" s="2"/>
      <c r="I56" s="2"/>
      <c r="J56" s="32" t="s">
        <v>48</v>
      </c>
      <c r="K56" s="47">
        <f>F28</f>
        <v>86.279514996809183</v>
      </c>
      <c r="L56" s="2"/>
      <c r="M56" s="2"/>
      <c r="N56" s="2"/>
      <c r="O56" s="2"/>
      <c r="P56" s="2"/>
      <c r="Q56" s="2"/>
      <c r="R56" s="2"/>
      <c r="S56" s="2"/>
      <c r="T56" s="2"/>
      <c r="U56" s="2"/>
      <c r="V56" s="2"/>
      <c r="W56" s="2"/>
      <c r="X56" s="2"/>
      <c r="Y56" s="2"/>
      <c r="Z56" s="2"/>
      <c r="AA56" s="2"/>
      <c r="AB56" s="2"/>
      <c r="AC56" s="2"/>
      <c r="AD56" s="2"/>
      <c r="AE56" s="2"/>
    </row>
    <row r="57" spans="1:31" x14ac:dyDescent="0.25">
      <c r="A57" s="11"/>
      <c r="B57" s="24"/>
      <c r="C57" s="24"/>
      <c r="D57" s="24"/>
      <c r="E57" s="24"/>
      <c r="F57" s="24"/>
      <c r="G57" s="24"/>
      <c r="H57" s="2"/>
      <c r="I57" s="2"/>
      <c r="J57" s="43" t="s">
        <v>57</v>
      </c>
      <c r="K57" s="3">
        <f>F50</f>
        <v>73.453787352328007</v>
      </c>
      <c r="L57" s="2"/>
      <c r="M57" s="2"/>
      <c r="N57" s="2"/>
      <c r="O57" s="2"/>
      <c r="P57" s="2"/>
      <c r="Q57" s="2"/>
      <c r="R57" s="2"/>
      <c r="S57" s="2"/>
      <c r="T57" s="2"/>
      <c r="U57" s="2"/>
      <c r="V57" s="2"/>
      <c r="W57" s="2"/>
      <c r="X57" s="2"/>
      <c r="Y57" s="2"/>
      <c r="Z57" s="2"/>
      <c r="AA57" s="2"/>
      <c r="AB57" s="2"/>
      <c r="AC57" s="2"/>
      <c r="AD57" s="2"/>
      <c r="AE57" s="2"/>
    </row>
    <row r="58" spans="1:31" x14ac:dyDescent="0.25">
      <c r="A58" s="11"/>
      <c r="B58" s="24"/>
      <c r="C58" s="24"/>
      <c r="D58" s="24"/>
      <c r="E58" s="24"/>
      <c r="F58" s="24"/>
      <c r="G58" s="24"/>
      <c r="H58" s="2"/>
      <c r="I58" s="2"/>
      <c r="J58" s="43" t="s">
        <v>57</v>
      </c>
      <c r="K58" s="3">
        <f>F51</f>
        <v>76.394052044609666</v>
      </c>
      <c r="L58" s="2"/>
      <c r="M58" s="2"/>
      <c r="N58" s="2"/>
      <c r="O58" s="2"/>
      <c r="P58" s="2"/>
      <c r="Q58" s="2"/>
      <c r="R58" s="2"/>
      <c r="S58" s="2"/>
      <c r="T58" s="2"/>
      <c r="U58" s="2"/>
      <c r="V58" s="2"/>
      <c r="W58" s="2"/>
      <c r="X58" s="2"/>
      <c r="Y58" s="2"/>
      <c r="Z58" s="2"/>
      <c r="AA58" s="2"/>
      <c r="AB58" s="2"/>
      <c r="AC58" s="2"/>
      <c r="AD58" s="2"/>
      <c r="AE58" s="2"/>
    </row>
    <row r="59" spans="1:31" x14ac:dyDescent="0.25">
      <c r="A59" s="11"/>
      <c r="B59" s="24"/>
      <c r="C59" s="24"/>
      <c r="D59" s="24"/>
      <c r="E59" s="24"/>
      <c r="F59" s="24"/>
      <c r="G59" s="24"/>
      <c r="H59" s="2"/>
      <c r="I59" s="2"/>
      <c r="J59" s="32" t="s">
        <v>57</v>
      </c>
      <c r="K59" s="47">
        <f>F52</f>
        <v>76.507394766780436</v>
      </c>
      <c r="L59" s="2"/>
      <c r="M59" s="2"/>
      <c r="N59" s="2"/>
      <c r="O59" s="2"/>
      <c r="P59" s="2"/>
      <c r="Q59" s="2"/>
      <c r="R59" s="2"/>
      <c r="S59" s="2"/>
      <c r="T59" s="2"/>
      <c r="U59" s="2"/>
      <c r="V59" s="2"/>
      <c r="W59" s="2"/>
      <c r="X59" s="2"/>
      <c r="Y59" s="2"/>
      <c r="Z59" s="2"/>
      <c r="AA59" s="2"/>
      <c r="AB59" s="2"/>
      <c r="AC59" s="2"/>
      <c r="AD59" s="2"/>
      <c r="AE59" s="2"/>
    </row>
    <row r="60" spans="1:31" x14ac:dyDescent="0.25">
      <c r="A60" s="11"/>
      <c r="B60" s="24"/>
      <c r="C60" s="24"/>
      <c r="D60" s="24"/>
      <c r="E60" s="24"/>
      <c r="F60" s="24"/>
      <c r="G60" s="24"/>
      <c r="H60" s="2"/>
      <c r="I60" s="2"/>
      <c r="J60" s="2"/>
      <c r="K60" s="2"/>
      <c r="L60" s="2"/>
      <c r="M60" s="2"/>
      <c r="N60" s="2"/>
      <c r="O60" s="2"/>
      <c r="P60" s="2"/>
      <c r="Q60" s="2"/>
      <c r="R60" s="2"/>
      <c r="S60" s="2"/>
      <c r="T60" s="2"/>
      <c r="U60" s="2"/>
      <c r="V60" s="2"/>
      <c r="W60" s="2"/>
      <c r="X60" s="2"/>
      <c r="Y60" s="2"/>
      <c r="Z60" s="2"/>
      <c r="AA60" s="2"/>
      <c r="AB60" s="2"/>
      <c r="AC60" s="2"/>
      <c r="AD60" s="2"/>
      <c r="AE60" s="2"/>
    </row>
    <row r="61" spans="1:31" x14ac:dyDescent="0.25">
      <c r="A61" s="11"/>
      <c r="B61" s="24"/>
      <c r="C61" s="24"/>
      <c r="D61" s="24"/>
      <c r="E61" s="24"/>
      <c r="F61" s="24"/>
      <c r="G61" s="24"/>
      <c r="H61" s="2"/>
      <c r="I61" s="2"/>
      <c r="J61" s="2"/>
      <c r="K61" s="2"/>
      <c r="L61" s="2"/>
      <c r="M61" s="2"/>
      <c r="N61" s="2"/>
      <c r="O61" s="2"/>
      <c r="P61" s="2"/>
      <c r="Q61" s="2"/>
      <c r="R61" s="2"/>
      <c r="S61" s="2"/>
      <c r="T61" s="2"/>
      <c r="U61" s="2"/>
      <c r="V61" s="2"/>
      <c r="W61" s="2"/>
      <c r="X61" s="2"/>
      <c r="Y61" s="2"/>
      <c r="Z61" s="2"/>
      <c r="AA61" s="2"/>
      <c r="AB61" s="2"/>
      <c r="AC61" s="2"/>
      <c r="AD61" s="2"/>
      <c r="AE61" s="2"/>
    </row>
    <row r="62" spans="1:31" x14ac:dyDescent="0.25">
      <c r="A62" s="11"/>
      <c r="B62" s="24"/>
      <c r="C62" s="24"/>
      <c r="D62" s="24"/>
      <c r="E62" s="24"/>
      <c r="F62" s="24"/>
      <c r="G62" s="24"/>
      <c r="H62" s="2"/>
      <c r="I62" s="2"/>
      <c r="J62" s="2"/>
      <c r="K62" s="2"/>
      <c r="L62" s="2"/>
      <c r="M62" s="2"/>
      <c r="N62" s="2"/>
      <c r="O62" s="2"/>
      <c r="P62" s="2"/>
      <c r="Q62" s="2"/>
      <c r="R62" s="2"/>
      <c r="S62" s="2"/>
      <c r="T62" s="2"/>
      <c r="U62" s="2"/>
      <c r="V62" s="2"/>
      <c r="W62" s="2"/>
      <c r="X62" s="2"/>
      <c r="Y62" s="2"/>
      <c r="Z62" s="2"/>
      <c r="AA62" s="2"/>
      <c r="AB62" s="2"/>
      <c r="AC62" s="2"/>
      <c r="AD62" s="2"/>
      <c r="AE62" s="2"/>
    </row>
    <row r="63" spans="1:31" x14ac:dyDescent="0.25">
      <c r="A63" s="11"/>
      <c r="B63" s="24"/>
      <c r="C63" s="24"/>
      <c r="D63" s="24"/>
      <c r="E63" s="24"/>
      <c r="F63" s="24"/>
      <c r="G63" s="24"/>
      <c r="H63" s="2"/>
      <c r="I63" s="2"/>
      <c r="J63" s="2"/>
      <c r="K63" s="2"/>
      <c r="L63" s="2"/>
      <c r="M63" s="2"/>
      <c r="N63" s="2"/>
      <c r="O63" s="2"/>
      <c r="P63" s="2"/>
      <c r="Q63" s="2"/>
      <c r="R63" s="2"/>
      <c r="S63" s="2"/>
      <c r="T63" s="2"/>
      <c r="U63" s="2"/>
      <c r="V63" s="2"/>
      <c r="W63" s="2"/>
      <c r="X63" s="2"/>
      <c r="Y63" s="2"/>
      <c r="Z63" s="2"/>
      <c r="AA63" s="2"/>
      <c r="AB63" s="2"/>
      <c r="AC63" s="2"/>
      <c r="AD63" s="2"/>
      <c r="AE63" s="2"/>
    </row>
    <row r="64" spans="1:31" x14ac:dyDescent="0.25">
      <c r="A64" s="11"/>
      <c r="B64" s="24"/>
      <c r="C64" s="24"/>
      <c r="D64" s="24"/>
      <c r="E64" s="24"/>
      <c r="F64" s="24"/>
      <c r="G64" s="24"/>
      <c r="H64" s="2"/>
      <c r="I64" s="2"/>
      <c r="J64" s="2"/>
      <c r="K64" s="2"/>
      <c r="L64" s="2"/>
      <c r="M64" s="2"/>
      <c r="N64" s="2"/>
      <c r="O64" s="2"/>
      <c r="P64" s="2"/>
      <c r="Q64" s="2"/>
      <c r="R64" s="2"/>
      <c r="S64" s="2"/>
      <c r="T64" s="2"/>
      <c r="U64" s="2"/>
      <c r="V64" s="2"/>
      <c r="W64" s="2"/>
      <c r="X64" s="2"/>
      <c r="Y64" s="2"/>
      <c r="Z64" s="2"/>
      <c r="AA64" s="2"/>
      <c r="AB64" s="2"/>
      <c r="AC64" s="2"/>
      <c r="AD64" s="2"/>
      <c r="AE64" s="2"/>
    </row>
    <row r="65" spans="1:31" x14ac:dyDescent="0.25">
      <c r="A65" s="11"/>
      <c r="B65" s="24"/>
      <c r="C65" s="24"/>
      <c r="D65" s="24"/>
      <c r="E65" s="24"/>
      <c r="F65" s="24"/>
      <c r="G65" s="24"/>
      <c r="H65" s="2"/>
      <c r="I65" s="2"/>
      <c r="J65" s="2"/>
      <c r="K65" s="2"/>
      <c r="L65" s="2"/>
      <c r="M65" s="2"/>
      <c r="N65" s="2"/>
      <c r="O65" s="2"/>
      <c r="P65" s="2"/>
      <c r="Q65" s="2"/>
      <c r="R65" s="2"/>
      <c r="S65" s="2"/>
      <c r="T65" s="2"/>
      <c r="U65" s="2"/>
      <c r="V65" s="2"/>
      <c r="W65" s="2"/>
      <c r="X65" s="2"/>
      <c r="Y65" s="2"/>
      <c r="Z65" s="2"/>
      <c r="AA65" s="2"/>
      <c r="AB65" s="2"/>
      <c r="AC65" s="2"/>
      <c r="AD65" s="2"/>
      <c r="AE65" s="2"/>
    </row>
    <row r="66" spans="1:31" x14ac:dyDescent="0.25">
      <c r="A66" s="11"/>
      <c r="B66" s="24"/>
      <c r="C66" s="24"/>
      <c r="D66" s="24"/>
      <c r="E66" s="24"/>
      <c r="F66" s="24"/>
      <c r="G66" s="24"/>
      <c r="H66" s="2"/>
      <c r="I66" s="2"/>
      <c r="J66" s="2"/>
      <c r="K66" s="2"/>
      <c r="L66" s="2"/>
      <c r="M66" s="2"/>
      <c r="N66" s="2"/>
      <c r="O66" s="2"/>
      <c r="P66" s="2"/>
      <c r="Q66" s="2"/>
      <c r="R66" s="2"/>
      <c r="S66" s="2"/>
      <c r="T66" s="2"/>
      <c r="U66" s="2"/>
      <c r="V66" s="2"/>
      <c r="W66" s="2"/>
      <c r="X66" s="2"/>
      <c r="Y66" s="2"/>
      <c r="Z66" s="2"/>
      <c r="AA66" s="2"/>
      <c r="AB66" s="2"/>
      <c r="AC66" s="2"/>
      <c r="AD66" s="2"/>
      <c r="AE66" s="2"/>
    </row>
    <row r="67" spans="1:31" x14ac:dyDescent="0.25">
      <c r="A67" s="11"/>
      <c r="B67" s="24"/>
      <c r="C67" s="24"/>
      <c r="D67" s="24"/>
      <c r="E67" s="24"/>
      <c r="F67" s="24"/>
      <c r="G67" s="24"/>
      <c r="H67" s="2"/>
      <c r="I67" s="2"/>
      <c r="J67" s="2"/>
      <c r="K67" s="2"/>
      <c r="L67" s="2"/>
      <c r="M67" s="2"/>
      <c r="N67" s="2"/>
      <c r="O67" s="2"/>
      <c r="P67" s="2"/>
      <c r="Q67" s="2"/>
      <c r="R67" s="2"/>
      <c r="S67" s="2"/>
      <c r="T67" s="2"/>
      <c r="U67" s="2"/>
      <c r="V67" s="2"/>
      <c r="W67" s="2"/>
      <c r="X67" s="2"/>
      <c r="Y67" s="2"/>
      <c r="Z67" s="2"/>
      <c r="AA67" s="2"/>
      <c r="AB67" s="2"/>
      <c r="AC67" s="2"/>
      <c r="AD67" s="2"/>
      <c r="AE67" s="2"/>
    </row>
    <row r="68" spans="1:31" x14ac:dyDescent="0.25">
      <c r="A68" s="11"/>
      <c r="B68" s="24"/>
      <c r="C68" s="24"/>
      <c r="D68" s="24"/>
      <c r="E68" s="24"/>
      <c r="F68" s="24"/>
      <c r="G68" s="24"/>
      <c r="H68" s="2"/>
      <c r="I68" s="2"/>
      <c r="J68" s="2"/>
      <c r="K68" s="2"/>
      <c r="L68" s="2"/>
      <c r="M68" s="2"/>
      <c r="N68" s="2"/>
      <c r="O68" s="2"/>
      <c r="P68" s="2"/>
      <c r="Q68" s="2"/>
      <c r="R68" s="2"/>
      <c r="S68" s="2"/>
      <c r="T68" s="2"/>
      <c r="U68" s="2"/>
      <c r="V68" s="2"/>
      <c r="W68" s="2"/>
      <c r="X68" s="2"/>
      <c r="Y68" s="2"/>
      <c r="Z68" s="2"/>
      <c r="AA68" s="2"/>
      <c r="AB68" s="2"/>
      <c r="AC68" s="2"/>
      <c r="AD68" s="2"/>
      <c r="AE68" s="2"/>
    </row>
    <row r="69" spans="1:31" x14ac:dyDescent="0.25">
      <c r="A69" s="11"/>
      <c r="B69" s="24"/>
      <c r="C69" s="24"/>
      <c r="D69" s="24"/>
      <c r="E69" s="24"/>
      <c r="F69" s="24"/>
      <c r="G69" s="24"/>
      <c r="H69" s="2"/>
      <c r="I69" s="2"/>
      <c r="J69" s="2"/>
      <c r="K69" s="2"/>
      <c r="L69" s="2"/>
      <c r="M69" s="2"/>
      <c r="N69" s="2"/>
      <c r="O69" s="2"/>
      <c r="P69" s="2"/>
      <c r="Q69" s="2"/>
      <c r="R69" s="2"/>
      <c r="S69" s="2"/>
      <c r="T69" s="2"/>
      <c r="U69" s="2"/>
      <c r="V69" s="2"/>
      <c r="W69" s="2"/>
      <c r="X69" s="2"/>
      <c r="Y69" s="2"/>
      <c r="Z69" s="2"/>
      <c r="AA69" s="2"/>
      <c r="AB69" s="2"/>
      <c r="AC69" s="2"/>
      <c r="AD69" s="2"/>
      <c r="AE69" s="2"/>
    </row>
    <row r="70" spans="1:31" x14ac:dyDescent="0.25">
      <c r="A70" s="11"/>
      <c r="B70" s="24"/>
      <c r="C70" s="24"/>
      <c r="D70" s="24"/>
      <c r="E70" s="24"/>
      <c r="F70" s="24"/>
      <c r="G70" s="24"/>
      <c r="H70" s="2"/>
      <c r="I70" s="2"/>
      <c r="J70" s="2"/>
      <c r="K70" s="2"/>
      <c r="L70" s="2"/>
      <c r="M70" s="2"/>
      <c r="N70" s="2"/>
      <c r="O70" s="2"/>
      <c r="P70" s="2"/>
      <c r="Q70" s="2"/>
      <c r="R70" s="2"/>
      <c r="S70" s="2"/>
      <c r="T70" s="2"/>
      <c r="U70" s="2"/>
      <c r="V70" s="2"/>
      <c r="W70" s="2"/>
      <c r="X70" s="2"/>
      <c r="Y70" s="2"/>
      <c r="Z70" s="2"/>
      <c r="AA70" s="2"/>
      <c r="AB70" s="2"/>
      <c r="AC70" s="2"/>
      <c r="AD70" s="2"/>
      <c r="AE70" s="2"/>
    </row>
    <row r="71" spans="1:31" x14ac:dyDescent="0.25">
      <c r="A71" s="11"/>
      <c r="B71" s="24"/>
      <c r="C71" s="24"/>
      <c r="D71" s="24"/>
      <c r="E71" s="24"/>
      <c r="F71" s="24"/>
      <c r="G71" s="24"/>
      <c r="H71" s="2"/>
      <c r="I71" s="2"/>
      <c r="J71" s="2"/>
      <c r="K71" s="2"/>
      <c r="L71" s="2"/>
      <c r="M71" s="2"/>
      <c r="N71" s="2"/>
      <c r="O71" s="2"/>
      <c r="P71" s="2"/>
      <c r="Q71" s="2"/>
      <c r="R71" s="2"/>
      <c r="S71" s="2"/>
      <c r="T71" s="2"/>
      <c r="U71" s="2"/>
      <c r="V71" s="2"/>
      <c r="W71" s="2"/>
      <c r="X71" s="2"/>
      <c r="Y71" s="2"/>
      <c r="Z71" s="2"/>
      <c r="AA71" s="2"/>
      <c r="AB71" s="2"/>
      <c r="AC71" s="2"/>
      <c r="AD71" s="2"/>
      <c r="AE71" s="2"/>
    </row>
    <row r="72" spans="1:31" x14ac:dyDescent="0.25">
      <c r="A72" s="11"/>
      <c r="B72" s="24"/>
      <c r="C72" s="24"/>
      <c r="D72" s="24"/>
      <c r="E72" s="24"/>
      <c r="F72" s="24"/>
      <c r="G72" s="24"/>
      <c r="H72" s="2"/>
      <c r="I72" s="2"/>
      <c r="J72" s="2"/>
      <c r="K72" s="2"/>
      <c r="L72" s="2"/>
      <c r="M72" s="2"/>
      <c r="N72" s="2"/>
      <c r="O72" s="2"/>
      <c r="P72" s="2"/>
      <c r="Q72" s="2"/>
      <c r="R72" s="2"/>
      <c r="S72" s="2"/>
      <c r="T72" s="2"/>
      <c r="U72" s="2"/>
      <c r="V72" s="2"/>
      <c r="W72" s="2"/>
      <c r="X72" s="2"/>
      <c r="Y72" s="2"/>
      <c r="Z72" s="2"/>
      <c r="AA72" s="2"/>
      <c r="AB72" s="2"/>
      <c r="AC72" s="2"/>
      <c r="AD72" s="2"/>
      <c r="AE72" s="2"/>
    </row>
    <row r="73" spans="1:31" x14ac:dyDescent="0.25">
      <c r="A73" s="11"/>
      <c r="B73" s="24"/>
      <c r="C73" s="24"/>
      <c r="D73" s="24"/>
      <c r="E73" s="24"/>
      <c r="F73" s="24"/>
      <c r="G73" s="24"/>
      <c r="H73" s="2"/>
      <c r="I73" s="2"/>
      <c r="J73" s="2"/>
      <c r="K73" s="2"/>
      <c r="L73" s="2"/>
      <c r="M73" s="2"/>
      <c r="N73" s="2"/>
      <c r="O73" s="2"/>
      <c r="P73" s="2"/>
      <c r="Q73" s="2"/>
      <c r="R73" s="2"/>
      <c r="S73" s="2"/>
      <c r="T73" s="2"/>
      <c r="U73" s="2"/>
      <c r="V73" s="2"/>
      <c r="W73" s="2"/>
      <c r="X73" s="2"/>
      <c r="Y73" s="2"/>
      <c r="Z73" s="2"/>
      <c r="AA73" s="2"/>
      <c r="AB73" s="2"/>
      <c r="AC73" s="2"/>
      <c r="AD73" s="2"/>
      <c r="AE73" s="2"/>
    </row>
    <row r="74" spans="1:31" x14ac:dyDescent="0.25">
      <c r="A74" s="11"/>
      <c r="B74" s="24"/>
      <c r="C74" s="24"/>
      <c r="D74" s="24"/>
      <c r="E74" s="24"/>
      <c r="F74" s="24"/>
      <c r="G74" s="24"/>
      <c r="H74" s="2"/>
      <c r="I74" s="2"/>
      <c r="J74" s="2"/>
      <c r="K74" s="2"/>
      <c r="L74" s="2"/>
      <c r="M74" s="2"/>
      <c r="N74" s="2"/>
      <c r="O74" s="2"/>
      <c r="P74" s="2"/>
      <c r="Q74" s="2"/>
      <c r="R74" s="2"/>
      <c r="S74" s="2"/>
      <c r="T74" s="2"/>
      <c r="U74" s="2"/>
      <c r="V74" s="2"/>
      <c r="W74" s="2"/>
      <c r="X74" s="2"/>
      <c r="Y74" s="2"/>
      <c r="Z74" s="2"/>
      <c r="AA74" s="2"/>
      <c r="AB74" s="2"/>
      <c r="AC74" s="2"/>
      <c r="AD74" s="2"/>
      <c r="AE74" s="2"/>
    </row>
    <row r="75" spans="1:31" x14ac:dyDescent="0.25">
      <c r="A75" s="11"/>
      <c r="B75" s="24"/>
      <c r="C75" s="24"/>
      <c r="D75" s="24"/>
      <c r="E75" s="24"/>
      <c r="F75" s="24"/>
      <c r="G75" s="24"/>
      <c r="H75" s="2"/>
      <c r="I75" s="2"/>
      <c r="J75" s="2"/>
      <c r="K75" s="2"/>
      <c r="L75" s="2"/>
      <c r="M75" s="2"/>
      <c r="N75" s="2"/>
      <c r="O75" s="2"/>
      <c r="P75" s="2"/>
      <c r="Q75" s="2"/>
      <c r="R75" s="2"/>
      <c r="S75" s="2"/>
      <c r="T75" s="2"/>
      <c r="U75" s="2"/>
      <c r="V75" s="2"/>
      <c r="W75" s="2"/>
      <c r="X75" s="2"/>
      <c r="Y75" s="2"/>
      <c r="Z75" s="2"/>
      <c r="AA75" s="2"/>
      <c r="AB75" s="2"/>
      <c r="AC75" s="2"/>
      <c r="AD75" s="2"/>
      <c r="AE75" s="2"/>
    </row>
    <row r="76" spans="1:31" x14ac:dyDescent="0.25">
      <c r="A76" s="11"/>
      <c r="B76" s="24"/>
      <c r="C76" s="24"/>
      <c r="D76" s="24"/>
      <c r="E76" s="24"/>
      <c r="F76" s="24"/>
      <c r="G76" s="24"/>
      <c r="H76" s="2"/>
      <c r="I76" s="2"/>
      <c r="J76" s="2"/>
      <c r="K76" s="2"/>
      <c r="L76" s="2"/>
      <c r="M76" s="2"/>
      <c r="N76" s="2"/>
      <c r="O76" s="2"/>
      <c r="P76" s="2"/>
      <c r="Q76" s="2"/>
      <c r="R76" s="2"/>
      <c r="S76" s="2"/>
      <c r="T76" s="2"/>
      <c r="U76" s="2"/>
      <c r="V76" s="2"/>
      <c r="W76" s="2"/>
      <c r="X76" s="2"/>
      <c r="Y76" s="2"/>
      <c r="Z76" s="2"/>
      <c r="AA76" s="2"/>
      <c r="AB76" s="2"/>
      <c r="AC76" s="2"/>
      <c r="AD76" s="2"/>
      <c r="AE76" s="2"/>
    </row>
    <row r="77" spans="1:31" x14ac:dyDescent="0.25">
      <c r="A77" s="11"/>
      <c r="B77" s="24"/>
      <c r="C77" s="24"/>
      <c r="D77" s="24"/>
      <c r="E77" s="24"/>
      <c r="F77" s="24"/>
      <c r="G77" s="24"/>
      <c r="H77" s="2"/>
      <c r="I77" s="2"/>
      <c r="J77" s="2"/>
      <c r="K77" s="2"/>
      <c r="L77" s="2"/>
      <c r="M77" s="2"/>
      <c r="N77" s="2"/>
      <c r="O77" s="2"/>
      <c r="P77" s="2"/>
      <c r="Q77" s="2"/>
      <c r="R77" s="2"/>
      <c r="S77" s="2"/>
      <c r="T77" s="2"/>
      <c r="U77" s="2"/>
      <c r="V77" s="2"/>
      <c r="W77" s="2"/>
      <c r="X77" s="2"/>
      <c r="Y77" s="2"/>
      <c r="Z77" s="2"/>
      <c r="AA77" s="2"/>
      <c r="AB77" s="2"/>
      <c r="AC77" s="2"/>
      <c r="AD77" s="2"/>
      <c r="AE77" s="2"/>
    </row>
    <row r="78" spans="1:31" x14ac:dyDescent="0.25">
      <c r="A78" s="11"/>
      <c r="B78" s="24"/>
      <c r="C78" s="24"/>
      <c r="D78" s="24"/>
      <c r="E78" s="24"/>
      <c r="F78" s="24"/>
      <c r="G78" s="24"/>
      <c r="H78" s="2"/>
      <c r="I78" s="2"/>
      <c r="J78" s="2"/>
      <c r="K78" s="2"/>
      <c r="L78" s="2"/>
      <c r="M78" s="2"/>
      <c r="N78" s="2"/>
      <c r="O78" s="2"/>
      <c r="P78" s="2"/>
      <c r="Q78" s="2"/>
      <c r="R78" s="2"/>
      <c r="S78" s="2"/>
      <c r="T78" s="2"/>
      <c r="U78" s="2"/>
      <c r="V78" s="2"/>
      <c r="W78" s="2"/>
      <c r="X78" s="2"/>
      <c r="Y78" s="2"/>
      <c r="Z78" s="2"/>
      <c r="AA78" s="2"/>
      <c r="AB78" s="2"/>
      <c r="AC78" s="2"/>
      <c r="AD78" s="2"/>
      <c r="AE78" s="2"/>
    </row>
    <row r="79" spans="1:31" x14ac:dyDescent="0.25">
      <c r="A79" s="11"/>
      <c r="B79" s="24"/>
      <c r="C79" s="24"/>
      <c r="D79" s="24"/>
      <c r="E79" s="24"/>
      <c r="F79" s="24"/>
      <c r="G79" s="24"/>
      <c r="H79" s="2"/>
      <c r="I79" s="2"/>
      <c r="J79" s="2"/>
      <c r="K79" s="2"/>
      <c r="L79" s="2"/>
      <c r="M79" s="2"/>
      <c r="N79" s="2"/>
      <c r="O79" s="2"/>
      <c r="P79" s="2"/>
      <c r="Q79" s="2"/>
      <c r="R79" s="2"/>
      <c r="S79" s="2"/>
      <c r="T79" s="2"/>
      <c r="U79" s="2"/>
      <c r="V79" s="2"/>
      <c r="W79" s="2"/>
      <c r="X79" s="2"/>
      <c r="Y79" s="2"/>
      <c r="Z79" s="2"/>
      <c r="AA79" s="2"/>
      <c r="AB79" s="2"/>
      <c r="AC79" s="2"/>
      <c r="AD79" s="2"/>
      <c r="AE79" s="2"/>
    </row>
    <row r="80" spans="1:31" x14ac:dyDescent="0.25">
      <c r="A80" s="11"/>
      <c r="B80" s="24"/>
      <c r="C80" s="24"/>
      <c r="D80" s="24"/>
      <c r="E80" s="24"/>
      <c r="F80" s="24"/>
      <c r="G80" s="24"/>
      <c r="H80" s="2"/>
      <c r="I80" s="2"/>
      <c r="J80" s="2"/>
      <c r="K80" s="2"/>
      <c r="L80" s="2"/>
      <c r="M80" s="2"/>
      <c r="N80" s="2"/>
      <c r="O80" s="2"/>
      <c r="P80" s="2"/>
      <c r="Q80" s="2"/>
      <c r="R80" s="2"/>
      <c r="S80" s="2"/>
      <c r="T80" s="2"/>
      <c r="U80" s="2"/>
      <c r="V80" s="2"/>
      <c r="W80" s="2"/>
      <c r="X80" s="2"/>
      <c r="Y80" s="2"/>
      <c r="Z80" s="2"/>
      <c r="AA80" s="2"/>
      <c r="AB80" s="2"/>
      <c r="AC80" s="2"/>
      <c r="AD80" s="2"/>
      <c r="AE80" s="2"/>
    </row>
    <row r="81" spans="1:31" x14ac:dyDescent="0.25">
      <c r="A81" s="11"/>
      <c r="B81" s="24"/>
      <c r="C81" s="24"/>
      <c r="D81" s="24"/>
      <c r="E81" s="24"/>
      <c r="F81" s="24"/>
      <c r="G81" s="24"/>
      <c r="H81" s="2"/>
      <c r="I81" s="2"/>
      <c r="J81" s="2"/>
      <c r="K81" s="2"/>
      <c r="L81" s="2"/>
      <c r="M81" s="2"/>
      <c r="N81" s="2"/>
      <c r="O81" s="2"/>
      <c r="P81" s="2"/>
      <c r="Q81" s="2"/>
      <c r="R81" s="2"/>
      <c r="S81" s="2"/>
      <c r="T81" s="2"/>
      <c r="U81" s="2"/>
      <c r="V81" s="2"/>
      <c r="W81" s="2"/>
      <c r="X81" s="2"/>
      <c r="Y81" s="2"/>
      <c r="Z81" s="2"/>
      <c r="AA81" s="2"/>
      <c r="AB81" s="2"/>
      <c r="AC81" s="2"/>
      <c r="AD81" s="2"/>
      <c r="AE81" s="2"/>
    </row>
    <row r="82" spans="1:31" x14ac:dyDescent="0.25">
      <c r="A82" s="11"/>
      <c r="B82" s="24"/>
      <c r="C82" s="24"/>
      <c r="D82" s="24"/>
      <c r="E82" s="24"/>
      <c r="F82" s="24"/>
      <c r="G82" s="24"/>
      <c r="H82" s="2"/>
      <c r="I82" s="2"/>
      <c r="J82" s="2"/>
      <c r="K82" s="2"/>
      <c r="L82" s="2"/>
      <c r="M82" s="2"/>
      <c r="N82" s="2"/>
      <c r="O82" s="2"/>
      <c r="P82" s="2"/>
      <c r="Q82" s="2"/>
      <c r="R82" s="2"/>
      <c r="S82" s="2"/>
      <c r="T82" s="2"/>
      <c r="U82" s="2"/>
      <c r="V82" s="2"/>
      <c r="W82" s="2"/>
      <c r="X82" s="2"/>
      <c r="Y82" s="2"/>
      <c r="Z82" s="2"/>
      <c r="AA82" s="2"/>
      <c r="AB82" s="2"/>
      <c r="AC82" s="2"/>
      <c r="AD82" s="2"/>
      <c r="AE82" s="2"/>
    </row>
    <row r="83" spans="1:31" x14ac:dyDescent="0.25">
      <c r="A83" s="11"/>
      <c r="B83" s="24"/>
      <c r="C83" s="24"/>
      <c r="D83" s="24"/>
      <c r="E83" s="24"/>
      <c r="F83" s="24"/>
      <c r="G83" s="24"/>
      <c r="H83" s="2"/>
      <c r="I83" s="2"/>
      <c r="J83" s="2"/>
      <c r="K83" s="2"/>
      <c r="L83" s="2"/>
      <c r="M83" s="2"/>
      <c r="N83" s="2"/>
      <c r="O83" s="2"/>
      <c r="P83" s="2"/>
      <c r="Q83" s="2"/>
      <c r="R83" s="2"/>
      <c r="S83" s="2"/>
      <c r="T83" s="2"/>
      <c r="U83" s="2"/>
      <c r="V83" s="2"/>
      <c r="W83" s="2"/>
      <c r="X83" s="2"/>
      <c r="Y83" s="2"/>
      <c r="Z83" s="2"/>
      <c r="AA83" s="2"/>
      <c r="AB83" s="2"/>
      <c r="AC83" s="2"/>
      <c r="AD83" s="2"/>
      <c r="AE83" s="2"/>
    </row>
    <row r="84" spans="1:31" x14ac:dyDescent="0.25">
      <c r="A84" s="11"/>
      <c r="B84" s="24"/>
      <c r="C84" s="24"/>
      <c r="D84" s="24"/>
      <c r="E84" s="24"/>
      <c r="F84" s="24"/>
      <c r="G84" s="24"/>
      <c r="H84" s="2"/>
      <c r="I84" s="2"/>
      <c r="J84" s="2"/>
      <c r="K84" s="2"/>
      <c r="L84" s="2"/>
      <c r="M84" s="2"/>
      <c r="N84" s="2"/>
      <c r="O84" s="2"/>
      <c r="P84" s="2"/>
      <c r="Q84" s="2"/>
      <c r="R84" s="2"/>
      <c r="S84" s="2"/>
      <c r="T84" s="2"/>
      <c r="U84" s="2"/>
      <c r="V84" s="2"/>
      <c r="W84" s="2"/>
      <c r="X84" s="2"/>
      <c r="Y84" s="2"/>
      <c r="Z84" s="2"/>
      <c r="AA84" s="2"/>
      <c r="AB84" s="2"/>
      <c r="AC84" s="2"/>
      <c r="AD84" s="2"/>
      <c r="AE84" s="2"/>
    </row>
    <row r="85" spans="1:31" x14ac:dyDescent="0.25">
      <c r="A85" s="11"/>
      <c r="B85" s="24"/>
      <c r="C85" s="24"/>
      <c r="D85" s="24"/>
      <c r="E85" s="24"/>
      <c r="F85" s="24"/>
      <c r="G85" s="24"/>
      <c r="H85" s="2"/>
      <c r="I85" s="2"/>
      <c r="J85" s="2"/>
      <c r="K85" s="2"/>
      <c r="L85" s="2"/>
      <c r="M85" s="2"/>
      <c r="N85" s="2"/>
      <c r="O85" s="2"/>
      <c r="P85" s="2"/>
      <c r="Q85" s="2"/>
      <c r="R85" s="2"/>
      <c r="S85" s="2"/>
      <c r="T85" s="2"/>
      <c r="U85" s="2"/>
      <c r="V85" s="2"/>
      <c r="W85" s="2"/>
      <c r="X85" s="2"/>
      <c r="Y85" s="2"/>
      <c r="Z85" s="2"/>
      <c r="AA85" s="2"/>
      <c r="AB85" s="2"/>
      <c r="AC85" s="2"/>
      <c r="AD85" s="2"/>
      <c r="AE85" s="2"/>
    </row>
    <row r="86" spans="1:31" x14ac:dyDescent="0.25">
      <c r="A86" s="11"/>
      <c r="B86" s="24"/>
      <c r="C86" s="24"/>
      <c r="D86" s="24"/>
      <c r="E86" s="24"/>
      <c r="F86" s="24"/>
      <c r="G86" s="24"/>
      <c r="H86" s="2"/>
      <c r="I86" s="2"/>
      <c r="J86" s="2"/>
      <c r="K86" s="2"/>
      <c r="L86" s="2"/>
      <c r="M86" s="2"/>
      <c r="N86" s="2"/>
      <c r="O86" s="2"/>
      <c r="P86" s="2"/>
      <c r="Q86" s="2"/>
      <c r="R86" s="2"/>
      <c r="S86" s="2"/>
      <c r="T86" s="2"/>
      <c r="U86" s="2"/>
      <c r="V86" s="2"/>
      <c r="W86" s="2"/>
      <c r="X86" s="2"/>
      <c r="Y86" s="2"/>
      <c r="Z86" s="2"/>
      <c r="AA86" s="2"/>
      <c r="AB86" s="2"/>
      <c r="AC86" s="2"/>
      <c r="AD86" s="2"/>
      <c r="AE86" s="2"/>
    </row>
    <row r="87" spans="1:31" x14ac:dyDescent="0.25">
      <c r="A87" s="11"/>
      <c r="B87" s="24"/>
      <c r="C87" s="24"/>
      <c r="D87" s="24"/>
      <c r="E87" s="24"/>
      <c r="F87" s="24"/>
      <c r="G87" s="24"/>
      <c r="H87" s="2"/>
      <c r="I87" s="2"/>
      <c r="J87" s="2"/>
      <c r="K87" s="2"/>
      <c r="L87" s="2"/>
      <c r="M87" s="2"/>
      <c r="N87" s="2"/>
      <c r="O87" s="2"/>
      <c r="P87" s="2"/>
      <c r="Q87" s="2"/>
      <c r="R87" s="2"/>
      <c r="S87" s="2"/>
      <c r="T87" s="2"/>
      <c r="U87" s="2"/>
      <c r="V87" s="2"/>
      <c r="W87" s="2"/>
      <c r="X87" s="2"/>
      <c r="Y87" s="2"/>
      <c r="Z87" s="2"/>
      <c r="AA87" s="2"/>
      <c r="AB87" s="2"/>
      <c r="AC87" s="2"/>
      <c r="AD87" s="2"/>
      <c r="AE87" s="2"/>
    </row>
    <row r="88" spans="1:31" x14ac:dyDescent="0.25">
      <c r="A88" s="11"/>
      <c r="B88" s="24"/>
      <c r="C88" s="24"/>
      <c r="D88" s="24"/>
      <c r="E88" s="24"/>
      <c r="F88" s="24"/>
      <c r="G88" s="24"/>
      <c r="H88" s="2"/>
      <c r="I88" s="2"/>
      <c r="J88" s="2"/>
      <c r="K88" s="2"/>
      <c r="L88" s="2"/>
      <c r="M88" s="2"/>
      <c r="N88" s="2"/>
      <c r="O88" s="2"/>
      <c r="P88" s="2"/>
      <c r="Q88" s="2"/>
      <c r="R88" s="2"/>
      <c r="S88" s="2"/>
      <c r="T88" s="2"/>
      <c r="U88" s="2"/>
      <c r="V88" s="2"/>
      <c r="W88" s="2"/>
      <c r="X88" s="2"/>
      <c r="Y88" s="2"/>
      <c r="Z88" s="2"/>
      <c r="AA88" s="2"/>
      <c r="AB88" s="2"/>
      <c r="AC88" s="2"/>
      <c r="AD88" s="2"/>
      <c r="AE88" s="2"/>
    </row>
    <row r="89" spans="1:31" x14ac:dyDescent="0.25">
      <c r="A89" s="11"/>
      <c r="B89" s="24"/>
      <c r="C89" s="24"/>
      <c r="D89" s="24"/>
      <c r="E89" s="24"/>
      <c r="F89" s="24"/>
      <c r="G89" s="24"/>
      <c r="H89" s="2"/>
      <c r="I89" s="2"/>
      <c r="J89" s="2"/>
      <c r="K89" s="2"/>
      <c r="L89" s="2"/>
      <c r="M89" s="2"/>
      <c r="N89" s="2"/>
      <c r="O89" s="2"/>
      <c r="P89" s="2"/>
      <c r="Q89" s="2"/>
      <c r="R89" s="2"/>
      <c r="S89" s="2"/>
      <c r="T89" s="2"/>
      <c r="U89" s="2"/>
      <c r="V89" s="2"/>
      <c r="W89" s="2"/>
      <c r="X89" s="2"/>
      <c r="Y89" s="2"/>
      <c r="Z89" s="2"/>
      <c r="AA89" s="2"/>
      <c r="AB89" s="2"/>
      <c r="AC89" s="2"/>
      <c r="AD89" s="2"/>
      <c r="AE89" s="2"/>
    </row>
    <row r="90" spans="1:31" x14ac:dyDescent="0.25">
      <c r="A90" s="11"/>
      <c r="B90" s="24"/>
      <c r="C90" s="24"/>
      <c r="D90" s="24"/>
      <c r="E90" s="24"/>
      <c r="F90" s="24"/>
      <c r="G90" s="24"/>
      <c r="H90" s="2"/>
      <c r="I90" s="2"/>
      <c r="J90" s="2"/>
      <c r="K90" s="2"/>
      <c r="L90" s="2"/>
      <c r="M90" s="2"/>
      <c r="N90" s="2"/>
      <c r="O90" s="2"/>
      <c r="P90" s="2"/>
      <c r="Q90" s="2"/>
      <c r="R90" s="2"/>
      <c r="S90" s="2"/>
      <c r="T90" s="2"/>
      <c r="U90" s="2"/>
      <c r="V90" s="2"/>
      <c r="W90" s="2"/>
      <c r="X90" s="2"/>
      <c r="Y90" s="2"/>
      <c r="Z90" s="2"/>
      <c r="AA90" s="2"/>
      <c r="AB90" s="2"/>
      <c r="AC90" s="2"/>
      <c r="AD90" s="2"/>
      <c r="AE90" s="2"/>
    </row>
    <row r="91" spans="1:31" x14ac:dyDescent="0.25">
      <c r="A91" s="11"/>
      <c r="B91" s="24"/>
      <c r="C91" s="24"/>
      <c r="D91" s="24"/>
      <c r="E91" s="24"/>
      <c r="F91" s="24"/>
      <c r="G91" s="24"/>
      <c r="H91" s="2"/>
      <c r="I91" s="2"/>
      <c r="J91" s="2"/>
      <c r="K91" s="2"/>
      <c r="L91" s="2"/>
      <c r="M91" s="2"/>
      <c r="N91" s="2"/>
      <c r="O91" s="2"/>
      <c r="P91" s="2"/>
      <c r="Q91" s="2"/>
      <c r="R91" s="2"/>
      <c r="S91" s="2"/>
      <c r="T91" s="2"/>
      <c r="U91" s="2"/>
      <c r="V91" s="2"/>
      <c r="W91" s="2"/>
      <c r="X91" s="2"/>
      <c r="Y91" s="2"/>
      <c r="Z91" s="2"/>
      <c r="AA91" s="2"/>
      <c r="AB91" s="2"/>
      <c r="AC91" s="2"/>
      <c r="AD91" s="2"/>
      <c r="AE91" s="2"/>
    </row>
    <row r="92" spans="1:31" x14ac:dyDescent="0.25">
      <c r="A92" s="11"/>
      <c r="B92" s="24"/>
      <c r="C92" s="24"/>
      <c r="D92" s="24"/>
      <c r="E92" s="24"/>
      <c r="F92" s="24"/>
      <c r="G92" s="24"/>
      <c r="H92" s="2"/>
      <c r="I92" s="2"/>
      <c r="J92" s="2"/>
      <c r="K92" s="2"/>
      <c r="L92" s="2"/>
      <c r="M92" s="2"/>
      <c r="N92" s="2"/>
      <c r="O92" s="2"/>
      <c r="P92" s="2"/>
      <c r="Q92" s="2"/>
      <c r="R92" s="2"/>
      <c r="S92" s="2"/>
      <c r="T92" s="2"/>
      <c r="U92" s="2"/>
      <c r="V92" s="2"/>
      <c r="W92" s="2"/>
      <c r="X92" s="2"/>
      <c r="Y92" s="2"/>
      <c r="Z92" s="2"/>
      <c r="AA92" s="2"/>
      <c r="AB92" s="2"/>
      <c r="AC92" s="2"/>
      <c r="AD92" s="2"/>
      <c r="AE92" s="2"/>
    </row>
    <row r="93" spans="1:31" x14ac:dyDescent="0.25">
      <c r="A93" s="11"/>
      <c r="B93" s="24"/>
      <c r="C93" s="24"/>
      <c r="D93" s="24"/>
      <c r="E93" s="24"/>
      <c r="F93" s="24"/>
      <c r="G93" s="24"/>
      <c r="H93" s="2"/>
      <c r="I93" s="2"/>
      <c r="J93" s="2"/>
      <c r="K93" s="2"/>
      <c r="L93" s="2"/>
      <c r="M93" s="2"/>
      <c r="N93" s="2"/>
      <c r="O93" s="2"/>
      <c r="P93" s="2"/>
      <c r="Q93" s="2"/>
      <c r="R93" s="2"/>
      <c r="S93" s="2"/>
      <c r="T93" s="2"/>
      <c r="U93" s="2"/>
      <c r="V93" s="2"/>
      <c r="W93" s="2"/>
      <c r="X93" s="2"/>
      <c r="Y93" s="2"/>
      <c r="Z93" s="2"/>
      <c r="AA93" s="2"/>
      <c r="AB93" s="2"/>
      <c r="AC93" s="2"/>
      <c r="AD93" s="2"/>
      <c r="AE93" s="2"/>
    </row>
    <row r="94" spans="1:31" x14ac:dyDescent="0.25">
      <c r="A94" s="11"/>
      <c r="B94" s="24"/>
      <c r="C94" s="24"/>
      <c r="D94" s="24"/>
      <c r="E94" s="24"/>
      <c r="F94" s="24"/>
      <c r="G94" s="24"/>
      <c r="H94" s="2"/>
      <c r="I94" s="2"/>
      <c r="J94" s="2"/>
      <c r="K94" s="2"/>
      <c r="L94" s="2"/>
      <c r="M94" s="2"/>
      <c r="N94" s="2"/>
      <c r="O94" s="2"/>
      <c r="P94" s="2"/>
      <c r="Q94" s="2"/>
      <c r="R94" s="2"/>
      <c r="S94" s="2"/>
      <c r="T94" s="2"/>
      <c r="U94" s="2"/>
      <c r="V94" s="2"/>
      <c r="W94" s="2"/>
      <c r="X94" s="2"/>
      <c r="Y94" s="2"/>
      <c r="Z94" s="2"/>
      <c r="AA94" s="2"/>
      <c r="AB94" s="2"/>
      <c r="AC94" s="2"/>
      <c r="AD94" s="2"/>
      <c r="AE94" s="2"/>
    </row>
    <row r="95" spans="1:31" x14ac:dyDescent="0.25">
      <c r="A95" s="11"/>
      <c r="B95" s="24"/>
      <c r="C95" s="24"/>
      <c r="D95" s="24"/>
      <c r="E95" s="24"/>
      <c r="F95" s="24"/>
      <c r="G95" s="24"/>
      <c r="H95" s="2"/>
      <c r="I95" s="2"/>
      <c r="J95" s="2"/>
      <c r="K95" s="2"/>
      <c r="L95" s="2"/>
      <c r="M95" s="2"/>
      <c r="N95" s="2"/>
      <c r="O95" s="2"/>
      <c r="P95" s="2"/>
      <c r="Q95" s="2"/>
      <c r="R95" s="2"/>
      <c r="S95" s="2"/>
      <c r="T95" s="2"/>
      <c r="U95" s="2"/>
      <c r="V95" s="2"/>
      <c r="W95" s="2"/>
      <c r="X95" s="2"/>
      <c r="Y95" s="2"/>
      <c r="Z95" s="2"/>
      <c r="AA95" s="2"/>
      <c r="AB95" s="2"/>
      <c r="AC95" s="2"/>
      <c r="AD95" s="2"/>
      <c r="AE95" s="2"/>
    </row>
    <row r="96" spans="1:31" x14ac:dyDescent="0.25">
      <c r="A96" s="11"/>
      <c r="B96" s="24"/>
      <c r="C96" s="24"/>
      <c r="D96" s="24"/>
      <c r="E96" s="24"/>
      <c r="F96" s="24"/>
      <c r="G96" s="24"/>
      <c r="H96" s="2"/>
      <c r="I96" s="2"/>
      <c r="J96" s="2"/>
      <c r="K96" s="2"/>
      <c r="L96" s="2"/>
      <c r="M96" s="2"/>
      <c r="N96" s="2"/>
      <c r="O96" s="2"/>
      <c r="P96" s="2"/>
      <c r="Q96" s="2"/>
      <c r="R96" s="2"/>
      <c r="S96" s="2"/>
      <c r="T96" s="2"/>
      <c r="U96" s="2"/>
      <c r="V96" s="2"/>
      <c r="W96" s="2"/>
      <c r="X96" s="2"/>
      <c r="Y96" s="2"/>
      <c r="Z96" s="2"/>
      <c r="AA96" s="2"/>
      <c r="AB96" s="2"/>
      <c r="AC96" s="2"/>
      <c r="AD96" s="2"/>
      <c r="AE96" s="2"/>
    </row>
    <row r="97" spans="1:31" x14ac:dyDescent="0.25">
      <c r="A97" s="11"/>
      <c r="B97" s="24"/>
      <c r="C97" s="24"/>
      <c r="D97" s="24"/>
      <c r="E97" s="24"/>
      <c r="F97" s="24"/>
      <c r="G97" s="24"/>
      <c r="H97" s="2"/>
      <c r="I97" s="2"/>
      <c r="J97" s="2"/>
      <c r="K97" s="2"/>
      <c r="L97" s="2"/>
      <c r="M97" s="2"/>
      <c r="N97" s="2"/>
      <c r="O97" s="2"/>
      <c r="P97" s="2"/>
      <c r="Q97" s="2"/>
      <c r="R97" s="2"/>
      <c r="S97" s="2"/>
      <c r="T97" s="2"/>
      <c r="U97" s="2"/>
      <c r="V97" s="2"/>
      <c r="W97" s="2"/>
      <c r="X97" s="2"/>
      <c r="Y97" s="2"/>
      <c r="Z97" s="2"/>
      <c r="AA97" s="2"/>
      <c r="AB97" s="2"/>
      <c r="AC97" s="2"/>
      <c r="AD97" s="2"/>
      <c r="AE97" s="2"/>
    </row>
    <row r="98" spans="1:31" x14ac:dyDescent="0.25">
      <c r="A98" s="11"/>
      <c r="B98" s="24"/>
      <c r="C98" s="24"/>
      <c r="D98" s="24"/>
      <c r="E98" s="24"/>
      <c r="F98" s="24"/>
      <c r="G98" s="24"/>
      <c r="H98" s="2"/>
      <c r="I98" s="2"/>
      <c r="J98" s="2"/>
      <c r="K98" s="2"/>
      <c r="L98" s="2"/>
      <c r="M98" s="2"/>
      <c r="N98" s="2"/>
      <c r="O98" s="2"/>
      <c r="P98" s="2"/>
      <c r="Q98" s="2"/>
      <c r="R98" s="2"/>
      <c r="S98" s="2"/>
      <c r="T98" s="2"/>
      <c r="U98" s="2"/>
      <c r="V98" s="2"/>
      <c r="W98" s="2"/>
      <c r="X98" s="2"/>
      <c r="Y98" s="2"/>
      <c r="Z98" s="2"/>
      <c r="AA98" s="2"/>
      <c r="AB98" s="2"/>
      <c r="AC98" s="2"/>
      <c r="AD98" s="2"/>
      <c r="AE98" s="2"/>
    </row>
    <row r="99" spans="1:31" x14ac:dyDescent="0.25">
      <c r="A99" s="11"/>
      <c r="B99" s="24"/>
      <c r="C99" s="24"/>
      <c r="D99" s="24"/>
      <c r="E99" s="24"/>
      <c r="F99" s="24"/>
      <c r="G99" s="24"/>
      <c r="H99" s="2"/>
      <c r="I99" s="2"/>
      <c r="J99" s="2"/>
      <c r="K99" s="2"/>
      <c r="L99" s="2"/>
      <c r="M99" s="2"/>
      <c r="N99" s="2"/>
      <c r="O99" s="2"/>
      <c r="P99" s="2"/>
      <c r="Q99" s="2"/>
      <c r="R99" s="2"/>
      <c r="S99" s="2"/>
      <c r="T99" s="2"/>
      <c r="U99" s="2"/>
      <c r="V99" s="2"/>
      <c r="W99" s="2"/>
      <c r="X99" s="2"/>
      <c r="Y99" s="2"/>
      <c r="Z99" s="2"/>
      <c r="AA99" s="2"/>
      <c r="AB99" s="2"/>
      <c r="AC99" s="2"/>
      <c r="AD99" s="2"/>
      <c r="AE99" s="2"/>
    </row>
    <row r="100" spans="1:31" x14ac:dyDescent="0.25">
      <c r="A100" s="11"/>
      <c r="B100" s="24"/>
      <c r="C100" s="24"/>
      <c r="D100" s="24"/>
      <c r="E100" s="24"/>
      <c r="F100" s="24"/>
      <c r="G100" s="24"/>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1:31" x14ac:dyDescent="0.25">
      <c r="A101" s="11"/>
      <c r="B101" s="24"/>
      <c r="C101" s="24"/>
      <c r="D101" s="24"/>
      <c r="E101" s="24"/>
      <c r="F101" s="24"/>
      <c r="G101" s="24"/>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1:31" x14ac:dyDescent="0.25">
      <c r="A102" s="11"/>
      <c r="B102" s="24"/>
      <c r="C102" s="24"/>
      <c r="D102" s="24"/>
      <c r="E102" s="24"/>
      <c r="F102" s="24"/>
      <c r="G102" s="24"/>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spans="1:31" x14ac:dyDescent="0.25">
      <c r="A103" s="11"/>
      <c r="B103" s="24"/>
      <c r="C103" s="24"/>
      <c r="D103" s="24"/>
      <c r="E103" s="24"/>
      <c r="F103" s="24"/>
      <c r="G103" s="24"/>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spans="1:31" x14ac:dyDescent="0.25">
      <c r="A104" s="11"/>
      <c r="B104" s="24"/>
      <c r="C104" s="24"/>
      <c r="D104" s="24"/>
      <c r="E104" s="24"/>
      <c r="F104" s="24"/>
      <c r="G104" s="24"/>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spans="1:31" x14ac:dyDescent="0.25">
      <c r="A105" s="11"/>
      <c r="B105" s="24"/>
      <c r="C105" s="24"/>
      <c r="D105" s="24"/>
      <c r="E105" s="24"/>
      <c r="F105" s="24"/>
      <c r="G105" s="24"/>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spans="1:31" x14ac:dyDescent="0.25">
      <c r="A106" s="11"/>
      <c r="B106" s="24"/>
      <c r="C106" s="24"/>
      <c r="D106" s="24"/>
      <c r="E106" s="24"/>
      <c r="F106" s="24"/>
      <c r="G106" s="24"/>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spans="1:31" x14ac:dyDescent="0.25">
      <c r="A107" s="11"/>
      <c r="B107" s="24"/>
      <c r="C107" s="24"/>
      <c r="D107" s="24"/>
      <c r="E107" s="24"/>
      <c r="F107" s="24"/>
      <c r="G107" s="24"/>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spans="1:31" x14ac:dyDescent="0.25">
      <c r="A108" s="11"/>
      <c r="B108" s="24"/>
      <c r="C108" s="24"/>
      <c r="D108" s="24"/>
      <c r="E108" s="24"/>
      <c r="F108" s="24"/>
      <c r="G108" s="24"/>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spans="1:31" x14ac:dyDescent="0.25">
      <c r="A109" s="11"/>
      <c r="B109" s="24"/>
      <c r="C109" s="24"/>
      <c r="D109" s="24"/>
      <c r="E109" s="24"/>
      <c r="F109" s="24"/>
      <c r="G109" s="24"/>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1:31" x14ac:dyDescent="0.25">
      <c r="A110" s="11"/>
      <c r="B110" s="24"/>
      <c r="C110" s="24"/>
      <c r="D110" s="24"/>
      <c r="E110" s="24"/>
      <c r="F110" s="24"/>
      <c r="G110" s="24"/>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spans="1:31" x14ac:dyDescent="0.25">
      <c r="A111" s="11"/>
      <c r="B111" s="24"/>
      <c r="C111" s="24"/>
      <c r="D111" s="24"/>
      <c r="E111" s="24"/>
      <c r="F111" s="24"/>
      <c r="G111" s="24"/>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spans="1:31" x14ac:dyDescent="0.25">
      <c r="A112" s="11"/>
      <c r="B112" s="24"/>
      <c r="C112" s="24"/>
      <c r="D112" s="24"/>
      <c r="E112" s="24"/>
      <c r="F112" s="24"/>
      <c r="G112" s="24"/>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spans="1:31" x14ac:dyDescent="0.25">
      <c r="A113" s="11"/>
      <c r="B113" s="24"/>
      <c r="C113" s="24"/>
      <c r="D113" s="24"/>
      <c r="E113" s="24"/>
      <c r="F113" s="41"/>
      <c r="G113" s="24"/>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spans="1:31" x14ac:dyDescent="0.25">
      <c r="A114" s="11"/>
      <c r="B114" s="24"/>
      <c r="C114" s="24"/>
      <c r="D114" s="24"/>
      <c r="E114" s="24"/>
      <c r="F114" s="41"/>
      <c r="G114" s="24"/>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spans="1:31" x14ac:dyDescent="0.25">
      <c r="A115" s="11"/>
      <c r="B115" s="24"/>
      <c r="C115" s="24"/>
      <c r="D115" s="24"/>
      <c r="E115" s="24"/>
      <c r="F115" s="41"/>
      <c r="G115" s="24"/>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x14ac:dyDescent="0.25">
      <c r="A116" s="11"/>
      <c r="B116" s="24"/>
      <c r="C116" s="24"/>
      <c r="D116" s="24"/>
      <c r="E116" s="24"/>
      <c r="F116" s="41"/>
      <c r="G116" s="24"/>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spans="1:31" x14ac:dyDescent="0.25">
      <c r="A117" s="11"/>
      <c r="B117" s="24"/>
      <c r="C117" s="24"/>
      <c r="D117" s="24"/>
      <c r="E117" s="24"/>
      <c r="F117" s="41"/>
      <c r="G117" s="24"/>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1:31" x14ac:dyDescent="0.25">
      <c r="A118" s="11"/>
      <c r="B118" s="24"/>
      <c r="C118" s="24"/>
      <c r="D118" s="24"/>
      <c r="E118" s="24"/>
      <c r="F118" s="41"/>
      <c r="G118" s="24"/>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spans="1:31" x14ac:dyDescent="0.25">
      <c r="A119" s="11"/>
      <c r="B119" s="24"/>
      <c r="C119" s="24"/>
      <c r="D119" s="24"/>
      <c r="E119" s="24"/>
      <c r="F119" s="41"/>
      <c r="G119" s="24"/>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1:31" x14ac:dyDescent="0.25">
      <c r="A120" s="11"/>
      <c r="B120" s="24"/>
      <c r="C120" s="24"/>
      <c r="D120" s="24"/>
      <c r="E120" s="24"/>
      <c r="F120" s="41"/>
      <c r="G120" s="24"/>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spans="1:31" x14ac:dyDescent="0.25">
      <c r="A121" s="11"/>
      <c r="B121" s="24"/>
      <c r="C121" s="24"/>
      <c r="D121" s="24"/>
      <c r="E121" s="24"/>
      <c r="F121" s="41"/>
      <c r="G121" s="24"/>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spans="1:31" x14ac:dyDescent="0.25">
      <c r="A122" s="11"/>
      <c r="B122" s="24"/>
      <c r="C122" s="24"/>
      <c r="D122" s="24"/>
      <c r="E122" s="24"/>
      <c r="F122" s="41"/>
      <c r="G122" s="24"/>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1:31" x14ac:dyDescent="0.25">
      <c r="A123" s="11"/>
      <c r="B123" s="24"/>
      <c r="C123" s="24"/>
      <c r="D123" s="24"/>
      <c r="E123" s="24"/>
      <c r="F123" s="41"/>
      <c r="G123" s="24"/>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spans="1:31" x14ac:dyDescent="0.25">
      <c r="A124" s="11"/>
      <c r="B124" s="24"/>
      <c r="C124" s="24"/>
      <c r="D124" s="24"/>
      <c r="E124" s="24"/>
      <c r="F124" s="41"/>
      <c r="G124" s="24"/>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spans="1:31" x14ac:dyDescent="0.25">
      <c r="A125" s="11"/>
      <c r="B125" s="24"/>
      <c r="C125" s="24"/>
      <c r="D125" s="24"/>
      <c r="E125" s="24"/>
      <c r="F125" s="41"/>
      <c r="G125" s="24"/>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x14ac:dyDescent="0.25">
      <c r="A126" s="11"/>
      <c r="B126" s="24"/>
      <c r="C126" s="24"/>
      <c r="D126" s="24"/>
      <c r="E126" s="24"/>
      <c r="F126" s="41"/>
      <c r="G126" s="24"/>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spans="1:31" x14ac:dyDescent="0.25">
      <c r="A127" s="11"/>
      <c r="B127" s="24"/>
      <c r="C127" s="24"/>
      <c r="D127" s="24"/>
      <c r="E127" s="24"/>
      <c r="F127" s="41"/>
      <c r="G127" s="24"/>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spans="1:31" x14ac:dyDescent="0.25">
      <c r="A128" s="11"/>
      <c r="B128" s="24"/>
      <c r="C128" s="24"/>
      <c r="D128" s="24"/>
      <c r="E128" s="24"/>
      <c r="F128" s="41"/>
      <c r="G128" s="24"/>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x14ac:dyDescent="0.25">
      <c r="A129" s="11"/>
      <c r="B129" s="24"/>
      <c r="C129" s="24"/>
      <c r="D129" s="24"/>
      <c r="E129" s="24"/>
      <c r="F129" s="41"/>
      <c r="G129" s="24"/>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1:31" x14ac:dyDescent="0.25">
      <c r="A130" s="11"/>
      <c r="B130" s="24"/>
      <c r="C130" s="24"/>
      <c r="D130" s="24"/>
      <c r="E130" s="24"/>
      <c r="F130" s="41"/>
      <c r="G130" s="24"/>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spans="1:31" x14ac:dyDescent="0.25">
      <c r="A131" s="11"/>
      <c r="B131" s="24"/>
      <c r="C131" s="24"/>
      <c r="D131" s="24"/>
      <c r="E131" s="24"/>
      <c r="F131" s="41"/>
      <c r="G131" s="24"/>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spans="1:31" x14ac:dyDescent="0.25">
      <c r="A132" s="11"/>
      <c r="B132" s="24"/>
      <c r="C132" s="24"/>
      <c r="D132" s="24"/>
      <c r="E132" s="24"/>
      <c r="F132" s="41"/>
      <c r="G132" s="24"/>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spans="1:31" x14ac:dyDescent="0.25">
      <c r="A133" s="11"/>
      <c r="B133" s="24"/>
      <c r="C133" s="24"/>
      <c r="D133" s="24"/>
      <c r="E133" s="24"/>
      <c r="F133" s="41"/>
      <c r="G133" s="24"/>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spans="1:31" x14ac:dyDescent="0.25">
      <c r="A134" s="11"/>
      <c r="B134" s="24"/>
      <c r="C134" s="24"/>
      <c r="D134" s="24"/>
      <c r="E134" s="24"/>
      <c r="F134" s="41"/>
      <c r="G134" s="24"/>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spans="1:31" x14ac:dyDescent="0.25">
      <c r="A135" s="11"/>
      <c r="B135" s="24"/>
      <c r="C135" s="24"/>
      <c r="D135" s="24"/>
      <c r="E135" s="24"/>
      <c r="F135" s="41"/>
      <c r="G135" s="24"/>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spans="1:31" x14ac:dyDescent="0.25">
      <c r="A136" s="11"/>
      <c r="B136" s="24"/>
      <c r="C136" s="24"/>
      <c r="D136" s="24"/>
      <c r="E136" s="24"/>
      <c r="F136" s="41"/>
      <c r="G136" s="24"/>
      <c r="H136" s="2"/>
      <c r="I136" s="2"/>
      <c r="J136" s="2"/>
      <c r="K136" s="2"/>
      <c r="L136" s="2"/>
      <c r="M136" s="2"/>
      <c r="N136" s="2"/>
      <c r="O136" s="2"/>
      <c r="P136" s="2"/>
      <c r="Q136" s="2"/>
      <c r="R136" s="2"/>
      <c r="S136" s="2"/>
      <c r="T136" s="2"/>
      <c r="U136" s="2"/>
      <c r="V136" s="2"/>
      <c r="W136" s="2"/>
      <c r="X136" s="2"/>
      <c r="Y136" s="2"/>
      <c r="Z136" s="2"/>
      <c r="AA136" s="2"/>
      <c r="AB136" s="2"/>
      <c r="AC136" s="2"/>
      <c r="AD136" s="2"/>
      <c r="AE136" s="2"/>
    </row>
    <row r="137" spans="1:31" x14ac:dyDescent="0.25">
      <c r="A137" s="11"/>
      <c r="B137" s="24"/>
      <c r="C137" s="24"/>
      <c r="D137" s="24"/>
      <c r="E137" s="24"/>
      <c r="F137" s="41"/>
      <c r="G137" s="24"/>
      <c r="H137" s="2"/>
      <c r="I137" s="2"/>
      <c r="J137" s="2"/>
      <c r="K137" s="2"/>
      <c r="L137" s="2"/>
      <c r="M137" s="2"/>
      <c r="N137" s="2"/>
      <c r="O137" s="2"/>
      <c r="P137" s="2"/>
      <c r="Q137" s="2"/>
      <c r="R137" s="2"/>
      <c r="S137" s="2"/>
      <c r="T137" s="2"/>
      <c r="U137" s="2"/>
      <c r="V137" s="2"/>
      <c r="W137" s="2"/>
      <c r="X137" s="2"/>
      <c r="Y137" s="2"/>
      <c r="Z137" s="2"/>
      <c r="AA137" s="2"/>
      <c r="AB137" s="2"/>
      <c r="AC137" s="2"/>
      <c r="AD137" s="2"/>
      <c r="AE137" s="2"/>
    </row>
    <row r="138" spans="1:31" x14ac:dyDescent="0.25">
      <c r="A138" s="11"/>
      <c r="B138" s="24"/>
      <c r="C138" s="24"/>
      <c r="D138" s="24"/>
      <c r="E138" s="24"/>
      <c r="F138" s="41"/>
      <c r="G138" s="24"/>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spans="1:31" x14ac:dyDescent="0.25">
      <c r="A139" s="11"/>
      <c r="B139" s="24"/>
      <c r="C139" s="24"/>
      <c r="D139" s="24"/>
      <c r="E139" s="24"/>
      <c r="F139" s="41"/>
      <c r="G139" s="24"/>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spans="1:31" x14ac:dyDescent="0.25">
      <c r="A140" s="11"/>
      <c r="B140" s="24"/>
      <c r="C140" s="24"/>
      <c r="D140" s="24"/>
      <c r="E140" s="24"/>
      <c r="F140" s="41"/>
      <c r="G140" s="24"/>
      <c r="H140" s="2"/>
      <c r="I140" s="2"/>
      <c r="J140" s="2"/>
      <c r="K140" s="2"/>
      <c r="L140" s="2"/>
      <c r="M140" s="2"/>
      <c r="N140" s="2"/>
      <c r="O140" s="2"/>
      <c r="P140" s="2"/>
      <c r="Q140" s="2"/>
      <c r="R140" s="2"/>
      <c r="S140" s="2"/>
      <c r="T140" s="2"/>
      <c r="U140" s="2"/>
      <c r="V140" s="2"/>
      <c r="W140" s="2"/>
      <c r="X140" s="2"/>
      <c r="Y140" s="2"/>
      <c r="Z140" s="2"/>
      <c r="AA140" s="2"/>
      <c r="AB140" s="2"/>
      <c r="AC140" s="2"/>
      <c r="AD140" s="2"/>
      <c r="AE140" s="2"/>
    </row>
    <row r="141" spans="1:31" x14ac:dyDescent="0.25">
      <c r="A141" s="11"/>
      <c r="B141" s="24"/>
      <c r="C141" s="24"/>
      <c r="D141" s="24"/>
      <c r="E141" s="24"/>
      <c r="F141" s="41"/>
      <c r="G141" s="24"/>
      <c r="H141" s="2"/>
      <c r="I141" s="2"/>
      <c r="J141" s="2"/>
      <c r="K141" s="2"/>
      <c r="L141" s="2"/>
      <c r="M141" s="2"/>
      <c r="N141" s="2"/>
      <c r="O141" s="2"/>
      <c r="P141" s="2"/>
      <c r="Q141" s="2"/>
      <c r="R141" s="2"/>
      <c r="S141" s="2"/>
      <c r="T141" s="2"/>
      <c r="U141" s="2"/>
      <c r="V141" s="2"/>
      <c r="W141" s="2"/>
      <c r="X141" s="2"/>
      <c r="Y141" s="2"/>
      <c r="Z141" s="2"/>
      <c r="AA141" s="2"/>
      <c r="AB141" s="2"/>
      <c r="AC141" s="2"/>
      <c r="AD141" s="2"/>
      <c r="AE141" s="2"/>
    </row>
    <row r="142" spans="1:31" x14ac:dyDescent="0.25">
      <c r="A142" s="11"/>
      <c r="B142" s="24"/>
      <c r="C142" s="24"/>
      <c r="D142" s="24"/>
      <c r="E142" s="24"/>
      <c r="F142" s="41"/>
      <c r="G142" s="24"/>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spans="1:31" x14ac:dyDescent="0.25">
      <c r="A143" s="11"/>
      <c r="B143" s="24"/>
      <c r="C143" s="24"/>
      <c r="D143" s="24"/>
      <c r="E143" s="24"/>
      <c r="F143" s="41"/>
      <c r="G143" s="24"/>
      <c r="H143" s="2"/>
      <c r="I143" s="2"/>
      <c r="J143" s="2"/>
      <c r="K143" s="2"/>
      <c r="L143" s="2"/>
      <c r="M143" s="2"/>
      <c r="N143" s="2"/>
      <c r="O143" s="2"/>
      <c r="P143" s="2"/>
      <c r="Q143" s="2"/>
      <c r="R143" s="2"/>
      <c r="S143" s="2"/>
      <c r="T143" s="2"/>
      <c r="U143" s="2"/>
      <c r="V143" s="2"/>
      <c r="W143" s="2"/>
      <c r="X143" s="2"/>
      <c r="Y143" s="2"/>
      <c r="Z143" s="2"/>
      <c r="AA143" s="2"/>
      <c r="AB143" s="2"/>
      <c r="AC143" s="2"/>
      <c r="AD143" s="2"/>
      <c r="AE143" s="2"/>
    </row>
    <row r="144" spans="1:31" x14ac:dyDescent="0.25">
      <c r="A144" s="11"/>
      <c r="B144" s="24"/>
      <c r="C144" s="24"/>
      <c r="D144" s="24"/>
      <c r="E144" s="24"/>
      <c r="F144" s="24"/>
      <c r="G144" s="24"/>
      <c r="H144" s="2"/>
      <c r="I144" s="2"/>
      <c r="J144" s="2"/>
      <c r="K144" s="2"/>
      <c r="L144" s="2"/>
      <c r="M144" s="2"/>
      <c r="N144" s="2"/>
      <c r="O144" s="2"/>
      <c r="P144" s="2"/>
      <c r="Q144" s="2"/>
      <c r="R144" s="2"/>
      <c r="S144" s="2"/>
      <c r="T144" s="2"/>
      <c r="U144" s="2"/>
      <c r="V144" s="2"/>
      <c r="W144" s="2"/>
      <c r="X144" s="2"/>
      <c r="Y144" s="2"/>
      <c r="Z144" s="2"/>
      <c r="AA144" s="2"/>
      <c r="AB144" s="2"/>
      <c r="AC144" s="2"/>
      <c r="AD144" s="2"/>
      <c r="AE144" s="2"/>
    </row>
    <row r="145" spans="1:31" x14ac:dyDescent="0.25">
      <c r="A145" s="11"/>
      <c r="B145" s="24"/>
      <c r="C145" s="24"/>
      <c r="D145" s="24"/>
      <c r="E145" s="24"/>
      <c r="F145" s="24"/>
      <c r="G145" s="24"/>
      <c r="H145" s="2"/>
      <c r="I145" s="2"/>
      <c r="J145" s="2"/>
      <c r="K145" s="2"/>
      <c r="L145" s="2"/>
      <c r="M145" s="2"/>
      <c r="N145" s="2"/>
      <c r="O145" s="2"/>
      <c r="P145" s="2"/>
      <c r="Q145" s="2"/>
      <c r="R145" s="2"/>
      <c r="S145" s="2"/>
      <c r="T145" s="2"/>
      <c r="U145" s="2"/>
      <c r="V145" s="2"/>
      <c r="W145" s="2"/>
      <c r="X145" s="2"/>
      <c r="Y145" s="2"/>
      <c r="Z145" s="2"/>
      <c r="AA145" s="2"/>
      <c r="AB145" s="2"/>
      <c r="AC145" s="2"/>
      <c r="AD145" s="2"/>
      <c r="AE145" s="2"/>
    </row>
    <row r="146" spans="1:31" x14ac:dyDescent="0.25">
      <c r="A146" s="11"/>
      <c r="B146" s="24"/>
      <c r="C146" s="24"/>
      <c r="D146" s="24"/>
      <c r="E146" s="24"/>
      <c r="F146" s="24"/>
      <c r="G146" s="24"/>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spans="1:31" x14ac:dyDescent="0.25">
      <c r="A147" s="11"/>
      <c r="B147" s="24"/>
      <c r="C147" s="24"/>
      <c r="D147" s="24"/>
      <c r="E147" s="24"/>
      <c r="F147" s="24"/>
      <c r="G147" s="24"/>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spans="1:31" x14ac:dyDescent="0.25">
      <c r="A148" s="11"/>
      <c r="B148" s="24"/>
      <c r="C148" s="24"/>
      <c r="D148" s="24"/>
      <c r="E148" s="24"/>
      <c r="F148" s="24"/>
      <c r="G148" s="24"/>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spans="1:31" x14ac:dyDescent="0.25">
      <c r="A149" s="11"/>
      <c r="B149" s="24"/>
      <c r="C149" s="24"/>
      <c r="D149" s="24"/>
      <c r="E149" s="24"/>
      <c r="F149" s="24"/>
      <c r="G149" s="24"/>
      <c r="H149" s="2"/>
      <c r="I149" s="2"/>
      <c r="J149" s="2"/>
      <c r="K149" s="2"/>
      <c r="L149" s="2"/>
      <c r="M149" s="2"/>
      <c r="N149" s="2"/>
      <c r="O149" s="2"/>
      <c r="P149" s="2"/>
      <c r="Q149" s="2"/>
      <c r="R149" s="2"/>
      <c r="S149" s="2"/>
      <c r="T149" s="2"/>
      <c r="U149" s="2"/>
      <c r="V149" s="2"/>
      <c r="W149" s="2"/>
      <c r="X149" s="2"/>
      <c r="Y149" s="2"/>
      <c r="Z149" s="2"/>
      <c r="AA149" s="2"/>
      <c r="AB149" s="2"/>
      <c r="AC149" s="2"/>
      <c r="AD149" s="2"/>
      <c r="AE149" s="2"/>
    </row>
    <row r="150" spans="1:31" x14ac:dyDescent="0.25">
      <c r="A150" s="11"/>
      <c r="B150" s="24"/>
      <c r="C150" s="24"/>
      <c r="D150" s="24"/>
      <c r="E150" s="24"/>
      <c r="F150" s="24"/>
      <c r="G150" s="24"/>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1" x14ac:dyDescent="0.25">
      <c r="A151" s="11"/>
      <c r="B151" s="24"/>
      <c r="C151" s="24"/>
      <c r="D151" s="24"/>
      <c r="E151" s="24"/>
      <c r="F151" s="24"/>
      <c r="G151" s="24"/>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spans="1:31" x14ac:dyDescent="0.25">
      <c r="A152" s="11"/>
      <c r="B152" s="24"/>
      <c r="C152" s="24"/>
      <c r="D152" s="24"/>
      <c r="E152" s="24"/>
      <c r="F152" s="24"/>
      <c r="G152" s="24"/>
      <c r="H152" s="2"/>
      <c r="I152" s="2"/>
      <c r="J152" s="2"/>
      <c r="K152" s="2"/>
      <c r="L152" s="2"/>
      <c r="M152" s="2"/>
      <c r="N152" s="2"/>
      <c r="O152" s="2"/>
      <c r="P152" s="2"/>
      <c r="Q152" s="2"/>
      <c r="R152" s="2"/>
      <c r="S152" s="2"/>
      <c r="T152" s="2"/>
      <c r="U152" s="2"/>
      <c r="V152" s="2"/>
      <c r="W152" s="2"/>
      <c r="X152" s="2"/>
      <c r="Y152" s="2"/>
      <c r="Z152" s="2"/>
      <c r="AA152" s="2"/>
      <c r="AB152" s="2"/>
      <c r="AC152" s="2"/>
      <c r="AD152" s="2"/>
      <c r="AE152" s="2"/>
    </row>
    <row r="153" spans="1:31" x14ac:dyDescent="0.25">
      <c r="A153" s="11"/>
      <c r="B153" s="24"/>
      <c r="C153" s="24"/>
      <c r="D153" s="24"/>
      <c r="E153" s="24"/>
      <c r="F153" s="24"/>
      <c r="G153" s="24"/>
      <c r="H153" s="2"/>
      <c r="I153" s="2"/>
      <c r="J153" s="2"/>
      <c r="K153" s="2"/>
      <c r="L153" s="2"/>
      <c r="M153" s="2"/>
      <c r="N153" s="2"/>
      <c r="O153" s="2"/>
      <c r="P153" s="2"/>
      <c r="Q153" s="2"/>
      <c r="R153" s="2"/>
      <c r="S153" s="2"/>
      <c r="T153" s="2"/>
      <c r="U153" s="2"/>
      <c r="V153" s="2"/>
      <c r="W153" s="2"/>
      <c r="X153" s="2"/>
      <c r="Y153" s="2"/>
      <c r="Z153" s="2"/>
      <c r="AA153" s="2"/>
      <c r="AB153" s="2"/>
      <c r="AC153" s="2"/>
      <c r="AD153" s="2"/>
      <c r="AE153" s="2"/>
    </row>
    <row r="154" spans="1:31" x14ac:dyDescent="0.25">
      <c r="A154" s="11"/>
      <c r="B154" s="24"/>
      <c r="C154" s="24"/>
      <c r="D154" s="24"/>
      <c r="E154" s="24"/>
      <c r="F154" s="24"/>
      <c r="G154" s="24"/>
      <c r="H154" s="2"/>
      <c r="I154" s="2"/>
      <c r="J154" s="2"/>
      <c r="K154" s="2"/>
      <c r="L154" s="2"/>
      <c r="M154" s="2"/>
      <c r="N154" s="2"/>
      <c r="O154" s="2"/>
      <c r="P154" s="2"/>
      <c r="Q154" s="2"/>
      <c r="R154" s="2"/>
      <c r="S154" s="2"/>
      <c r="T154" s="2"/>
      <c r="U154" s="2"/>
      <c r="V154" s="2"/>
      <c r="W154" s="2"/>
      <c r="X154" s="2"/>
      <c r="Y154" s="2"/>
      <c r="Z154" s="2"/>
      <c r="AA154" s="2"/>
      <c r="AB154" s="2"/>
      <c r="AC154" s="2"/>
      <c r="AD154" s="2"/>
      <c r="AE154" s="2"/>
    </row>
    <row r="155" spans="1:31" x14ac:dyDescent="0.25">
      <c r="A155" s="11"/>
      <c r="B155" s="24"/>
      <c r="C155" s="24"/>
      <c r="D155" s="24"/>
      <c r="E155" s="24"/>
      <c r="F155" s="24"/>
      <c r="G155" s="24"/>
      <c r="H155" s="2"/>
      <c r="I155" s="2"/>
      <c r="J155" s="2"/>
      <c r="K155" s="2"/>
      <c r="L155" s="2"/>
      <c r="M155" s="2"/>
      <c r="N155" s="2"/>
      <c r="O155" s="2"/>
      <c r="P155" s="2"/>
      <c r="Q155" s="2"/>
      <c r="R155" s="2"/>
      <c r="S155" s="2"/>
      <c r="T155" s="2"/>
      <c r="U155" s="2"/>
      <c r="V155" s="2"/>
      <c r="W155" s="2"/>
      <c r="X155" s="2"/>
      <c r="Y155" s="2"/>
      <c r="Z155" s="2"/>
      <c r="AA155" s="2"/>
      <c r="AB155" s="2"/>
      <c r="AC155" s="2"/>
      <c r="AD155" s="2"/>
      <c r="AE155" s="2"/>
    </row>
    <row r="156" spans="1:31" x14ac:dyDescent="0.25">
      <c r="A156" s="11"/>
      <c r="B156" s="24"/>
      <c r="C156" s="24"/>
      <c r="D156" s="24"/>
      <c r="E156" s="24"/>
      <c r="F156" s="24"/>
      <c r="G156" s="24"/>
      <c r="H156" s="2"/>
      <c r="I156" s="2"/>
      <c r="J156" s="2"/>
      <c r="K156" s="2"/>
      <c r="L156" s="2"/>
      <c r="M156" s="2"/>
      <c r="N156" s="2"/>
      <c r="O156" s="2"/>
      <c r="P156" s="2"/>
      <c r="Q156" s="2"/>
      <c r="R156" s="2"/>
      <c r="S156" s="2"/>
      <c r="T156" s="2"/>
      <c r="U156" s="2"/>
      <c r="V156" s="2"/>
      <c r="W156" s="2"/>
      <c r="X156" s="2"/>
      <c r="Y156" s="2"/>
      <c r="Z156" s="2"/>
      <c r="AA156" s="2"/>
      <c r="AB156" s="2"/>
      <c r="AC156" s="2"/>
      <c r="AD156" s="2"/>
      <c r="AE156" s="2"/>
    </row>
    <row r="157" spans="1:31" x14ac:dyDescent="0.25">
      <c r="A157" s="11"/>
      <c r="B157" s="24"/>
      <c r="C157" s="24"/>
      <c r="D157" s="24"/>
      <c r="E157" s="24"/>
      <c r="F157" s="24"/>
      <c r="G157" s="24"/>
      <c r="H157" s="2"/>
      <c r="I157" s="2"/>
      <c r="J157" s="2"/>
      <c r="K157" s="2"/>
      <c r="L157" s="2"/>
      <c r="M157" s="2"/>
      <c r="N157" s="2"/>
      <c r="O157" s="2"/>
      <c r="P157" s="2"/>
      <c r="Q157" s="2"/>
      <c r="R157" s="2"/>
      <c r="S157" s="2"/>
      <c r="T157" s="2"/>
      <c r="U157" s="2"/>
      <c r="V157" s="2"/>
      <c r="W157" s="2"/>
      <c r="X157" s="2"/>
      <c r="Y157" s="2"/>
      <c r="Z157" s="2"/>
      <c r="AA157" s="2"/>
      <c r="AB157" s="2"/>
      <c r="AC157" s="2"/>
      <c r="AD157" s="2"/>
      <c r="AE157" s="2"/>
    </row>
    <row r="158" spans="1:31" x14ac:dyDescent="0.25">
      <c r="A158" s="11"/>
      <c r="B158" s="24"/>
      <c r="C158" s="24"/>
      <c r="D158" s="24"/>
      <c r="E158" s="24"/>
      <c r="F158" s="24"/>
      <c r="G158" s="24"/>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spans="1:31" x14ac:dyDescent="0.25">
      <c r="A159" s="11"/>
      <c r="B159" s="24"/>
      <c r="C159" s="24"/>
      <c r="D159" s="24"/>
      <c r="E159" s="24"/>
      <c r="F159" s="24"/>
      <c r="G159" s="24"/>
      <c r="H159" s="2"/>
      <c r="I159" s="2"/>
      <c r="J159" s="2"/>
      <c r="K159" s="2"/>
      <c r="L159" s="2"/>
      <c r="M159" s="2"/>
      <c r="N159" s="2"/>
      <c r="O159" s="2"/>
      <c r="P159" s="2"/>
      <c r="Q159" s="2"/>
      <c r="R159" s="2"/>
      <c r="S159" s="2"/>
      <c r="T159" s="2"/>
      <c r="U159" s="2"/>
      <c r="V159" s="2"/>
      <c r="W159" s="2"/>
      <c r="X159" s="2"/>
      <c r="Y159" s="2"/>
      <c r="Z159" s="2"/>
      <c r="AA159" s="2"/>
      <c r="AB159" s="2"/>
      <c r="AC159" s="2"/>
      <c r="AD159" s="2"/>
      <c r="AE159" s="2"/>
    </row>
    <row r="160" spans="1:31" x14ac:dyDescent="0.25">
      <c r="A160" s="11"/>
      <c r="B160" s="24"/>
      <c r="C160" s="24"/>
      <c r="D160" s="24"/>
      <c r="E160" s="24"/>
      <c r="F160" s="24"/>
      <c r="G160" s="24"/>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spans="1:31" x14ac:dyDescent="0.25">
      <c r="A161" s="11"/>
      <c r="B161" s="24"/>
      <c r="C161" s="24"/>
      <c r="D161" s="24"/>
      <c r="E161" s="24"/>
      <c r="F161" s="24"/>
      <c r="G161" s="24"/>
      <c r="H161" s="2"/>
      <c r="I161" s="2"/>
      <c r="J161" s="2"/>
      <c r="K161" s="2"/>
      <c r="L161" s="2"/>
      <c r="M161" s="2"/>
      <c r="N161" s="2"/>
      <c r="O161" s="2"/>
      <c r="P161" s="2"/>
      <c r="Q161" s="2"/>
      <c r="R161" s="2"/>
      <c r="S161" s="2"/>
      <c r="T161" s="2"/>
      <c r="U161" s="2"/>
      <c r="V161" s="2"/>
      <c r="W161" s="2"/>
      <c r="X161" s="2"/>
      <c r="Y161" s="2"/>
      <c r="Z161" s="2"/>
      <c r="AA161" s="2"/>
      <c r="AB161" s="2"/>
      <c r="AC161" s="2"/>
      <c r="AD161" s="2"/>
      <c r="AE161" s="2"/>
    </row>
    <row r="162" spans="1:31" x14ac:dyDescent="0.25">
      <c r="A162" s="11"/>
      <c r="B162" s="24"/>
      <c r="C162" s="24"/>
      <c r="D162" s="24"/>
      <c r="E162" s="24"/>
      <c r="F162" s="24"/>
      <c r="G162" s="24"/>
      <c r="H162" s="2"/>
      <c r="I162" s="2"/>
      <c r="J162" s="2"/>
      <c r="K162" s="2"/>
      <c r="L162" s="2"/>
      <c r="M162" s="2"/>
      <c r="N162" s="2"/>
      <c r="O162" s="2"/>
      <c r="P162" s="2"/>
      <c r="Q162" s="2"/>
      <c r="R162" s="2"/>
      <c r="S162" s="2"/>
      <c r="T162" s="2"/>
      <c r="U162" s="2"/>
      <c r="V162" s="2"/>
      <c r="W162" s="2"/>
      <c r="X162" s="2"/>
      <c r="Y162" s="2"/>
      <c r="Z162" s="2"/>
      <c r="AA162" s="2"/>
      <c r="AB162" s="2"/>
      <c r="AC162" s="2"/>
      <c r="AD162" s="2"/>
      <c r="AE162" s="2"/>
    </row>
    <row r="163" spans="1:31" x14ac:dyDescent="0.25">
      <c r="A163" s="11"/>
      <c r="B163" s="24"/>
      <c r="C163" s="24"/>
      <c r="D163" s="24"/>
      <c r="E163" s="24"/>
      <c r="F163" s="24"/>
      <c r="G163" s="24"/>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spans="1:31" x14ac:dyDescent="0.25">
      <c r="A164" s="11"/>
      <c r="B164" s="24"/>
      <c r="C164" s="24"/>
      <c r="D164" s="24"/>
      <c r="E164" s="24"/>
      <c r="F164" s="24"/>
      <c r="G164" s="24"/>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1:31" x14ac:dyDescent="0.25">
      <c r="A165" s="11"/>
      <c r="B165" s="24"/>
      <c r="C165" s="24"/>
      <c r="D165" s="24"/>
      <c r="E165" s="24"/>
      <c r="F165" s="24"/>
      <c r="G165" s="24"/>
      <c r="H165" s="2"/>
      <c r="I165" s="2"/>
      <c r="J165" s="2"/>
      <c r="K165" s="2"/>
      <c r="L165" s="2"/>
      <c r="M165" s="2"/>
      <c r="N165" s="2"/>
      <c r="O165" s="2"/>
      <c r="P165" s="2"/>
      <c r="Q165" s="2"/>
      <c r="R165" s="2"/>
      <c r="S165" s="2"/>
      <c r="T165" s="2"/>
      <c r="U165" s="2"/>
      <c r="V165" s="2"/>
      <c r="W165" s="2"/>
      <c r="X165" s="2"/>
      <c r="Y165" s="2"/>
      <c r="Z165" s="2"/>
      <c r="AA165" s="2"/>
      <c r="AB165" s="2"/>
      <c r="AC165" s="2"/>
      <c r="AD165" s="2"/>
      <c r="AE165" s="2"/>
    </row>
    <row r="166" spans="1:31" x14ac:dyDescent="0.25">
      <c r="A166" s="11"/>
      <c r="B166" s="24"/>
      <c r="C166" s="24"/>
      <c r="D166" s="24"/>
      <c r="E166" s="24"/>
      <c r="F166" s="24"/>
      <c r="G166" s="24"/>
      <c r="H166" s="2"/>
      <c r="I166" s="2"/>
      <c r="J166" s="2"/>
      <c r="K166" s="2"/>
      <c r="L166" s="2"/>
      <c r="M166" s="2"/>
      <c r="N166" s="2"/>
      <c r="O166" s="2"/>
      <c r="P166" s="2"/>
      <c r="Q166" s="2"/>
      <c r="R166" s="2"/>
      <c r="S166" s="2"/>
      <c r="T166" s="2"/>
      <c r="U166" s="2"/>
      <c r="V166" s="2"/>
      <c r="W166" s="2"/>
      <c r="X166" s="2"/>
      <c r="Y166" s="2"/>
      <c r="Z166" s="2"/>
      <c r="AA166" s="2"/>
      <c r="AB166" s="2"/>
      <c r="AC166" s="2"/>
      <c r="AD166" s="2"/>
      <c r="AE166" s="2"/>
    </row>
    <row r="167" spans="1:31" x14ac:dyDescent="0.25">
      <c r="A167" s="11"/>
      <c r="B167" s="24"/>
      <c r="C167" s="24"/>
      <c r="D167" s="24"/>
      <c r="E167" s="24"/>
      <c r="F167" s="24"/>
      <c r="G167" s="24"/>
      <c r="H167" s="2"/>
      <c r="I167" s="2"/>
      <c r="J167" s="2"/>
      <c r="K167" s="2"/>
      <c r="L167" s="2"/>
      <c r="M167" s="2"/>
      <c r="N167" s="2"/>
      <c r="O167" s="2"/>
      <c r="P167" s="2"/>
      <c r="Q167" s="2"/>
      <c r="R167" s="2"/>
      <c r="S167" s="2"/>
      <c r="T167" s="2"/>
      <c r="U167" s="2"/>
      <c r="V167" s="2"/>
      <c r="W167" s="2"/>
      <c r="X167" s="2"/>
      <c r="Y167" s="2"/>
      <c r="Z167" s="2"/>
      <c r="AA167" s="2"/>
      <c r="AB167" s="2"/>
      <c r="AC167" s="2"/>
      <c r="AD167" s="2"/>
      <c r="AE167" s="2"/>
    </row>
    <row r="168" spans="1:31" x14ac:dyDescent="0.25">
      <c r="A168" s="11"/>
      <c r="B168" s="24"/>
      <c r="C168" s="24"/>
      <c r="D168" s="24"/>
      <c r="E168" s="24"/>
      <c r="F168" s="24"/>
      <c r="G168" s="24"/>
      <c r="H168" s="2"/>
      <c r="I168" s="2"/>
      <c r="J168" s="2"/>
      <c r="K168" s="2"/>
      <c r="L168" s="2"/>
      <c r="M168" s="2"/>
      <c r="N168" s="2"/>
      <c r="O168" s="2"/>
      <c r="P168" s="2"/>
      <c r="Q168" s="2"/>
      <c r="R168" s="2"/>
      <c r="S168" s="2"/>
      <c r="T168" s="2"/>
      <c r="U168" s="2"/>
      <c r="V168" s="2"/>
      <c r="W168" s="2"/>
      <c r="X168" s="2"/>
      <c r="Y168" s="2"/>
      <c r="Z168" s="2"/>
      <c r="AA168" s="2"/>
      <c r="AB168" s="2"/>
      <c r="AC168" s="2"/>
      <c r="AD168" s="2"/>
      <c r="AE168" s="2"/>
    </row>
    <row r="169" spans="1:31" x14ac:dyDescent="0.25">
      <c r="A169" s="11"/>
      <c r="B169" s="24"/>
      <c r="C169" s="24"/>
      <c r="D169" s="24"/>
      <c r="E169" s="24"/>
      <c r="F169" s="24"/>
      <c r="G169" s="24"/>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spans="1:31" x14ac:dyDescent="0.25">
      <c r="A170" s="11"/>
      <c r="B170" s="24"/>
      <c r="C170" s="24"/>
      <c r="D170" s="24"/>
      <c r="E170" s="24"/>
      <c r="F170" s="24"/>
      <c r="G170" s="24"/>
      <c r="H170" s="2"/>
      <c r="I170" s="2"/>
      <c r="J170" s="2"/>
      <c r="K170" s="2"/>
      <c r="L170" s="2"/>
      <c r="M170" s="2"/>
      <c r="N170" s="2"/>
      <c r="O170" s="2"/>
      <c r="P170" s="2"/>
      <c r="Q170" s="2"/>
      <c r="R170" s="2"/>
      <c r="S170" s="2"/>
      <c r="T170" s="2"/>
      <c r="U170" s="2"/>
      <c r="V170" s="2"/>
      <c r="W170" s="2"/>
      <c r="X170" s="2"/>
      <c r="Y170" s="2"/>
      <c r="Z170" s="2"/>
      <c r="AA170" s="2"/>
      <c r="AB170" s="2"/>
      <c r="AC170" s="2"/>
      <c r="AD170" s="2"/>
      <c r="AE170" s="2"/>
    </row>
    <row r="171" spans="1:31" x14ac:dyDescent="0.25">
      <c r="A171" s="11"/>
      <c r="B171" s="24"/>
      <c r="C171" s="24"/>
      <c r="D171" s="24"/>
      <c r="E171" s="24"/>
      <c r="F171" s="24"/>
      <c r="G171" s="24"/>
      <c r="H171" s="2"/>
      <c r="I171" s="2"/>
      <c r="J171" s="2"/>
      <c r="K171" s="2"/>
      <c r="L171" s="2"/>
      <c r="M171" s="2"/>
      <c r="N171" s="2"/>
      <c r="O171" s="2"/>
      <c r="P171" s="2"/>
      <c r="Q171" s="2"/>
      <c r="R171" s="2"/>
      <c r="S171" s="2"/>
      <c r="T171" s="2"/>
      <c r="U171" s="2"/>
      <c r="V171" s="2"/>
      <c r="W171" s="2"/>
      <c r="X171" s="2"/>
      <c r="Y171" s="2"/>
      <c r="Z171" s="2"/>
      <c r="AA171" s="2"/>
      <c r="AB171" s="2"/>
      <c r="AC171" s="2"/>
      <c r="AD171" s="2"/>
      <c r="AE171" s="2"/>
    </row>
    <row r="172" spans="1:31" x14ac:dyDescent="0.25">
      <c r="A172" s="11"/>
      <c r="B172" s="24"/>
      <c r="C172" s="24"/>
      <c r="D172" s="24"/>
      <c r="E172" s="24"/>
      <c r="F172" s="24"/>
      <c r="G172" s="24"/>
      <c r="H172" s="2"/>
      <c r="I172" s="2"/>
      <c r="J172" s="2"/>
      <c r="K172" s="2"/>
      <c r="L172" s="2"/>
      <c r="M172" s="2"/>
      <c r="N172" s="2"/>
      <c r="O172" s="2"/>
      <c r="P172" s="2"/>
      <c r="Q172" s="2"/>
      <c r="R172" s="2"/>
      <c r="S172" s="2"/>
      <c r="T172" s="2"/>
      <c r="U172" s="2"/>
      <c r="V172" s="2"/>
      <c r="W172" s="2"/>
      <c r="X172" s="2"/>
      <c r="Y172" s="2"/>
      <c r="Z172" s="2"/>
      <c r="AA172" s="2"/>
      <c r="AB172" s="2"/>
      <c r="AC172" s="2"/>
      <c r="AD172" s="2"/>
      <c r="AE172" s="2"/>
    </row>
    <row r="173" spans="1:31" x14ac:dyDescent="0.25">
      <c r="A173" s="11"/>
      <c r="B173" s="24"/>
      <c r="C173" s="24"/>
      <c r="D173" s="24"/>
      <c r="E173" s="24"/>
      <c r="F173" s="24"/>
      <c r="G173" s="24"/>
      <c r="H173" s="2"/>
      <c r="I173" s="2"/>
      <c r="J173" s="2"/>
      <c r="K173" s="2"/>
      <c r="L173" s="2"/>
      <c r="M173" s="2"/>
      <c r="N173" s="2"/>
      <c r="O173" s="2"/>
      <c r="P173" s="2"/>
      <c r="Q173" s="2"/>
      <c r="R173" s="2"/>
      <c r="S173" s="2"/>
      <c r="T173" s="2"/>
      <c r="U173" s="2"/>
      <c r="V173" s="2"/>
      <c r="W173" s="2"/>
      <c r="X173" s="2"/>
      <c r="Y173" s="2"/>
      <c r="Z173" s="2"/>
      <c r="AA173" s="2"/>
      <c r="AB173" s="2"/>
      <c r="AC173" s="2"/>
      <c r="AD173" s="2"/>
      <c r="AE173" s="2"/>
    </row>
    <row r="174" spans="1:31" x14ac:dyDescent="0.25">
      <c r="A174" s="11"/>
      <c r="B174" s="24"/>
      <c r="C174" s="24"/>
      <c r="D174" s="24"/>
      <c r="E174" s="24"/>
      <c r="F174" s="24"/>
      <c r="G174" s="24"/>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1:31" x14ac:dyDescent="0.25">
      <c r="A175" s="11"/>
      <c r="B175" s="24"/>
      <c r="C175" s="24"/>
      <c r="D175" s="24"/>
      <c r="E175" s="24"/>
      <c r="F175" s="24"/>
      <c r="G175" s="24"/>
      <c r="H175" s="2"/>
      <c r="I175" s="2"/>
      <c r="J175" s="2"/>
      <c r="K175" s="2"/>
      <c r="L175" s="2"/>
      <c r="M175" s="2"/>
      <c r="N175" s="2"/>
      <c r="O175" s="2"/>
      <c r="P175" s="2"/>
      <c r="Q175" s="2"/>
      <c r="R175" s="2"/>
      <c r="S175" s="2"/>
      <c r="T175" s="2"/>
      <c r="U175" s="2"/>
      <c r="V175" s="2"/>
      <c r="W175" s="2"/>
      <c r="X175" s="2"/>
      <c r="Y175" s="2"/>
      <c r="Z175" s="2"/>
      <c r="AA175" s="2"/>
      <c r="AB175" s="2"/>
      <c r="AC175" s="2"/>
      <c r="AD175" s="2"/>
      <c r="AE175" s="2"/>
    </row>
    <row r="176" spans="1:31" x14ac:dyDescent="0.25">
      <c r="A176" s="11"/>
      <c r="B176" s="24"/>
      <c r="C176" s="24"/>
      <c r="D176" s="24"/>
      <c r="E176" s="24"/>
      <c r="F176" s="24"/>
      <c r="G176" s="24"/>
      <c r="H176" s="2"/>
      <c r="I176" s="2"/>
      <c r="J176" s="2"/>
      <c r="K176" s="2"/>
      <c r="L176" s="2"/>
      <c r="M176" s="2"/>
      <c r="N176" s="2"/>
      <c r="O176" s="2"/>
      <c r="P176" s="2"/>
      <c r="Q176" s="2"/>
      <c r="R176" s="2"/>
      <c r="S176" s="2"/>
      <c r="T176" s="2"/>
      <c r="U176" s="2"/>
      <c r="V176" s="2"/>
      <c r="W176" s="2"/>
      <c r="X176" s="2"/>
      <c r="Y176" s="2"/>
      <c r="Z176" s="2"/>
      <c r="AA176" s="2"/>
      <c r="AB176" s="2"/>
      <c r="AC176" s="2"/>
      <c r="AD176" s="2"/>
      <c r="AE176" s="2"/>
    </row>
    <row r="177" spans="1:31" x14ac:dyDescent="0.25">
      <c r="A177" s="11"/>
      <c r="B177" s="24"/>
      <c r="C177" s="24"/>
      <c r="D177" s="24"/>
      <c r="E177" s="24"/>
      <c r="F177" s="24"/>
      <c r="G177" s="24"/>
      <c r="H177" s="2"/>
      <c r="I177" s="2"/>
      <c r="J177" s="2"/>
      <c r="K177" s="2"/>
      <c r="L177" s="2"/>
      <c r="M177" s="2"/>
      <c r="N177" s="2"/>
      <c r="O177" s="2"/>
      <c r="P177" s="2"/>
      <c r="Q177" s="2"/>
      <c r="R177" s="2"/>
      <c r="S177" s="2"/>
      <c r="T177" s="2"/>
      <c r="U177" s="2"/>
      <c r="V177" s="2"/>
      <c r="W177" s="2"/>
      <c r="X177" s="2"/>
      <c r="Y177" s="2"/>
      <c r="Z177" s="2"/>
      <c r="AA177" s="2"/>
      <c r="AB177" s="2"/>
      <c r="AC177" s="2"/>
      <c r="AD177" s="2"/>
      <c r="AE177" s="2"/>
    </row>
    <row r="178" spans="1:31" x14ac:dyDescent="0.25">
      <c r="A178" s="11"/>
      <c r="B178" s="24"/>
      <c r="C178" s="24"/>
      <c r="D178" s="24"/>
      <c r="E178" s="24"/>
      <c r="F178" s="24"/>
      <c r="G178" s="24"/>
      <c r="H178" s="2"/>
      <c r="I178" s="2"/>
      <c r="J178" s="2"/>
      <c r="K178" s="2"/>
      <c r="L178" s="2"/>
      <c r="M178" s="2"/>
      <c r="N178" s="2"/>
      <c r="O178" s="2"/>
      <c r="P178" s="2"/>
      <c r="Q178" s="2"/>
      <c r="R178" s="2"/>
      <c r="S178" s="2"/>
      <c r="T178" s="2"/>
      <c r="U178" s="2"/>
      <c r="V178" s="2"/>
      <c r="W178" s="2"/>
      <c r="X178" s="2"/>
      <c r="Y178" s="2"/>
      <c r="Z178" s="2"/>
      <c r="AA178" s="2"/>
      <c r="AB178" s="2"/>
      <c r="AC178" s="2"/>
      <c r="AD178" s="2"/>
      <c r="AE178" s="2"/>
    </row>
    <row r="179" spans="1:31" x14ac:dyDescent="0.25">
      <c r="A179" s="11"/>
      <c r="B179" s="24"/>
      <c r="C179" s="24"/>
      <c r="D179" s="24"/>
      <c r="E179" s="24"/>
      <c r="F179" s="24"/>
      <c r="G179" s="24"/>
      <c r="H179" s="2"/>
      <c r="I179" s="2"/>
      <c r="J179" s="2"/>
      <c r="K179" s="2"/>
      <c r="L179" s="2"/>
      <c r="M179" s="2"/>
      <c r="N179" s="2"/>
      <c r="O179" s="2"/>
      <c r="P179" s="2"/>
      <c r="Q179" s="2"/>
      <c r="R179" s="2"/>
      <c r="S179" s="2"/>
      <c r="T179" s="2"/>
      <c r="U179" s="2"/>
      <c r="V179" s="2"/>
      <c r="W179" s="2"/>
      <c r="X179" s="2"/>
      <c r="Y179" s="2"/>
      <c r="Z179" s="2"/>
      <c r="AA179" s="2"/>
      <c r="AB179" s="2"/>
      <c r="AC179" s="2"/>
      <c r="AD179" s="2"/>
      <c r="AE179" s="2"/>
    </row>
    <row r="180" spans="1:31" x14ac:dyDescent="0.25">
      <c r="A180" s="11"/>
      <c r="B180" s="24"/>
      <c r="C180" s="24"/>
      <c r="D180" s="24"/>
      <c r="E180" s="24"/>
      <c r="F180" s="24"/>
      <c r="G180" s="24"/>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spans="1:31" x14ac:dyDescent="0.25">
      <c r="A181" s="11"/>
      <c r="B181" s="24"/>
      <c r="C181" s="24"/>
      <c r="D181" s="24"/>
      <c r="E181" s="24"/>
      <c r="F181" s="24"/>
      <c r="G181" s="24"/>
      <c r="H181" s="2"/>
      <c r="I181" s="2"/>
      <c r="J181" s="2"/>
      <c r="K181" s="2"/>
      <c r="L181" s="2"/>
      <c r="M181" s="2"/>
      <c r="N181" s="2"/>
      <c r="O181" s="2"/>
      <c r="P181" s="2"/>
      <c r="Q181" s="2"/>
      <c r="R181" s="2"/>
      <c r="S181" s="2"/>
      <c r="T181" s="2"/>
      <c r="U181" s="2"/>
      <c r="V181" s="2"/>
      <c r="W181" s="2"/>
      <c r="X181" s="2"/>
      <c r="Y181" s="2"/>
      <c r="Z181" s="2"/>
      <c r="AA181" s="2"/>
      <c r="AB181" s="2"/>
      <c r="AC181" s="2"/>
      <c r="AD181" s="2"/>
      <c r="AE181" s="2"/>
    </row>
    <row r="182" spans="1:31" x14ac:dyDescent="0.25">
      <c r="A182" s="11"/>
      <c r="B182" s="24"/>
      <c r="C182" s="24"/>
      <c r="D182" s="24"/>
      <c r="E182" s="24"/>
      <c r="F182" s="24"/>
      <c r="G182" s="24"/>
      <c r="H182" s="2"/>
      <c r="I182" s="2"/>
      <c r="J182" s="2"/>
      <c r="K182" s="2"/>
      <c r="L182" s="2"/>
      <c r="M182" s="2"/>
      <c r="N182" s="2"/>
      <c r="O182" s="2"/>
      <c r="P182" s="2"/>
      <c r="Q182" s="2"/>
      <c r="R182" s="2"/>
      <c r="S182" s="2"/>
      <c r="T182" s="2"/>
      <c r="U182" s="2"/>
      <c r="V182" s="2"/>
      <c r="W182" s="2"/>
      <c r="X182" s="2"/>
      <c r="Y182" s="2"/>
      <c r="Z182" s="2"/>
      <c r="AA182" s="2"/>
      <c r="AB182" s="2"/>
      <c r="AC182" s="2"/>
      <c r="AD182" s="2"/>
      <c r="AE182" s="2"/>
    </row>
    <row r="183" spans="1:31" x14ac:dyDescent="0.25">
      <c r="A183" s="11"/>
      <c r="B183" s="24"/>
      <c r="C183" s="24"/>
      <c r="D183" s="24"/>
      <c r="E183" s="24"/>
      <c r="F183" s="24"/>
      <c r="G183" s="24"/>
      <c r="H183" s="2"/>
      <c r="I183" s="2"/>
      <c r="J183" s="2"/>
      <c r="K183" s="2"/>
      <c r="L183" s="2"/>
      <c r="M183" s="2"/>
      <c r="N183" s="2"/>
      <c r="O183" s="2"/>
      <c r="P183" s="2"/>
      <c r="Q183" s="2"/>
      <c r="R183" s="2"/>
      <c r="S183" s="2"/>
      <c r="T183" s="2"/>
      <c r="U183" s="2"/>
      <c r="V183" s="2"/>
      <c r="W183" s="2"/>
      <c r="X183" s="2"/>
      <c r="Y183" s="2"/>
      <c r="Z183" s="2"/>
      <c r="AA183" s="2"/>
      <c r="AB183" s="2"/>
      <c r="AC183" s="2"/>
      <c r="AD183" s="2"/>
      <c r="AE183" s="2"/>
    </row>
    <row r="184" spans="1:31" x14ac:dyDescent="0.25">
      <c r="A184" s="11"/>
      <c r="B184" s="24"/>
      <c r="C184" s="24"/>
      <c r="D184" s="24"/>
      <c r="E184" s="24"/>
      <c r="F184" s="24"/>
      <c r="G184" s="24"/>
      <c r="H184" s="2"/>
      <c r="I184" s="2"/>
      <c r="J184" s="2"/>
      <c r="K184" s="2"/>
      <c r="L184" s="2"/>
      <c r="M184" s="2"/>
      <c r="N184" s="2"/>
      <c r="O184" s="2"/>
      <c r="P184" s="2"/>
      <c r="Q184" s="2"/>
      <c r="R184" s="2"/>
      <c r="S184" s="2"/>
      <c r="T184" s="2"/>
      <c r="U184" s="2"/>
      <c r="V184" s="2"/>
      <c r="W184" s="2"/>
      <c r="X184" s="2"/>
      <c r="Y184" s="2"/>
      <c r="Z184" s="2"/>
      <c r="AA184" s="2"/>
      <c r="AB184" s="2"/>
      <c r="AC184" s="2"/>
      <c r="AD184" s="2"/>
      <c r="AE184" s="2"/>
    </row>
    <row r="185" spans="1:31" x14ac:dyDescent="0.25">
      <c r="A185" s="11"/>
      <c r="B185" s="24"/>
      <c r="C185" s="24"/>
      <c r="D185" s="24"/>
      <c r="E185" s="24"/>
      <c r="F185" s="24"/>
      <c r="G185" s="24"/>
      <c r="H185" s="2"/>
      <c r="I185" s="2"/>
      <c r="J185" s="2"/>
      <c r="K185" s="2"/>
      <c r="L185" s="2"/>
      <c r="M185" s="2"/>
      <c r="N185" s="2"/>
      <c r="O185" s="2"/>
      <c r="P185" s="2"/>
      <c r="Q185" s="2"/>
      <c r="R185" s="2"/>
      <c r="S185" s="2"/>
      <c r="T185" s="2"/>
      <c r="U185" s="2"/>
      <c r="V185" s="2"/>
      <c r="W185" s="2"/>
      <c r="X185" s="2"/>
      <c r="Y185" s="2"/>
      <c r="Z185" s="2"/>
      <c r="AA185" s="2"/>
      <c r="AB185" s="2"/>
      <c r="AC185" s="2"/>
      <c r="AD185" s="2"/>
      <c r="AE185" s="2"/>
    </row>
    <row r="186" spans="1:31" x14ac:dyDescent="0.25">
      <c r="A186" s="11"/>
      <c r="B186" s="24"/>
      <c r="C186" s="24"/>
      <c r="D186" s="24"/>
      <c r="E186" s="24"/>
      <c r="F186" s="24"/>
      <c r="G186" s="24"/>
      <c r="H186" s="2"/>
      <c r="I186" s="2"/>
      <c r="J186" s="2"/>
      <c r="K186" s="2"/>
      <c r="L186" s="2"/>
      <c r="M186" s="2"/>
      <c r="N186" s="2"/>
      <c r="O186" s="2"/>
      <c r="P186" s="2"/>
      <c r="Q186" s="2"/>
      <c r="R186" s="2"/>
      <c r="S186" s="2"/>
      <c r="T186" s="2"/>
      <c r="U186" s="2"/>
      <c r="V186" s="2"/>
      <c r="W186" s="2"/>
      <c r="X186" s="2"/>
      <c r="Y186" s="2"/>
      <c r="Z186" s="2"/>
      <c r="AA186" s="2"/>
      <c r="AB186" s="2"/>
      <c r="AC186" s="2"/>
      <c r="AD186" s="2"/>
      <c r="AE186" s="2"/>
    </row>
    <row r="187" spans="1:31" x14ac:dyDescent="0.25">
      <c r="A187" s="11"/>
      <c r="B187" s="24"/>
      <c r="C187" s="24"/>
      <c r="D187" s="24"/>
      <c r="E187" s="24"/>
      <c r="F187" s="24"/>
      <c r="G187" s="24"/>
      <c r="H187" s="2"/>
      <c r="I187" s="2"/>
      <c r="J187" s="2"/>
      <c r="K187" s="2"/>
      <c r="L187" s="2"/>
      <c r="M187" s="2"/>
      <c r="N187" s="2"/>
      <c r="O187" s="2"/>
      <c r="P187" s="2"/>
      <c r="Q187" s="2"/>
      <c r="R187" s="2"/>
      <c r="S187" s="2"/>
      <c r="T187" s="2"/>
      <c r="U187" s="2"/>
      <c r="V187" s="2"/>
      <c r="W187" s="2"/>
      <c r="X187" s="2"/>
      <c r="Y187" s="2"/>
      <c r="Z187" s="2"/>
      <c r="AA187" s="2"/>
      <c r="AB187" s="2"/>
      <c r="AC187" s="2"/>
      <c r="AD187" s="2"/>
      <c r="AE187" s="2"/>
    </row>
    <row r="188" spans="1:31" x14ac:dyDescent="0.25">
      <c r="A188" s="11"/>
      <c r="B188" s="24"/>
      <c r="C188" s="24"/>
      <c r="D188" s="24"/>
      <c r="E188" s="24"/>
      <c r="F188" s="24"/>
      <c r="G188" s="24"/>
      <c r="H188" s="2"/>
      <c r="I188" s="2"/>
      <c r="J188" s="2"/>
      <c r="K188" s="2"/>
      <c r="L188" s="2"/>
      <c r="M188" s="2"/>
      <c r="N188" s="2"/>
      <c r="O188" s="2"/>
      <c r="P188" s="2"/>
      <c r="Q188" s="2"/>
      <c r="R188" s="2"/>
      <c r="S188" s="2"/>
      <c r="T188" s="2"/>
      <c r="U188" s="2"/>
      <c r="V188" s="2"/>
      <c r="W188" s="2"/>
      <c r="X188" s="2"/>
      <c r="Y188" s="2"/>
      <c r="Z188" s="2"/>
      <c r="AA188" s="2"/>
      <c r="AB188" s="2"/>
      <c r="AC188" s="2"/>
      <c r="AD188" s="2"/>
      <c r="AE188" s="2"/>
    </row>
    <row r="189" spans="1:31" x14ac:dyDescent="0.25">
      <c r="A189" s="11"/>
      <c r="B189" s="24"/>
      <c r="C189" s="24"/>
      <c r="D189" s="24"/>
      <c r="E189" s="24"/>
      <c r="F189" s="24"/>
      <c r="G189" s="24"/>
      <c r="H189" s="2"/>
      <c r="I189" s="2"/>
      <c r="J189" s="2"/>
      <c r="K189" s="2"/>
      <c r="L189" s="2"/>
      <c r="M189" s="2"/>
      <c r="N189" s="2"/>
      <c r="O189" s="2"/>
      <c r="P189" s="2"/>
      <c r="Q189" s="2"/>
      <c r="R189" s="2"/>
      <c r="S189" s="2"/>
      <c r="T189" s="2"/>
      <c r="U189" s="2"/>
      <c r="V189" s="2"/>
      <c r="W189" s="2"/>
      <c r="X189" s="2"/>
      <c r="Y189" s="2"/>
      <c r="Z189" s="2"/>
      <c r="AA189" s="2"/>
      <c r="AB189" s="2"/>
      <c r="AC189" s="2"/>
      <c r="AD189" s="2"/>
      <c r="AE189" s="2"/>
    </row>
    <row r="190" spans="1:31" x14ac:dyDescent="0.25">
      <c r="A190" s="11"/>
      <c r="B190" s="24"/>
      <c r="C190" s="24"/>
      <c r="D190" s="24"/>
      <c r="E190" s="24"/>
      <c r="F190" s="24"/>
      <c r="G190" s="24"/>
      <c r="H190" s="2"/>
      <c r="I190" s="2"/>
      <c r="J190" s="2"/>
      <c r="K190" s="2"/>
      <c r="L190" s="2"/>
      <c r="M190" s="2"/>
      <c r="N190" s="2"/>
      <c r="O190" s="2"/>
      <c r="P190" s="2"/>
      <c r="Q190" s="2"/>
      <c r="R190" s="2"/>
      <c r="S190" s="2"/>
      <c r="T190" s="2"/>
      <c r="U190" s="2"/>
      <c r="V190" s="2"/>
      <c r="W190" s="2"/>
      <c r="X190" s="2"/>
      <c r="Y190" s="2"/>
      <c r="Z190" s="2"/>
      <c r="AA190" s="2"/>
      <c r="AB190" s="2"/>
      <c r="AC190" s="2"/>
      <c r="AD190" s="2"/>
      <c r="AE190" s="2"/>
    </row>
    <row r="191" spans="1:31" x14ac:dyDescent="0.25">
      <c r="A191" s="11"/>
      <c r="B191" s="24"/>
      <c r="C191" s="24"/>
      <c r="D191" s="24"/>
      <c r="E191" s="24"/>
    </row>
  </sheetData>
  <mergeCells count="20">
    <mergeCell ref="G26:G28"/>
    <mergeCell ref="C2:H2"/>
    <mergeCell ref="D3:E3"/>
    <mergeCell ref="F3:G3"/>
    <mergeCell ref="G5:G7"/>
    <mergeCell ref="G8:G10"/>
    <mergeCell ref="G11:G13"/>
    <mergeCell ref="G14:G16"/>
    <mergeCell ref="G17:G19"/>
    <mergeCell ref="G20:G22"/>
    <mergeCell ref="G23:G25"/>
    <mergeCell ref="G47:G49"/>
    <mergeCell ref="G50:G52"/>
    <mergeCell ref="M33:AE38"/>
    <mergeCell ref="G29:G31"/>
    <mergeCell ref="G32:G34"/>
    <mergeCell ref="G35:G37"/>
    <mergeCell ref="G38:G40"/>
    <mergeCell ref="G41:G43"/>
    <mergeCell ref="G44:G4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7ECFA-0DA5-468B-B1F2-73C310BE57B1}">
  <dimension ref="A1:AO404"/>
  <sheetViews>
    <sheetView zoomScale="90" zoomScaleNormal="90" workbookViewId="0">
      <selection activeCell="G9" sqref="G9"/>
    </sheetView>
  </sheetViews>
  <sheetFormatPr defaultRowHeight="15" x14ac:dyDescent="0.25"/>
  <cols>
    <col min="1" max="1" width="22.140625" style="11" customWidth="1"/>
    <col min="2" max="2" width="12.7109375" style="11" bestFit="1" customWidth="1"/>
    <col min="3" max="3" width="9.140625" style="11"/>
    <col min="4" max="4" width="11" style="11" bestFit="1" customWidth="1"/>
    <col min="5" max="5" width="2.28515625" style="11" customWidth="1"/>
    <col min="6" max="6" width="19" style="11" customWidth="1"/>
    <col min="7" max="7" width="12.7109375" style="11" bestFit="1" customWidth="1"/>
    <col min="8" max="8" width="9.140625" style="11"/>
    <col min="9" max="9" width="11" style="11" bestFit="1" customWidth="1"/>
    <col min="10" max="10" width="2.140625" style="2" customWidth="1"/>
    <col min="11" max="41" width="9.140625" style="2"/>
  </cols>
  <sheetData>
    <row r="1" spans="1:9" ht="18.75" x14ac:dyDescent="0.3">
      <c r="A1" s="17" t="s">
        <v>102</v>
      </c>
      <c r="B1" s="112"/>
      <c r="C1" s="112"/>
      <c r="D1" s="112"/>
      <c r="E1" s="112"/>
      <c r="F1" s="112"/>
      <c r="G1" s="112"/>
    </row>
    <row r="2" spans="1:9" ht="18.75" x14ac:dyDescent="0.3">
      <c r="A2" s="112"/>
      <c r="B2" s="112"/>
      <c r="C2" s="112"/>
      <c r="D2" s="112"/>
      <c r="E2" s="112"/>
      <c r="F2" s="112"/>
      <c r="G2" s="112"/>
    </row>
    <row r="3" spans="1:9" ht="19.5" x14ac:dyDescent="0.35">
      <c r="A3" s="142" t="s">
        <v>134</v>
      </c>
      <c r="B3" s="142"/>
      <c r="C3" s="142"/>
      <c r="D3" s="143"/>
      <c r="E3" s="142"/>
      <c r="F3" s="142" t="s">
        <v>135</v>
      </c>
      <c r="G3" s="142"/>
    </row>
    <row r="4" spans="1:9" ht="15.75" thickBot="1" x14ac:dyDescent="0.3">
      <c r="A4" s="231" t="s">
        <v>133</v>
      </c>
      <c r="B4" s="232"/>
      <c r="C4" s="232"/>
      <c r="D4" s="233"/>
      <c r="E4" s="234"/>
      <c r="F4" s="231" t="s">
        <v>132</v>
      </c>
      <c r="G4" s="232"/>
      <c r="H4" s="232"/>
      <c r="I4" s="233"/>
    </row>
    <row r="5" spans="1:9" ht="15.75" thickBot="1" x14ac:dyDescent="0.3">
      <c r="A5" s="231" t="s">
        <v>131</v>
      </c>
      <c r="B5" s="231" t="s">
        <v>100</v>
      </c>
      <c r="C5" s="231" t="s">
        <v>101</v>
      </c>
      <c r="D5" s="235" t="s">
        <v>103</v>
      </c>
      <c r="E5" s="236"/>
      <c r="F5" s="231" t="s">
        <v>131</v>
      </c>
      <c r="G5" s="231" t="s">
        <v>100</v>
      </c>
      <c r="H5" s="231" t="s">
        <v>101</v>
      </c>
      <c r="I5" s="235" t="s">
        <v>103</v>
      </c>
    </row>
    <row r="6" spans="1:9" x14ac:dyDescent="0.25">
      <c r="A6" s="220" t="s">
        <v>2</v>
      </c>
      <c r="B6" s="237">
        <v>0.47099999999999997</v>
      </c>
      <c r="C6" s="237">
        <v>0.47099999999999997</v>
      </c>
      <c r="D6" s="238">
        <f>((B6-C6)/B6)*100</f>
        <v>0</v>
      </c>
      <c r="E6" s="20"/>
      <c r="F6" s="239" t="s">
        <v>3</v>
      </c>
      <c r="G6" s="237">
        <v>0.499</v>
      </c>
      <c r="H6" s="237">
        <v>0.45700000000000002</v>
      </c>
      <c r="I6" s="238">
        <f>((G6-H6)/G6)*100</f>
        <v>8.4168336673346644</v>
      </c>
    </row>
    <row r="7" spans="1:9" x14ac:dyDescent="0.25">
      <c r="A7" s="220" t="s">
        <v>2</v>
      </c>
      <c r="B7" s="237">
        <v>0.45400000000000001</v>
      </c>
      <c r="C7" s="237">
        <v>0.44500000000000001</v>
      </c>
      <c r="D7" s="238">
        <f t="shared" ref="D7:D70" si="0">((B7-C7)/B7)*100</f>
        <v>1.9823788546255523</v>
      </c>
      <c r="E7" s="20"/>
      <c r="F7" s="239" t="s">
        <v>3</v>
      </c>
      <c r="G7" s="237">
        <v>0.498</v>
      </c>
      <c r="H7" s="237">
        <v>0.48899999999999999</v>
      </c>
      <c r="I7" s="238">
        <f t="shared" ref="I7:I70" si="1">((G7-H7)/G7)*100</f>
        <v>1.8072289156626522</v>
      </c>
    </row>
    <row r="8" spans="1:9" x14ac:dyDescent="0.25">
      <c r="A8" s="220" t="s">
        <v>2</v>
      </c>
      <c r="B8" s="237">
        <v>0.44700000000000001</v>
      </c>
      <c r="C8" s="237">
        <v>0.44700000000000001</v>
      </c>
      <c r="D8" s="238">
        <f t="shared" si="0"/>
        <v>0</v>
      </c>
      <c r="E8" s="20"/>
      <c r="F8" s="239" t="s">
        <v>3</v>
      </c>
      <c r="G8" s="237">
        <v>0.53700000000000003</v>
      </c>
      <c r="H8" s="237">
        <v>0.53700000000000003</v>
      </c>
      <c r="I8" s="238">
        <f t="shared" si="1"/>
        <v>0</v>
      </c>
    </row>
    <row r="9" spans="1:9" x14ac:dyDescent="0.25">
      <c r="A9" s="220" t="s">
        <v>2</v>
      </c>
      <c r="B9" s="237">
        <v>0.47399999999999998</v>
      </c>
      <c r="C9" s="237">
        <v>0.441</v>
      </c>
      <c r="D9" s="238">
        <f t="shared" si="0"/>
        <v>6.9620253164556916</v>
      </c>
      <c r="E9" s="20"/>
      <c r="F9" s="239" t="s">
        <v>3</v>
      </c>
      <c r="G9" s="237">
        <v>0.501</v>
      </c>
      <c r="H9" s="237">
        <v>0.5</v>
      </c>
      <c r="I9" s="238">
        <f t="shared" si="1"/>
        <v>0.19960079840319378</v>
      </c>
    </row>
    <row r="10" spans="1:9" x14ac:dyDescent="0.25">
      <c r="A10" s="220" t="s">
        <v>2</v>
      </c>
      <c r="B10" s="237">
        <v>0.44500000000000001</v>
      </c>
      <c r="C10" s="237">
        <v>0.44500000000000001</v>
      </c>
      <c r="D10" s="238">
        <f t="shared" si="0"/>
        <v>0</v>
      </c>
      <c r="E10" s="20"/>
      <c r="F10" s="239" t="s">
        <v>3</v>
      </c>
      <c r="G10" s="237">
        <v>0.496</v>
      </c>
      <c r="H10" s="237">
        <v>0.495</v>
      </c>
      <c r="I10" s="238">
        <f t="shared" si="1"/>
        <v>0.20161290322580661</v>
      </c>
    </row>
    <row r="11" spans="1:9" x14ac:dyDescent="0.25">
      <c r="A11" s="220" t="s">
        <v>2</v>
      </c>
      <c r="B11" s="237">
        <v>0.43099999999999999</v>
      </c>
      <c r="C11" s="237">
        <v>0.43099999999999999</v>
      </c>
      <c r="D11" s="238">
        <f t="shared" si="0"/>
        <v>0</v>
      </c>
      <c r="E11" s="20"/>
      <c r="F11" s="239" t="s">
        <v>3</v>
      </c>
      <c r="G11" s="237">
        <v>0.42199999999999999</v>
      </c>
      <c r="H11" s="237">
        <v>0.42</v>
      </c>
      <c r="I11" s="238">
        <f t="shared" si="1"/>
        <v>0.47393364928909998</v>
      </c>
    </row>
    <row r="12" spans="1:9" x14ac:dyDescent="0.25">
      <c r="A12" s="220" t="s">
        <v>2</v>
      </c>
      <c r="B12" s="237">
        <v>0.54900000000000004</v>
      </c>
      <c r="C12" s="237">
        <v>0.54200000000000004</v>
      </c>
      <c r="D12" s="238">
        <f t="shared" si="0"/>
        <v>1.2750455373406202</v>
      </c>
      <c r="E12" s="20"/>
      <c r="F12" s="239" t="s">
        <v>3</v>
      </c>
      <c r="G12" s="237">
        <v>0.501</v>
      </c>
      <c r="H12" s="237">
        <v>0.501</v>
      </c>
      <c r="I12" s="238">
        <f t="shared" si="1"/>
        <v>0</v>
      </c>
    </row>
    <row r="13" spans="1:9" x14ac:dyDescent="0.25">
      <c r="A13" s="220" t="s">
        <v>2</v>
      </c>
      <c r="B13" s="237">
        <v>0.35699999999999998</v>
      </c>
      <c r="C13" s="237">
        <v>0.34399999999999997</v>
      </c>
      <c r="D13" s="238">
        <f t="shared" si="0"/>
        <v>3.6414565826330572</v>
      </c>
      <c r="E13" s="20"/>
      <c r="F13" s="239" t="s">
        <v>3</v>
      </c>
      <c r="G13" s="237">
        <v>0.53600000000000003</v>
      </c>
      <c r="H13" s="237">
        <v>0.53100000000000003</v>
      </c>
      <c r="I13" s="238">
        <f t="shared" si="1"/>
        <v>0.93283582089552319</v>
      </c>
    </row>
    <row r="14" spans="1:9" x14ac:dyDescent="0.25">
      <c r="A14" s="220" t="s">
        <v>2</v>
      </c>
      <c r="B14" s="237">
        <v>0.42199999999999999</v>
      </c>
      <c r="C14" s="237">
        <v>0.42199999999999999</v>
      </c>
      <c r="D14" s="238">
        <f t="shared" si="0"/>
        <v>0</v>
      </c>
      <c r="E14" s="20"/>
      <c r="F14" s="239" t="s">
        <v>3</v>
      </c>
      <c r="G14" s="237">
        <v>0.54900000000000004</v>
      </c>
      <c r="H14" s="237">
        <v>0.54500000000000004</v>
      </c>
      <c r="I14" s="238">
        <f t="shared" si="1"/>
        <v>0.72859744990892594</v>
      </c>
    </row>
    <row r="15" spans="1:9" x14ac:dyDescent="0.25">
      <c r="A15" s="220" t="s">
        <v>2</v>
      </c>
      <c r="B15" s="237">
        <v>0.36099999999999999</v>
      </c>
      <c r="C15" s="237">
        <v>0.34599999999999997</v>
      </c>
      <c r="D15" s="238">
        <f t="shared" si="0"/>
        <v>4.155124653739616</v>
      </c>
      <c r="E15" s="20"/>
      <c r="F15" s="239" t="s">
        <v>3</v>
      </c>
      <c r="G15" s="237">
        <v>0.52300000000000002</v>
      </c>
      <c r="H15" s="237">
        <v>0.52300000000000002</v>
      </c>
      <c r="I15" s="238">
        <f t="shared" si="1"/>
        <v>0</v>
      </c>
    </row>
    <row r="16" spans="1:9" x14ac:dyDescent="0.25">
      <c r="A16" s="220" t="s">
        <v>2</v>
      </c>
      <c r="B16" s="237">
        <v>0.378</v>
      </c>
      <c r="C16" s="237">
        <v>0.377</v>
      </c>
      <c r="D16" s="238">
        <f t="shared" si="0"/>
        <v>0.26455026455026481</v>
      </c>
      <c r="E16" s="20"/>
      <c r="F16" s="239" t="s">
        <v>3</v>
      </c>
      <c r="G16" s="237">
        <v>0.52700000000000002</v>
      </c>
      <c r="H16" s="237">
        <v>0.52700000000000002</v>
      </c>
      <c r="I16" s="238">
        <f t="shared" si="1"/>
        <v>0</v>
      </c>
    </row>
    <row r="17" spans="1:31" x14ac:dyDescent="0.25">
      <c r="A17" s="220" t="s">
        <v>2</v>
      </c>
      <c r="B17" s="237">
        <v>0.33900000000000002</v>
      </c>
      <c r="C17" s="237">
        <v>0.33</v>
      </c>
      <c r="D17" s="238">
        <f t="shared" si="0"/>
        <v>2.65486725663717</v>
      </c>
      <c r="E17" s="20"/>
      <c r="F17" s="239" t="s">
        <v>3</v>
      </c>
      <c r="G17" s="237">
        <v>0.51600000000000001</v>
      </c>
      <c r="H17" s="237">
        <v>0.51500000000000001</v>
      </c>
      <c r="I17" s="238">
        <f t="shared" si="1"/>
        <v>0.19379844961240328</v>
      </c>
    </row>
    <row r="18" spans="1:31" x14ac:dyDescent="0.25">
      <c r="A18" s="220" t="s">
        <v>2</v>
      </c>
      <c r="B18" s="237">
        <v>0.46</v>
      </c>
      <c r="C18" s="237">
        <v>0.44500000000000001</v>
      </c>
      <c r="D18" s="238">
        <f t="shared" si="0"/>
        <v>3.2608695652173938</v>
      </c>
      <c r="E18" s="20"/>
      <c r="F18" s="239" t="s">
        <v>3</v>
      </c>
      <c r="G18" s="237">
        <v>0.55300000000000005</v>
      </c>
      <c r="H18" s="237">
        <v>0.55300000000000005</v>
      </c>
      <c r="I18" s="238">
        <f t="shared" si="1"/>
        <v>0</v>
      </c>
    </row>
    <row r="19" spans="1:31" x14ac:dyDescent="0.25">
      <c r="A19" s="220" t="s">
        <v>2</v>
      </c>
      <c r="B19" s="237">
        <v>0.48299999999999998</v>
      </c>
      <c r="C19" s="237">
        <v>0.42599999999999999</v>
      </c>
      <c r="D19" s="238">
        <f t="shared" si="0"/>
        <v>11.801242236024843</v>
      </c>
      <c r="E19" s="20"/>
      <c r="F19" s="239" t="s">
        <v>3</v>
      </c>
      <c r="G19" s="237">
        <v>0.52500000000000002</v>
      </c>
      <c r="H19" s="237">
        <v>0.52500000000000002</v>
      </c>
      <c r="I19" s="238">
        <f t="shared" si="1"/>
        <v>0</v>
      </c>
    </row>
    <row r="20" spans="1:31" x14ac:dyDescent="0.25">
      <c r="A20" s="220" t="s">
        <v>2</v>
      </c>
      <c r="B20" s="237">
        <v>0.45100000000000001</v>
      </c>
      <c r="C20" s="237">
        <v>0.441</v>
      </c>
      <c r="D20" s="238">
        <f t="shared" si="0"/>
        <v>2.2172949002217313</v>
      </c>
      <c r="E20" s="20"/>
      <c r="F20" s="239" t="s">
        <v>3</v>
      </c>
      <c r="G20" s="237">
        <v>0.50600000000000001</v>
      </c>
      <c r="H20" s="237">
        <v>0.505</v>
      </c>
      <c r="I20" s="238">
        <f t="shared" si="1"/>
        <v>0.19762845849802388</v>
      </c>
    </row>
    <row r="21" spans="1:31" x14ac:dyDescent="0.25">
      <c r="A21" s="220" t="s">
        <v>2</v>
      </c>
      <c r="B21" s="237">
        <v>0.439</v>
      </c>
      <c r="C21" s="237">
        <v>0.41199999999999998</v>
      </c>
      <c r="D21" s="238">
        <f t="shared" si="0"/>
        <v>6.1503416856492086</v>
      </c>
      <c r="E21" s="20"/>
      <c r="F21" s="239" t="s">
        <v>3</v>
      </c>
      <c r="G21" s="237">
        <v>0.52200000000000002</v>
      </c>
      <c r="H21" s="237">
        <v>0.52200000000000002</v>
      </c>
      <c r="I21" s="238">
        <f t="shared" si="1"/>
        <v>0</v>
      </c>
    </row>
    <row r="22" spans="1:31" x14ac:dyDescent="0.25">
      <c r="A22" s="220" t="s">
        <v>2</v>
      </c>
      <c r="B22" s="237">
        <v>0.47399999999999998</v>
      </c>
      <c r="C22" s="237">
        <v>0.443</v>
      </c>
      <c r="D22" s="238">
        <f t="shared" si="0"/>
        <v>6.5400843881856492</v>
      </c>
      <c r="E22" s="20"/>
      <c r="F22" s="239" t="s">
        <v>3</v>
      </c>
      <c r="G22" s="237">
        <v>0.54600000000000004</v>
      </c>
      <c r="H22" s="237">
        <v>0.54600000000000004</v>
      </c>
      <c r="I22" s="238">
        <f t="shared" si="1"/>
        <v>0</v>
      </c>
    </row>
    <row r="23" spans="1:31" x14ac:dyDescent="0.25">
      <c r="A23" s="220" t="s">
        <v>2</v>
      </c>
      <c r="B23" s="237">
        <v>0.39800000000000002</v>
      </c>
      <c r="C23" s="237">
        <v>0.39400000000000002</v>
      </c>
      <c r="D23" s="238">
        <f t="shared" si="0"/>
        <v>1.0050251256281415</v>
      </c>
      <c r="E23" s="20"/>
      <c r="F23" s="239" t="s">
        <v>3</v>
      </c>
      <c r="G23" s="237">
        <v>0.499</v>
      </c>
      <c r="H23" s="237">
        <v>0.48899999999999999</v>
      </c>
      <c r="I23" s="238">
        <f t="shared" si="1"/>
        <v>2.0040080160320657</v>
      </c>
    </row>
    <row r="24" spans="1:31" x14ac:dyDescent="0.25">
      <c r="A24" s="220" t="s">
        <v>3</v>
      </c>
      <c r="B24" s="239">
        <v>0.47499999999999998</v>
      </c>
      <c r="C24" s="237">
        <v>0</v>
      </c>
      <c r="D24" s="238">
        <f t="shared" si="0"/>
        <v>100</v>
      </c>
      <c r="E24" s="20"/>
      <c r="F24" s="239" t="s">
        <v>4</v>
      </c>
      <c r="G24" s="237">
        <v>0.54500000000000004</v>
      </c>
      <c r="H24" s="237">
        <v>0</v>
      </c>
      <c r="I24" s="238">
        <f t="shared" si="1"/>
        <v>100</v>
      </c>
    </row>
    <row r="25" spans="1:31" x14ac:dyDescent="0.25">
      <c r="A25" s="220" t="s">
        <v>3</v>
      </c>
      <c r="B25" s="239">
        <v>0.53800000000000003</v>
      </c>
      <c r="C25" s="237">
        <v>0</v>
      </c>
      <c r="D25" s="238">
        <f t="shared" si="0"/>
        <v>100</v>
      </c>
      <c r="E25" s="20"/>
      <c r="F25" s="239" t="s">
        <v>4</v>
      </c>
      <c r="G25" s="237">
        <v>0.55100000000000005</v>
      </c>
      <c r="H25" s="237">
        <v>0.13900000000000001</v>
      </c>
      <c r="I25" s="238">
        <f t="shared" si="1"/>
        <v>74.773139745916524</v>
      </c>
    </row>
    <row r="26" spans="1:31" x14ac:dyDescent="0.25">
      <c r="A26" s="220" t="s">
        <v>3</v>
      </c>
      <c r="B26" s="239">
        <v>0.47399999999999998</v>
      </c>
      <c r="C26" s="237">
        <v>0</v>
      </c>
      <c r="D26" s="238">
        <f t="shared" si="0"/>
        <v>100</v>
      </c>
      <c r="E26" s="20"/>
      <c r="F26" s="239" t="s">
        <v>4</v>
      </c>
      <c r="G26" s="237">
        <v>0.53500000000000003</v>
      </c>
      <c r="H26" s="237">
        <v>0.505</v>
      </c>
      <c r="I26" s="238">
        <f t="shared" si="1"/>
        <v>5.6074766355140238</v>
      </c>
    </row>
    <row r="27" spans="1:31" x14ac:dyDescent="0.25">
      <c r="A27" s="220" t="s">
        <v>3</v>
      </c>
      <c r="B27" s="239">
        <v>0.42899999999999999</v>
      </c>
      <c r="C27" s="237">
        <v>0</v>
      </c>
      <c r="D27" s="238">
        <f t="shared" si="0"/>
        <v>100</v>
      </c>
      <c r="E27" s="20"/>
      <c r="F27" s="239" t="s">
        <v>4</v>
      </c>
      <c r="G27" s="237">
        <v>0.53100000000000003</v>
      </c>
      <c r="H27" s="237">
        <v>0.51100000000000001</v>
      </c>
      <c r="I27" s="238">
        <f t="shared" si="1"/>
        <v>3.7664783427495325</v>
      </c>
    </row>
    <row r="28" spans="1:31" x14ac:dyDescent="0.25">
      <c r="A28" s="220" t="s">
        <v>3</v>
      </c>
      <c r="B28" s="239">
        <v>0.46500000000000002</v>
      </c>
      <c r="C28" s="237">
        <v>0</v>
      </c>
      <c r="D28" s="238">
        <f t="shared" si="0"/>
        <v>100</v>
      </c>
      <c r="E28" s="20"/>
      <c r="F28" s="239" t="s">
        <v>4</v>
      </c>
      <c r="G28" s="237">
        <v>0.57199999999999995</v>
      </c>
      <c r="H28" s="237">
        <v>0.54700000000000004</v>
      </c>
      <c r="I28" s="238">
        <f t="shared" si="1"/>
        <v>4.3706293706293549</v>
      </c>
    </row>
    <row r="29" spans="1:31" x14ac:dyDescent="0.25">
      <c r="A29" s="220" t="s">
        <v>3</v>
      </c>
      <c r="B29" s="239">
        <v>0.42699999999999999</v>
      </c>
      <c r="C29" s="237">
        <v>0</v>
      </c>
      <c r="D29" s="238">
        <f t="shared" si="0"/>
        <v>100</v>
      </c>
      <c r="E29" s="20"/>
      <c r="F29" s="239" t="s">
        <v>4</v>
      </c>
      <c r="G29" s="237">
        <v>0.59199999999999997</v>
      </c>
      <c r="H29" s="237">
        <v>0.105</v>
      </c>
      <c r="I29" s="238">
        <f t="shared" si="1"/>
        <v>82.263513513513516</v>
      </c>
      <c r="L29" s="240" t="s">
        <v>70</v>
      </c>
      <c r="M29" s="240"/>
      <c r="N29" s="240"/>
      <c r="O29" s="240"/>
      <c r="P29" s="240"/>
      <c r="Q29" s="240"/>
      <c r="R29" s="240"/>
      <c r="S29" s="240"/>
      <c r="T29" s="240"/>
      <c r="U29" s="240"/>
      <c r="V29" s="240"/>
      <c r="W29" s="240"/>
      <c r="X29" s="240"/>
      <c r="Y29" s="240"/>
      <c r="Z29" s="240"/>
      <c r="AA29" s="240"/>
      <c r="AB29" s="240"/>
      <c r="AC29" s="240"/>
      <c r="AD29" s="240"/>
      <c r="AE29" s="240"/>
    </row>
    <row r="30" spans="1:31" x14ac:dyDescent="0.25">
      <c r="A30" s="220" t="s">
        <v>3</v>
      </c>
      <c r="B30" s="237">
        <v>0.41299999999999998</v>
      </c>
      <c r="C30" s="237">
        <v>7.0999999999999994E-2</v>
      </c>
      <c r="D30" s="238">
        <f t="shared" si="0"/>
        <v>82.808716707021787</v>
      </c>
      <c r="E30" s="20"/>
      <c r="F30" s="239" t="s">
        <v>4</v>
      </c>
      <c r="G30" s="237">
        <v>0.65300000000000002</v>
      </c>
      <c r="H30" s="237">
        <v>4.1000000000000002E-2</v>
      </c>
      <c r="I30" s="238">
        <f t="shared" si="1"/>
        <v>93.721286370597241</v>
      </c>
      <c r="L30" s="240"/>
      <c r="M30" s="240"/>
      <c r="N30" s="240"/>
      <c r="O30" s="240"/>
      <c r="P30" s="240"/>
      <c r="Q30" s="240"/>
      <c r="R30" s="240"/>
      <c r="S30" s="240"/>
      <c r="T30" s="240"/>
      <c r="U30" s="240"/>
      <c r="V30" s="240"/>
      <c r="W30" s="240"/>
      <c r="X30" s="240"/>
      <c r="Y30" s="240"/>
      <c r="Z30" s="240"/>
      <c r="AA30" s="240"/>
      <c r="AB30" s="240"/>
      <c r="AC30" s="240"/>
      <c r="AD30" s="240"/>
      <c r="AE30" s="240"/>
    </row>
    <row r="31" spans="1:31" x14ac:dyDescent="0.25">
      <c r="A31" s="220" t="s">
        <v>3</v>
      </c>
      <c r="B31" s="237">
        <v>0.42</v>
      </c>
      <c r="C31" s="237">
        <v>0</v>
      </c>
      <c r="D31" s="238">
        <f t="shared" si="0"/>
        <v>100</v>
      </c>
      <c r="E31" s="20"/>
      <c r="F31" s="239" t="s">
        <v>4</v>
      </c>
      <c r="G31" s="237">
        <v>0.47299999999999998</v>
      </c>
      <c r="H31" s="237">
        <v>0.38100000000000001</v>
      </c>
      <c r="I31" s="238">
        <f t="shared" si="1"/>
        <v>19.450317124735726</v>
      </c>
      <c r="L31" s="240"/>
      <c r="M31" s="240"/>
      <c r="N31" s="240"/>
      <c r="O31" s="240"/>
      <c r="P31" s="240"/>
      <c r="Q31" s="240"/>
      <c r="R31" s="240"/>
      <c r="S31" s="240"/>
      <c r="T31" s="240"/>
      <c r="U31" s="240"/>
      <c r="V31" s="240"/>
      <c r="W31" s="240"/>
      <c r="X31" s="240"/>
      <c r="Y31" s="240"/>
      <c r="Z31" s="240"/>
      <c r="AA31" s="240"/>
      <c r="AB31" s="240"/>
      <c r="AC31" s="240"/>
      <c r="AD31" s="240"/>
      <c r="AE31" s="240"/>
    </row>
    <row r="32" spans="1:31" x14ac:dyDescent="0.25">
      <c r="A32" s="220" t="s">
        <v>3</v>
      </c>
      <c r="B32" s="237">
        <v>0.41299999999999998</v>
      </c>
      <c r="C32" s="237">
        <v>0</v>
      </c>
      <c r="D32" s="238">
        <f t="shared" si="0"/>
        <v>100</v>
      </c>
      <c r="E32" s="20"/>
      <c r="F32" s="239" t="s">
        <v>4</v>
      </c>
      <c r="G32" s="237">
        <v>0.38200000000000001</v>
      </c>
      <c r="H32" s="237">
        <v>0.121</v>
      </c>
      <c r="I32" s="238">
        <f t="shared" si="1"/>
        <v>68.324607329842934</v>
      </c>
      <c r="L32" s="240"/>
      <c r="M32" s="240"/>
      <c r="N32" s="240"/>
      <c r="O32" s="240"/>
      <c r="P32" s="240"/>
      <c r="Q32" s="240"/>
      <c r="R32" s="240"/>
      <c r="S32" s="240"/>
      <c r="T32" s="240"/>
      <c r="U32" s="240"/>
      <c r="V32" s="240"/>
      <c r="W32" s="240"/>
      <c r="X32" s="240"/>
      <c r="Y32" s="240"/>
      <c r="Z32" s="240"/>
      <c r="AA32" s="240"/>
      <c r="AB32" s="240"/>
      <c r="AC32" s="240"/>
      <c r="AD32" s="240"/>
      <c r="AE32" s="240"/>
    </row>
    <row r="33" spans="1:9" x14ac:dyDescent="0.25">
      <c r="A33" s="220" t="s">
        <v>3</v>
      </c>
      <c r="B33" s="239">
        <v>0.38100000000000001</v>
      </c>
      <c r="C33" s="237">
        <v>0</v>
      </c>
      <c r="D33" s="238">
        <f t="shared" si="0"/>
        <v>100</v>
      </c>
      <c r="E33" s="20"/>
      <c r="F33" s="239" t="s">
        <v>4</v>
      </c>
      <c r="G33" s="237">
        <v>0.44800000000000001</v>
      </c>
      <c r="H33" s="237">
        <v>0.36899999999999999</v>
      </c>
      <c r="I33" s="238">
        <f t="shared" si="1"/>
        <v>17.633928571428577</v>
      </c>
    </row>
    <row r="34" spans="1:9" x14ac:dyDescent="0.25">
      <c r="A34" s="220" t="s">
        <v>3</v>
      </c>
      <c r="B34" s="239">
        <v>0.377</v>
      </c>
      <c r="C34" s="237">
        <v>0</v>
      </c>
      <c r="D34" s="238">
        <f t="shared" si="0"/>
        <v>100</v>
      </c>
      <c r="E34" s="20"/>
      <c r="F34" s="239" t="s">
        <v>4</v>
      </c>
      <c r="G34" s="237">
        <v>0.4</v>
      </c>
      <c r="H34" s="237">
        <v>0.23200000000000001</v>
      </c>
      <c r="I34" s="238">
        <f t="shared" si="1"/>
        <v>42</v>
      </c>
    </row>
    <row r="35" spans="1:9" x14ac:dyDescent="0.25">
      <c r="A35" s="220" t="s">
        <v>3</v>
      </c>
      <c r="B35" s="239">
        <v>0.42099999999999999</v>
      </c>
      <c r="C35" s="237">
        <v>0</v>
      </c>
      <c r="D35" s="238">
        <f t="shared" si="0"/>
        <v>100</v>
      </c>
      <c r="E35" s="20"/>
      <c r="F35" s="239" t="s">
        <v>4</v>
      </c>
      <c r="G35" s="237">
        <v>0.42699999999999999</v>
      </c>
      <c r="H35" s="237">
        <v>0.33</v>
      </c>
      <c r="I35" s="238">
        <f t="shared" si="1"/>
        <v>22.716627634660416</v>
      </c>
    </row>
    <row r="36" spans="1:9" x14ac:dyDescent="0.25">
      <c r="A36" s="220" t="s">
        <v>3</v>
      </c>
      <c r="B36" s="237">
        <v>0.55000000000000004</v>
      </c>
      <c r="C36" s="237">
        <v>0.13300000000000001</v>
      </c>
      <c r="D36" s="238">
        <f t="shared" si="0"/>
        <v>75.818181818181813</v>
      </c>
      <c r="E36" s="20"/>
      <c r="F36" s="239" t="s">
        <v>4</v>
      </c>
      <c r="G36" s="237">
        <v>0.61099999999999999</v>
      </c>
      <c r="H36" s="237">
        <v>0.442</v>
      </c>
      <c r="I36" s="238">
        <f t="shared" si="1"/>
        <v>27.659574468085101</v>
      </c>
    </row>
    <row r="37" spans="1:9" x14ac:dyDescent="0.25">
      <c r="A37" s="220" t="s">
        <v>3</v>
      </c>
      <c r="B37" s="237">
        <v>0.58199999999999996</v>
      </c>
      <c r="C37" s="237">
        <v>0</v>
      </c>
      <c r="D37" s="238">
        <f t="shared" si="0"/>
        <v>100</v>
      </c>
      <c r="E37" s="20"/>
      <c r="F37" s="239" t="s">
        <v>4</v>
      </c>
      <c r="G37" s="237">
        <v>0.58799999999999997</v>
      </c>
      <c r="H37" s="237">
        <v>0.36799999999999999</v>
      </c>
      <c r="I37" s="238">
        <f t="shared" si="1"/>
        <v>37.414965986394556</v>
      </c>
    </row>
    <row r="38" spans="1:9" x14ac:dyDescent="0.25">
      <c r="A38" s="220" t="s">
        <v>3</v>
      </c>
      <c r="B38" s="237">
        <v>0.48899999999999999</v>
      </c>
      <c r="C38" s="237">
        <v>0</v>
      </c>
      <c r="D38" s="238">
        <f t="shared" si="0"/>
        <v>100</v>
      </c>
      <c r="E38" s="20"/>
      <c r="F38" s="239" t="s">
        <v>4</v>
      </c>
      <c r="G38" s="237">
        <v>0.58599999999999997</v>
      </c>
      <c r="H38" s="237">
        <v>0.57299999999999995</v>
      </c>
      <c r="I38" s="238">
        <f t="shared" si="1"/>
        <v>2.2184300341296948</v>
      </c>
    </row>
    <row r="39" spans="1:9" x14ac:dyDescent="0.25">
      <c r="A39" s="220" t="s">
        <v>3</v>
      </c>
      <c r="B39" s="239">
        <v>0.51800000000000002</v>
      </c>
      <c r="C39" s="237">
        <v>0</v>
      </c>
      <c r="D39" s="238">
        <f t="shared" si="0"/>
        <v>100</v>
      </c>
      <c r="E39" s="20"/>
      <c r="F39" s="239" t="s">
        <v>4</v>
      </c>
      <c r="G39" s="237">
        <v>0.52300000000000002</v>
      </c>
      <c r="H39" s="237">
        <v>0.51800000000000002</v>
      </c>
      <c r="I39" s="238">
        <f t="shared" si="1"/>
        <v>0.95602294455067005</v>
      </c>
    </row>
    <row r="40" spans="1:9" x14ac:dyDescent="0.25">
      <c r="A40" s="220" t="s">
        <v>3</v>
      </c>
      <c r="B40" s="239">
        <v>0.52600000000000002</v>
      </c>
      <c r="C40" s="237">
        <v>0</v>
      </c>
      <c r="D40" s="238">
        <f t="shared" si="0"/>
        <v>100</v>
      </c>
      <c r="E40" s="20"/>
      <c r="F40" s="239" t="s">
        <v>4</v>
      </c>
      <c r="G40" s="237">
        <v>0.61599999999999999</v>
      </c>
      <c r="H40" s="237">
        <v>0.60899999999999999</v>
      </c>
      <c r="I40" s="238">
        <f t="shared" si="1"/>
        <v>1.1363636363636374</v>
      </c>
    </row>
    <row r="41" spans="1:9" x14ac:dyDescent="0.25">
      <c r="A41" s="220" t="s">
        <v>3</v>
      </c>
      <c r="B41" s="239">
        <v>0.63400000000000001</v>
      </c>
      <c r="C41" s="237">
        <v>0.249</v>
      </c>
      <c r="D41" s="238">
        <f t="shared" si="0"/>
        <v>60.725552050473183</v>
      </c>
      <c r="E41" s="20"/>
      <c r="F41" s="239" t="s">
        <v>4</v>
      </c>
      <c r="G41" s="237">
        <v>0.61099999999999999</v>
      </c>
      <c r="H41" s="237">
        <v>0.59799999999999998</v>
      </c>
      <c r="I41" s="238">
        <f t="shared" si="1"/>
        <v>2.1276595744680873</v>
      </c>
    </row>
    <row r="42" spans="1:9" x14ac:dyDescent="0.25">
      <c r="A42" s="220" t="s">
        <v>4</v>
      </c>
      <c r="B42" s="237">
        <v>0.8</v>
      </c>
      <c r="C42" s="237">
        <v>0</v>
      </c>
      <c r="D42" s="238">
        <f t="shared" si="0"/>
        <v>100</v>
      </c>
      <c r="E42" s="20"/>
      <c r="F42" s="239" t="s">
        <v>5</v>
      </c>
      <c r="G42" s="237">
        <v>0.46899999999999997</v>
      </c>
      <c r="H42" s="237">
        <v>0</v>
      </c>
      <c r="I42" s="238">
        <f t="shared" si="1"/>
        <v>100</v>
      </c>
    </row>
    <row r="43" spans="1:9" x14ac:dyDescent="0.25">
      <c r="A43" s="220" t="s">
        <v>4</v>
      </c>
      <c r="B43" s="239">
        <v>0.38300000000000001</v>
      </c>
      <c r="C43" s="237">
        <v>0</v>
      </c>
      <c r="D43" s="238">
        <f t="shared" si="0"/>
        <v>100</v>
      </c>
      <c r="E43" s="20"/>
      <c r="F43" s="239" t="s">
        <v>5</v>
      </c>
      <c r="G43" s="237">
        <v>0.44600000000000001</v>
      </c>
      <c r="H43" s="237">
        <v>0</v>
      </c>
      <c r="I43" s="238">
        <f t="shared" si="1"/>
        <v>100</v>
      </c>
    </row>
    <row r="44" spans="1:9" x14ac:dyDescent="0.25">
      <c r="A44" s="220" t="s">
        <v>4</v>
      </c>
      <c r="B44" s="239">
        <v>0.65800000000000003</v>
      </c>
      <c r="C44" s="237">
        <v>0</v>
      </c>
      <c r="D44" s="238">
        <f t="shared" si="0"/>
        <v>100</v>
      </c>
      <c r="E44" s="20"/>
      <c r="F44" s="239" t="s">
        <v>5</v>
      </c>
      <c r="G44" s="237">
        <v>0.41699999999999998</v>
      </c>
      <c r="H44" s="237">
        <v>0</v>
      </c>
      <c r="I44" s="238">
        <f t="shared" si="1"/>
        <v>100</v>
      </c>
    </row>
    <row r="45" spans="1:9" x14ac:dyDescent="0.25">
      <c r="A45" s="220" t="s">
        <v>4</v>
      </c>
      <c r="B45" s="239">
        <v>0.69699999999999995</v>
      </c>
      <c r="C45" s="237">
        <v>0</v>
      </c>
      <c r="D45" s="238">
        <f t="shared" si="0"/>
        <v>100</v>
      </c>
      <c r="E45" s="20"/>
      <c r="F45" s="239" t="s">
        <v>5</v>
      </c>
      <c r="G45" s="237">
        <v>0.46200000000000002</v>
      </c>
      <c r="H45" s="237">
        <v>0.14099999999999999</v>
      </c>
      <c r="I45" s="238">
        <f t="shared" si="1"/>
        <v>69.48051948051949</v>
      </c>
    </row>
    <row r="46" spans="1:9" x14ac:dyDescent="0.25">
      <c r="A46" s="220" t="s">
        <v>4</v>
      </c>
      <c r="B46" s="239">
        <v>0.436</v>
      </c>
      <c r="C46" s="237">
        <v>0</v>
      </c>
      <c r="D46" s="238">
        <f t="shared" si="0"/>
        <v>100</v>
      </c>
      <c r="E46" s="20"/>
      <c r="F46" s="239" t="s">
        <v>5</v>
      </c>
      <c r="G46" s="237">
        <v>0.48899999999999999</v>
      </c>
      <c r="H46" s="237">
        <v>0</v>
      </c>
      <c r="I46" s="238">
        <f t="shared" si="1"/>
        <v>100</v>
      </c>
    </row>
    <row r="47" spans="1:9" x14ac:dyDescent="0.25">
      <c r="A47" s="220" t="s">
        <v>4</v>
      </c>
      <c r="B47" s="239">
        <v>0.45500000000000002</v>
      </c>
      <c r="C47" s="237">
        <v>0</v>
      </c>
      <c r="D47" s="238">
        <f t="shared" si="0"/>
        <v>100</v>
      </c>
      <c r="E47" s="20"/>
      <c r="F47" s="239" t="s">
        <v>5</v>
      </c>
      <c r="G47" s="237">
        <v>0.39100000000000001</v>
      </c>
      <c r="H47" s="237">
        <v>0</v>
      </c>
      <c r="I47" s="238">
        <f t="shared" si="1"/>
        <v>100</v>
      </c>
    </row>
    <row r="48" spans="1:9" x14ac:dyDescent="0.25">
      <c r="A48" s="220" t="s">
        <v>4</v>
      </c>
      <c r="B48" s="237">
        <v>0.33600000000000002</v>
      </c>
      <c r="C48" s="237">
        <v>0</v>
      </c>
      <c r="D48" s="238">
        <f t="shared" si="0"/>
        <v>100</v>
      </c>
      <c r="E48" s="20"/>
      <c r="F48" s="239" t="s">
        <v>5</v>
      </c>
      <c r="G48" s="237">
        <v>0.52500000000000002</v>
      </c>
      <c r="H48" s="237">
        <v>0.36899999999999999</v>
      </c>
      <c r="I48" s="238">
        <f t="shared" si="1"/>
        <v>29.714285714285722</v>
      </c>
    </row>
    <row r="49" spans="1:9" x14ac:dyDescent="0.25">
      <c r="A49" s="220" t="s">
        <v>4</v>
      </c>
      <c r="B49" s="237">
        <v>0.41899999999999998</v>
      </c>
      <c r="C49" s="237">
        <v>0</v>
      </c>
      <c r="D49" s="238">
        <f t="shared" si="0"/>
        <v>100</v>
      </c>
      <c r="E49" s="20"/>
      <c r="F49" s="239" t="s">
        <v>5</v>
      </c>
      <c r="G49" s="237">
        <v>0.56499999999999995</v>
      </c>
      <c r="H49" s="237">
        <v>0</v>
      </c>
      <c r="I49" s="238">
        <f t="shared" si="1"/>
        <v>100</v>
      </c>
    </row>
    <row r="50" spans="1:9" x14ac:dyDescent="0.25">
      <c r="A50" s="220" t="s">
        <v>4</v>
      </c>
      <c r="B50" s="237">
        <v>0.44700000000000001</v>
      </c>
      <c r="C50" s="237">
        <v>0</v>
      </c>
      <c r="D50" s="238">
        <f t="shared" si="0"/>
        <v>100</v>
      </c>
      <c r="E50" s="20"/>
      <c r="F50" s="239" t="s">
        <v>5</v>
      </c>
      <c r="G50" s="237">
        <v>0.78600000000000003</v>
      </c>
      <c r="H50" s="237">
        <v>0</v>
      </c>
      <c r="I50" s="238">
        <f t="shared" si="1"/>
        <v>100</v>
      </c>
    </row>
    <row r="51" spans="1:9" x14ac:dyDescent="0.25">
      <c r="A51" s="220" t="s">
        <v>4</v>
      </c>
      <c r="B51" s="239">
        <v>0.47199999999999998</v>
      </c>
      <c r="C51" s="237">
        <v>0</v>
      </c>
      <c r="D51" s="238">
        <f t="shared" si="0"/>
        <v>100</v>
      </c>
      <c r="E51" s="20"/>
      <c r="F51" s="239" t="s">
        <v>5</v>
      </c>
      <c r="G51" s="237">
        <v>0.52600000000000002</v>
      </c>
      <c r="H51" s="237">
        <v>0</v>
      </c>
      <c r="I51" s="238">
        <f t="shared" si="1"/>
        <v>100</v>
      </c>
    </row>
    <row r="52" spans="1:9" x14ac:dyDescent="0.25">
      <c r="A52" s="220" t="s">
        <v>4</v>
      </c>
      <c r="B52" s="239">
        <v>0.55900000000000005</v>
      </c>
      <c r="C52" s="237">
        <v>0</v>
      </c>
      <c r="D52" s="238">
        <f t="shared" si="0"/>
        <v>100</v>
      </c>
      <c r="E52" s="20"/>
      <c r="F52" s="239" t="s">
        <v>5</v>
      </c>
      <c r="G52" s="237">
        <v>0.58299999999999996</v>
      </c>
      <c r="H52" s="237">
        <v>0</v>
      </c>
      <c r="I52" s="238">
        <f t="shared" si="1"/>
        <v>100</v>
      </c>
    </row>
    <row r="53" spans="1:9" x14ac:dyDescent="0.25">
      <c r="A53" s="220" t="s">
        <v>4</v>
      </c>
      <c r="B53" s="239">
        <v>0.47899999999999998</v>
      </c>
      <c r="C53" s="237">
        <v>0</v>
      </c>
      <c r="D53" s="238">
        <f t="shared" si="0"/>
        <v>100</v>
      </c>
      <c r="E53" s="20"/>
      <c r="F53" s="239" t="s">
        <v>5</v>
      </c>
      <c r="G53" s="237">
        <v>0.52100000000000002</v>
      </c>
      <c r="H53" s="237">
        <v>0</v>
      </c>
      <c r="I53" s="238">
        <f t="shared" si="1"/>
        <v>100</v>
      </c>
    </row>
    <row r="54" spans="1:9" x14ac:dyDescent="0.25">
      <c r="A54" s="220" t="s">
        <v>4</v>
      </c>
      <c r="B54" s="237">
        <v>0.36199999999999999</v>
      </c>
      <c r="C54" s="237">
        <v>0</v>
      </c>
      <c r="D54" s="238">
        <f t="shared" si="0"/>
        <v>100</v>
      </c>
      <c r="E54" s="20"/>
      <c r="F54" s="239" t="s">
        <v>5</v>
      </c>
      <c r="G54" s="237">
        <v>0.53200000000000003</v>
      </c>
      <c r="H54" s="237">
        <v>0</v>
      </c>
      <c r="I54" s="238">
        <f t="shared" si="1"/>
        <v>100</v>
      </c>
    </row>
    <row r="55" spans="1:9" x14ac:dyDescent="0.25">
      <c r="A55" s="220" t="s">
        <v>4</v>
      </c>
      <c r="B55" s="237">
        <v>0.34799999999999998</v>
      </c>
      <c r="C55" s="237">
        <v>0</v>
      </c>
      <c r="D55" s="238">
        <f t="shared" si="0"/>
        <v>100</v>
      </c>
      <c r="E55" s="20"/>
      <c r="F55" s="239" t="s">
        <v>5</v>
      </c>
      <c r="G55" s="237">
        <v>0.51900000000000002</v>
      </c>
      <c r="H55" s="237">
        <v>0.46500000000000002</v>
      </c>
      <c r="I55" s="238">
        <f t="shared" si="1"/>
        <v>10.404624277456644</v>
      </c>
    </row>
    <row r="56" spans="1:9" x14ac:dyDescent="0.25">
      <c r="A56" s="220" t="s">
        <v>4</v>
      </c>
      <c r="B56" s="237">
        <v>0.56999999999999995</v>
      </c>
      <c r="C56" s="237">
        <v>6.4000000000000001E-2</v>
      </c>
      <c r="D56" s="238">
        <f t="shared" si="0"/>
        <v>88.771929824561411</v>
      </c>
      <c r="E56" s="20"/>
      <c r="F56" s="239" t="s">
        <v>5</v>
      </c>
      <c r="G56" s="237">
        <v>0.51</v>
      </c>
      <c r="H56" s="237">
        <v>0.51</v>
      </c>
      <c r="I56" s="238">
        <f t="shared" si="1"/>
        <v>0</v>
      </c>
    </row>
    <row r="57" spans="1:9" x14ac:dyDescent="0.25">
      <c r="A57" s="220" t="s">
        <v>4</v>
      </c>
      <c r="B57" s="239">
        <v>0.54500000000000004</v>
      </c>
      <c r="C57" s="237">
        <v>0.24099999999999999</v>
      </c>
      <c r="D57" s="238">
        <f t="shared" si="0"/>
        <v>55.779816513761475</v>
      </c>
      <c r="E57" s="20"/>
      <c r="F57" s="239" t="s">
        <v>5</v>
      </c>
      <c r="G57" s="237">
        <v>0.46800000000000003</v>
      </c>
      <c r="H57" s="237">
        <v>0.46500000000000002</v>
      </c>
      <c r="I57" s="238">
        <f t="shared" si="1"/>
        <v>0.64102564102564152</v>
      </c>
    </row>
    <row r="58" spans="1:9" x14ac:dyDescent="0.25">
      <c r="A58" s="220" t="s">
        <v>4</v>
      </c>
      <c r="B58" s="239">
        <v>0.54900000000000004</v>
      </c>
      <c r="C58" s="237">
        <v>0.35699999999999998</v>
      </c>
      <c r="D58" s="238">
        <f t="shared" si="0"/>
        <v>34.972677595628419</v>
      </c>
      <c r="E58" s="20"/>
      <c r="F58" s="239" t="s">
        <v>5</v>
      </c>
      <c r="G58" s="237">
        <v>0.52900000000000003</v>
      </c>
      <c r="H58" s="237">
        <v>0.52800000000000002</v>
      </c>
      <c r="I58" s="238">
        <f t="shared" si="1"/>
        <v>0.18903591682419676</v>
      </c>
    </row>
    <row r="59" spans="1:9" x14ac:dyDescent="0.25">
      <c r="A59" s="220" t="s">
        <v>4</v>
      </c>
      <c r="B59" s="239">
        <v>0.33400000000000002</v>
      </c>
      <c r="C59" s="237">
        <v>0.19700000000000001</v>
      </c>
      <c r="D59" s="238">
        <f t="shared" si="0"/>
        <v>41.017964071856291</v>
      </c>
      <c r="E59" s="20"/>
      <c r="F59" s="239" t="s">
        <v>5</v>
      </c>
      <c r="G59" s="237">
        <v>0.46200000000000002</v>
      </c>
      <c r="H59" s="237">
        <v>0.38700000000000001</v>
      </c>
      <c r="I59" s="238">
        <f t="shared" si="1"/>
        <v>16.233766233766236</v>
      </c>
    </row>
    <row r="60" spans="1:9" x14ac:dyDescent="0.25">
      <c r="A60" s="220" t="s">
        <v>5</v>
      </c>
      <c r="B60" s="237">
        <v>0.53</v>
      </c>
      <c r="C60" s="237">
        <v>0.113</v>
      </c>
      <c r="D60" s="238">
        <f t="shared" si="0"/>
        <v>78.679245283018872</v>
      </c>
      <c r="E60" s="20"/>
      <c r="F60" s="239" t="s">
        <v>6</v>
      </c>
      <c r="G60" s="237">
        <v>0.52500000000000002</v>
      </c>
      <c r="H60" s="237">
        <v>0.52500000000000002</v>
      </c>
      <c r="I60" s="238">
        <f t="shared" si="1"/>
        <v>0</v>
      </c>
    </row>
    <row r="61" spans="1:9" x14ac:dyDescent="0.25">
      <c r="A61" s="220" t="s">
        <v>5</v>
      </c>
      <c r="B61" s="237">
        <v>0.48699999999999999</v>
      </c>
      <c r="C61" s="237">
        <v>0</v>
      </c>
      <c r="D61" s="238">
        <f t="shared" si="0"/>
        <v>100</v>
      </c>
      <c r="E61" s="20"/>
      <c r="F61" s="239" t="s">
        <v>6</v>
      </c>
      <c r="G61" s="237">
        <v>0.48899999999999999</v>
      </c>
      <c r="H61" s="237">
        <v>0.48899999999999999</v>
      </c>
      <c r="I61" s="238">
        <f t="shared" si="1"/>
        <v>0</v>
      </c>
    </row>
    <row r="62" spans="1:9" x14ac:dyDescent="0.25">
      <c r="A62" s="220" t="s">
        <v>5</v>
      </c>
      <c r="B62" s="237">
        <v>0.54100000000000004</v>
      </c>
      <c r="C62" s="237">
        <v>0</v>
      </c>
      <c r="D62" s="238">
        <f t="shared" si="0"/>
        <v>100</v>
      </c>
      <c r="E62" s="20"/>
      <c r="F62" s="239" t="s">
        <v>6</v>
      </c>
      <c r="G62" s="237">
        <v>0.40300000000000002</v>
      </c>
      <c r="H62" s="237">
        <v>0.40300000000000002</v>
      </c>
      <c r="I62" s="238">
        <f t="shared" si="1"/>
        <v>0</v>
      </c>
    </row>
    <row r="63" spans="1:9" x14ac:dyDescent="0.25">
      <c r="A63" s="220" t="s">
        <v>5</v>
      </c>
      <c r="B63" s="237">
        <v>0.499</v>
      </c>
      <c r="C63" s="237">
        <v>0.157</v>
      </c>
      <c r="D63" s="238">
        <f t="shared" si="0"/>
        <v>68.537074148296583</v>
      </c>
      <c r="E63" s="20"/>
      <c r="F63" s="239" t="s">
        <v>6</v>
      </c>
      <c r="G63" s="237">
        <v>0.52200000000000002</v>
      </c>
      <c r="H63" s="237">
        <v>0.52200000000000002</v>
      </c>
      <c r="I63" s="238">
        <f t="shared" si="1"/>
        <v>0</v>
      </c>
    </row>
    <row r="64" spans="1:9" x14ac:dyDescent="0.25">
      <c r="A64" s="220" t="s">
        <v>5</v>
      </c>
      <c r="B64" s="237">
        <v>0.48</v>
      </c>
      <c r="C64" s="237">
        <v>0</v>
      </c>
      <c r="D64" s="238">
        <f t="shared" si="0"/>
        <v>100</v>
      </c>
      <c r="E64" s="20"/>
      <c r="F64" s="239" t="s">
        <v>6</v>
      </c>
      <c r="G64" s="237">
        <v>0.435</v>
      </c>
      <c r="H64" s="237">
        <v>0.435</v>
      </c>
      <c r="I64" s="238">
        <f t="shared" si="1"/>
        <v>0</v>
      </c>
    </row>
    <row r="65" spans="1:9" x14ac:dyDescent="0.25">
      <c r="A65" s="220" t="s">
        <v>5</v>
      </c>
      <c r="B65" s="237">
        <v>0.437</v>
      </c>
      <c r="C65" s="237">
        <v>0</v>
      </c>
      <c r="D65" s="238">
        <f t="shared" si="0"/>
        <v>100</v>
      </c>
      <c r="E65" s="20"/>
      <c r="F65" s="239" t="s">
        <v>6</v>
      </c>
      <c r="G65" s="237">
        <v>0.61399999999999999</v>
      </c>
      <c r="H65" s="237">
        <v>0.61399999999999999</v>
      </c>
      <c r="I65" s="238">
        <f t="shared" si="1"/>
        <v>0</v>
      </c>
    </row>
    <row r="66" spans="1:9" x14ac:dyDescent="0.25">
      <c r="A66" s="220" t="s">
        <v>5</v>
      </c>
      <c r="B66" s="239">
        <v>0.98199999999999998</v>
      </c>
      <c r="C66" s="237">
        <v>0</v>
      </c>
      <c r="D66" s="238">
        <f t="shared" si="0"/>
        <v>100</v>
      </c>
      <c r="E66" s="20"/>
      <c r="F66" s="239" t="s">
        <v>6</v>
      </c>
      <c r="G66" s="237">
        <v>0.53400000000000003</v>
      </c>
      <c r="H66" s="237">
        <v>0.53400000000000003</v>
      </c>
      <c r="I66" s="238">
        <f t="shared" si="1"/>
        <v>0</v>
      </c>
    </row>
    <row r="67" spans="1:9" x14ac:dyDescent="0.25">
      <c r="A67" s="220" t="s">
        <v>5</v>
      </c>
      <c r="B67" s="237">
        <v>0.36399999999999999</v>
      </c>
      <c r="C67" s="237">
        <v>0</v>
      </c>
      <c r="D67" s="238">
        <f t="shared" si="0"/>
        <v>100</v>
      </c>
      <c r="E67" s="20"/>
      <c r="F67" s="239" t="s">
        <v>6</v>
      </c>
      <c r="G67" s="237">
        <v>0.48399999999999999</v>
      </c>
      <c r="H67" s="237">
        <v>0.46200000000000002</v>
      </c>
      <c r="I67" s="238">
        <f t="shared" si="1"/>
        <v>4.5454545454545379</v>
      </c>
    </row>
    <row r="68" spans="1:9" x14ac:dyDescent="0.25">
      <c r="A68" s="220" t="s">
        <v>5</v>
      </c>
      <c r="B68" s="237">
        <v>0.42699999999999999</v>
      </c>
      <c r="C68" s="237">
        <v>0</v>
      </c>
      <c r="D68" s="238">
        <f t="shared" si="0"/>
        <v>100</v>
      </c>
      <c r="E68" s="20"/>
      <c r="F68" s="239" t="s">
        <v>6</v>
      </c>
      <c r="G68" s="237">
        <v>0.498</v>
      </c>
      <c r="H68" s="237">
        <v>0.496</v>
      </c>
      <c r="I68" s="238">
        <f t="shared" si="1"/>
        <v>0.40160642570281163</v>
      </c>
    </row>
    <row r="69" spans="1:9" x14ac:dyDescent="0.25">
      <c r="A69" s="220" t="s">
        <v>5</v>
      </c>
      <c r="B69" s="239">
        <v>0.39600000000000002</v>
      </c>
      <c r="C69" s="237">
        <v>0</v>
      </c>
      <c r="D69" s="238">
        <f t="shared" si="0"/>
        <v>100</v>
      </c>
      <c r="E69" s="20"/>
      <c r="F69" s="239" t="s">
        <v>6</v>
      </c>
      <c r="G69" s="237">
        <v>0.57099999999999995</v>
      </c>
      <c r="H69" s="237">
        <v>0.57099999999999995</v>
      </c>
      <c r="I69" s="238">
        <f t="shared" si="1"/>
        <v>0</v>
      </c>
    </row>
    <row r="70" spans="1:9" x14ac:dyDescent="0.25">
      <c r="A70" s="220" t="s">
        <v>5</v>
      </c>
      <c r="B70" s="239">
        <v>0.45900000000000002</v>
      </c>
      <c r="C70" s="237">
        <v>0</v>
      </c>
      <c r="D70" s="238">
        <f t="shared" si="0"/>
        <v>100</v>
      </c>
      <c r="E70" s="20"/>
      <c r="F70" s="239" t="s">
        <v>6</v>
      </c>
      <c r="G70" s="237">
        <v>0.47399999999999998</v>
      </c>
      <c r="H70" s="237">
        <v>0.47399999999999998</v>
      </c>
      <c r="I70" s="238">
        <f t="shared" si="1"/>
        <v>0</v>
      </c>
    </row>
    <row r="71" spans="1:9" x14ac:dyDescent="0.25">
      <c r="A71" s="220" t="s">
        <v>5</v>
      </c>
      <c r="B71" s="239">
        <v>0.58199999999999996</v>
      </c>
      <c r="C71" s="237">
        <v>0</v>
      </c>
      <c r="D71" s="238">
        <f t="shared" ref="D71:D134" si="2">((B71-C71)/B71)*100</f>
        <v>100</v>
      </c>
      <c r="E71" s="20"/>
      <c r="F71" s="239" t="s">
        <v>6</v>
      </c>
      <c r="G71" s="237">
        <v>0.51100000000000001</v>
      </c>
      <c r="H71" s="237">
        <v>0.51</v>
      </c>
      <c r="I71" s="238">
        <f t="shared" ref="I71:I134" si="3">((G71-H71)/G71)*100</f>
        <v>0.1956947162426616</v>
      </c>
    </row>
    <row r="72" spans="1:9" x14ac:dyDescent="0.25">
      <c r="A72" s="220" t="s">
        <v>5</v>
      </c>
      <c r="B72" s="239">
        <v>0.46300000000000002</v>
      </c>
      <c r="C72" s="237">
        <v>0.115</v>
      </c>
      <c r="D72" s="238">
        <f t="shared" si="2"/>
        <v>75.16198704103671</v>
      </c>
      <c r="E72" s="20"/>
      <c r="F72" s="239" t="s">
        <v>6</v>
      </c>
      <c r="G72" s="237">
        <v>0.38400000000000001</v>
      </c>
      <c r="H72" s="237">
        <v>0.377</v>
      </c>
      <c r="I72" s="238">
        <f t="shared" si="3"/>
        <v>1.8229166666666681</v>
      </c>
    </row>
    <row r="73" spans="1:9" x14ac:dyDescent="0.25">
      <c r="A73" s="220" t="s">
        <v>5</v>
      </c>
      <c r="B73" s="239">
        <v>0.45400000000000001</v>
      </c>
      <c r="C73" s="237">
        <v>0.22700000000000001</v>
      </c>
      <c r="D73" s="238">
        <f t="shared" si="2"/>
        <v>50</v>
      </c>
      <c r="E73" s="20"/>
      <c r="F73" s="239" t="s">
        <v>6</v>
      </c>
      <c r="G73" s="237">
        <v>0.51500000000000001</v>
      </c>
      <c r="H73" s="237">
        <v>0.51</v>
      </c>
      <c r="I73" s="238">
        <f t="shared" si="3"/>
        <v>0.97087378640776778</v>
      </c>
    </row>
    <row r="74" spans="1:9" x14ac:dyDescent="0.25">
      <c r="A74" s="220" t="s">
        <v>5</v>
      </c>
      <c r="B74" s="239">
        <v>0.32400000000000001</v>
      </c>
      <c r="C74" s="237">
        <v>8.1000000000000003E-2</v>
      </c>
      <c r="D74" s="238">
        <f t="shared" si="2"/>
        <v>75</v>
      </c>
      <c r="E74" s="20"/>
      <c r="F74" s="239" t="s">
        <v>6</v>
      </c>
      <c r="G74" s="237">
        <v>0.435</v>
      </c>
      <c r="H74" s="237">
        <v>0.42599999999999999</v>
      </c>
      <c r="I74" s="238">
        <f t="shared" si="3"/>
        <v>2.0689655172413812</v>
      </c>
    </row>
    <row r="75" spans="1:9" x14ac:dyDescent="0.25">
      <c r="A75" s="220" t="s">
        <v>5</v>
      </c>
      <c r="B75" s="239">
        <v>0.30399999999999999</v>
      </c>
      <c r="C75" s="237">
        <v>6.9000000000000006E-2</v>
      </c>
      <c r="D75" s="238">
        <f t="shared" si="2"/>
        <v>77.30263157894737</v>
      </c>
      <c r="E75" s="20"/>
      <c r="F75" s="239" t="s">
        <v>6</v>
      </c>
      <c r="G75" s="237">
        <v>0.44400000000000001</v>
      </c>
      <c r="H75" s="237">
        <v>0.39700000000000002</v>
      </c>
      <c r="I75" s="238">
        <f t="shared" si="3"/>
        <v>10.585585585585584</v>
      </c>
    </row>
    <row r="76" spans="1:9" x14ac:dyDescent="0.25">
      <c r="A76" s="220" t="s">
        <v>5</v>
      </c>
      <c r="B76" s="239">
        <v>0.307</v>
      </c>
      <c r="C76" s="237">
        <v>0.11700000000000001</v>
      </c>
      <c r="D76" s="238">
        <f t="shared" si="2"/>
        <v>61.88925081433225</v>
      </c>
      <c r="E76" s="20"/>
      <c r="F76" s="239" t="s">
        <v>6</v>
      </c>
      <c r="G76" s="237">
        <v>0.45500000000000002</v>
      </c>
      <c r="H76" s="237">
        <v>0.43</v>
      </c>
      <c r="I76" s="238">
        <f t="shared" si="3"/>
        <v>5.494505494505499</v>
      </c>
    </row>
    <row r="77" spans="1:9" x14ac:dyDescent="0.25">
      <c r="A77" s="220" t="s">
        <v>5</v>
      </c>
      <c r="B77" s="239">
        <v>0.40600000000000003</v>
      </c>
      <c r="C77" s="237">
        <v>0</v>
      </c>
      <c r="D77" s="238">
        <f t="shared" si="2"/>
        <v>100</v>
      </c>
      <c r="E77" s="20"/>
      <c r="F77" s="239" t="s">
        <v>6</v>
      </c>
      <c r="G77" s="237">
        <v>0.42</v>
      </c>
      <c r="H77" s="237">
        <v>9.9000000000000005E-2</v>
      </c>
      <c r="I77" s="238">
        <f t="shared" si="3"/>
        <v>76.428571428571416</v>
      </c>
    </row>
    <row r="78" spans="1:9" x14ac:dyDescent="0.25">
      <c r="A78" s="220" t="s">
        <v>6</v>
      </c>
      <c r="B78" s="237">
        <v>0.32700000000000001</v>
      </c>
      <c r="C78" s="237">
        <v>0.22900000000000001</v>
      </c>
      <c r="D78" s="238">
        <f t="shared" si="2"/>
        <v>29.969418960244649</v>
      </c>
      <c r="E78" s="20"/>
      <c r="F78" s="239" t="s">
        <v>7</v>
      </c>
      <c r="G78" s="237">
        <v>0.40100000000000002</v>
      </c>
      <c r="H78" s="237">
        <v>0.39500000000000002</v>
      </c>
      <c r="I78" s="238">
        <f t="shared" si="3"/>
        <v>1.4962593516209488</v>
      </c>
    </row>
    <row r="79" spans="1:9" x14ac:dyDescent="0.25">
      <c r="A79" s="220" t="s">
        <v>6</v>
      </c>
      <c r="B79" s="237">
        <v>0.82</v>
      </c>
      <c r="C79" s="237">
        <v>0.59599999999999997</v>
      </c>
      <c r="D79" s="238">
        <f t="shared" si="2"/>
        <v>27.317073170731703</v>
      </c>
      <c r="E79" s="20"/>
      <c r="F79" s="239" t="s">
        <v>7</v>
      </c>
      <c r="G79" s="237">
        <v>0.39800000000000002</v>
      </c>
      <c r="H79" s="237">
        <v>0.38200000000000001</v>
      </c>
      <c r="I79" s="238">
        <f t="shared" si="3"/>
        <v>4.020100502512566</v>
      </c>
    </row>
    <row r="80" spans="1:9" x14ac:dyDescent="0.25">
      <c r="A80" s="220" t="s">
        <v>6</v>
      </c>
      <c r="B80" s="237">
        <v>0.34100000000000003</v>
      </c>
      <c r="C80" s="237">
        <v>5.2999999999999999E-2</v>
      </c>
      <c r="D80" s="238">
        <f t="shared" si="2"/>
        <v>84.457478005865099</v>
      </c>
      <c r="E80" s="20"/>
      <c r="F80" s="239" t="s">
        <v>7</v>
      </c>
      <c r="G80" s="237">
        <v>0.51</v>
      </c>
      <c r="H80" s="237">
        <v>0.505</v>
      </c>
      <c r="I80" s="238">
        <f t="shared" si="3"/>
        <v>0.98039215686274594</v>
      </c>
    </row>
    <row r="81" spans="1:9" x14ac:dyDescent="0.25">
      <c r="A81" s="220" t="s">
        <v>6</v>
      </c>
      <c r="B81" s="239">
        <v>0.58799999999999997</v>
      </c>
      <c r="C81" s="237">
        <v>0.311</v>
      </c>
      <c r="D81" s="238">
        <f t="shared" si="2"/>
        <v>47.108843537414963</v>
      </c>
      <c r="E81" s="20"/>
      <c r="F81" s="239" t="s">
        <v>7</v>
      </c>
      <c r="G81" s="237">
        <v>0.45600000000000002</v>
      </c>
      <c r="H81" s="237">
        <v>0.45600000000000002</v>
      </c>
      <c r="I81" s="238">
        <f t="shared" si="3"/>
        <v>0</v>
      </c>
    </row>
    <row r="82" spans="1:9" x14ac:dyDescent="0.25">
      <c r="A82" s="220" t="s">
        <v>6</v>
      </c>
      <c r="B82" s="239">
        <v>0.377</v>
      </c>
      <c r="C82" s="237">
        <v>0.11600000000000001</v>
      </c>
      <c r="D82" s="238">
        <f t="shared" si="2"/>
        <v>69.230769230769226</v>
      </c>
      <c r="E82" s="20"/>
      <c r="F82" s="239" t="s">
        <v>7</v>
      </c>
      <c r="G82" s="237">
        <v>0.443</v>
      </c>
      <c r="H82" s="237">
        <v>0.436</v>
      </c>
      <c r="I82" s="238">
        <f t="shared" si="3"/>
        <v>1.5801354401805883</v>
      </c>
    </row>
    <row r="83" spans="1:9" x14ac:dyDescent="0.25">
      <c r="A83" s="220" t="s">
        <v>6</v>
      </c>
      <c r="B83" s="239">
        <v>0.54300000000000004</v>
      </c>
      <c r="C83" s="237">
        <v>0.27</v>
      </c>
      <c r="D83" s="238">
        <f t="shared" si="2"/>
        <v>50.276243093922659</v>
      </c>
      <c r="E83" s="20"/>
      <c r="F83" s="239" t="s">
        <v>7</v>
      </c>
      <c r="G83" s="237">
        <v>0.46899999999999997</v>
      </c>
      <c r="H83" s="237">
        <v>0.156</v>
      </c>
      <c r="I83" s="238">
        <f t="shared" si="3"/>
        <v>66.737739872068218</v>
      </c>
    </row>
    <row r="84" spans="1:9" x14ac:dyDescent="0.25">
      <c r="A84" s="220" t="s">
        <v>6</v>
      </c>
      <c r="B84" s="239">
        <v>0.29699999999999999</v>
      </c>
      <c r="C84" s="237">
        <v>0</v>
      </c>
      <c r="D84" s="238">
        <f t="shared" si="2"/>
        <v>100</v>
      </c>
      <c r="E84" s="20"/>
      <c r="F84" s="239" t="s">
        <v>7</v>
      </c>
      <c r="G84" s="237">
        <v>0.72499999999999998</v>
      </c>
      <c r="H84" s="237">
        <v>0.26</v>
      </c>
      <c r="I84" s="238">
        <f t="shared" si="3"/>
        <v>64.137931034482747</v>
      </c>
    </row>
    <row r="85" spans="1:9" x14ac:dyDescent="0.25">
      <c r="A85" s="220" t="s">
        <v>6</v>
      </c>
      <c r="B85" s="239">
        <v>0.29699999999999999</v>
      </c>
      <c r="C85" s="237">
        <v>0</v>
      </c>
      <c r="D85" s="238">
        <f t="shared" si="2"/>
        <v>100</v>
      </c>
      <c r="E85" s="20"/>
      <c r="F85" s="239" t="s">
        <v>7</v>
      </c>
      <c r="G85" s="237">
        <v>0.40799999999999997</v>
      </c>
      <c r="H85" s="237">
        <v>0.39400000000000002</v>
      </c>
      <c r="I85" s="238">
        <f t="shared" si="3"/>
        <v>3.4313725490195979</v>
      </c>
    </row>
    <row r="86" spans="1:9" x14ac:dyDescent="0.25">
      <c r="A86" s="220" t="s">
        <v>6</v>
      </c>
      <c r="B86" s="239">
        <v>0.28199999999999997</v>
      </c>
      <c r="C86" s="237">
        <v>0</v>
      </c>
      <c r="D86" s="238">
        <f t="shared" si="2"/>
        <v>100</v>
      </c>
      <c r="E86" s="20"/>
      <c r="F86" s="239" t="s">
        <v>7</v>
      </c>
      <c r="G86" s="237">
        <v>0.443</v>
      </c>
      <c r="H86" s="237">
        <v>0.40899999999999997</v>
      </c>
      <c r="I86" s="238">
        <f t="shared" si="3"/>
        <v>7.6749435665914287</v>
      </c>
    </row>
    <row r="87" spans="1:9" x14ac:dyDescent="0.25">
      <c r="A87" s="220" t="s">
        <v>6</v>
      </c>
      <c r="B87" s="237">
        <v>0.32300000000000001</v>
      </c>
      <c r="C87" s="237">
        <v>0</v>
      </c>
      <c r="D87" s="238">
        <f t="shared" si="2"/>
        <v>100</v>
      </c>
      <c r="E87" s="20"/>
      <c r="F87" s="239" t="s">
        <v>7</v>
      </c>
      <c r="G87" s="237">
        <v>0.434</v>
      </c>
      <c r="H87" s="237">
        <v>0.39</v>
      </c>
      <c r="I87" s="238">
        <f t="shared" si="3"/>
        <v>10.138248847926263</v>
      </c>
    </row>
    <row r="88" spans="1:9" x14ac:dyDescent="0.25">
      <c r="A88" s="220" t="s">
        <v>6</v>
      </c>
      <c r="B88" s="237">
        <v>0.26</v>
      </c>
      <c r="C88" s="237">
        <v>0</v>
      </c>
      <c r="D88" s="238">
        <f t="shared" si="2"/>
        <v>100</v>
      </c>
      <c r="E88" s="20"/>
      <c r="F88" s="239" t="s">
        <v>7</v>
      </c>
      <c r="G88" s="237">
        <v>0.39600000000000002</v>
      </c>
      <c r="H88" s="237">
        <v>0.39600000000000002</v>
      </c>
      <c r="I88" s="238">
        <f t="shared" si="3"/>
        <v>0</v>
      </c>
    </row>
    <row r="89" spans="1:9" x14ac:dyDescent="0.25">
      <c r="A89" s="220" t="s">
        <v>6</v>
      </c>
      <c r="B89" s="237">
        <v>0.245</v>
      </c>
      <c r="C89" s="237">
        <v>0</v>
      </c>
      <c r="D89" s="238">
        <f t="shared" si="2"/>
        <v>100</v>
      </c>
      <c r="E89" s="20"/>
      <c r="F89" s="239" t="s">
        <v>7</v>
      </c>
      <c r="G89" s="237">
        <v>0.435</v>
      </c>
      <c r="H89" s="237">
        <v>0.43</v>
      </c>
      <c r="I89" s="238">
        <f t="shared" si="3"/>
        <v>1.1494252873563229</v>
      </c>
    </row>
    <row r="90" spans="1:9" x14ac:dyDescent="0.25">
      <c r="A90" s="220" t="s">
        <v>6</v>
      </c>
      <c r="B90" s="237">
        <v>0.48799999999999999</v>
      </c>
      <c r="C90" s="237">
        <v>0.47799999999999998</v>
      </c>
      <c r="D90" s="238">
        <f t="shared" si="2"/>
        <v>2.0491803278688545</v>
      </c>
      <c r="E90" s="20"/>
      <c r="F90" s="239" t="s">
        <v>7</v>
      </c>
      <c r="G90" s="237">
        <v>0.54700000000000004</v>
      </c>
      <c r="H90" s="237">
        <v>0</v>
      </c>
      <c r="I90" s="238">
        <f t="shared" si="3"/>
        <v>100</v>
      </c>
    </row>
    <row r="91" spans="1:9" x14ac:dyDescent="0.25">
      <c r="A91" s="220" t="s">
        <v>6</v>
      </c>
      <c r="B91" s="237">
        <v>0.47199999999999998</v>
      </c>
      <c r="C91" s="237">
        <v>0.47</v>
      </c>
      <c r="D91" s="238">
        <f t="shared" si="2"/>
        <v>0.42372881355932246</v>
      </c>
      <c r="E91" s="20"/>
      <c r="F91" s="239" t="s">
        <v>7</v>
      </c>
      <c r="G91" s="237">
        <v>0.54900000000000004</v>
      </c>
      <c r="H91" s="237">
        <v>0</v>
      </c>
      <c r="I91" s="238">
        <f t="shared" si="3"/>
        <v>100</v>
      </c>
    </row>
    <row r="92" spans="1:9" x14ac:dyDescent="0.25">
      <c r="A92" s="220" t="s">
        <v>6</v>
      </c>
      <c r="B92" s="237">
        <v>0.51900000000000002</v>
      </c>
      <c r="C92" s="237">
        <v>0.51900000000000002</v>
      </c>
      <c r="D92" s="238">
        <f t="shared" si="2"/>
        <v>0</v>
      </c>
      <c r="E92" s="20"/>
      <c r="F92" s="239" t="s">
        <v>7</v>
      </c>
      <c r="G92" s="237">
        <v>0.53500000000000003</v>
      </c>
      <c r="H92" s="237">
        <v>0.26</v>
      </c>
      <c r="I92" s="238">
        <f t="shared" si="3"/>
        <v>51.401869158878512</v>
      </c>
    </row>
    <row r="93" spans="1:9" x14ac:dyDescent="0.25">
      <c r="A93" s="220" t="s">
        <v>6</v>
      </c>
      <c r="B93" s="237">
        <v>0.49099999999999999</v>
      </c>
      <c r="C93" s="237">
        <v>0.49099999999999999</v>
      </c>
      <c r="D93" s="238">
        <f t="shared" si="2"/>
        <v>0</v>
      </c>
      <c r="E93" s="20"/>
      <c r="F93" s="239" t="s">
        <v>7</v>
      </c>
      <c r="G93" s="237">
        <v>0.56799999999999995</v>
      </c>
      <c r="H93" s="237">
        <v>0.58799999999999997</v>
      </c>
      <c r="I93" s="238">
        <f t="shared" si="3"/>
        <v>-3.521126760563384</v>
      </c>
    </row>
    <row r="94" spans="1:9" x14ac:dyDescent="0.25">
      <c r="A94" s="220" t="s">
        <v>6</v>
      </c>
      <c r="B94" s="237">
        <v>0.50700000000000001</v>
      </c>
      <c r="C94" s="237">
        <v>0.50700000000000001</v>
      </c>
      <c r="D94" s="238">
        <f t="shared" si="2"/>
        <v>0</v>
      </c>
      <c r="E94" s="20"/>
      <c r="F94" s="239" t="s">
        <v>7</v>
      </c>
      <c r="G94" s="237">
        <v>0.57999999999999996</v>
      </c>
      <c r="H94" s="237">
        <v>0.57999999999999996</v>
      </c>
      <c r="I94" s="238">
        <f t="shared" si="3"/>
        <v>0</v>
      </c>
    </row>
    <row r="95" spans="1:9" x14ac:dyDescent="0.25">
      <c r="A95" s="220" t="s">
        <v>6</v>
      </c>
      <c r="B95" s="237">
        <v>0.51</v>
      </c>
      <c r="C95" s="237">
        <v>0.503</v>
      </c>
      <c r="D95" s="238">
        <f t="shared" si="2"/>
        <v>1.3725490196078443</v>
      </c>
      <c r="E95" s="20"/>
      <c r="F95" s="239" t="s">
        <v>7</v>
      </c>
      <c r="G95" s="237">
        <v>0.55300000000000005</v>
      </c>
      <c r="H95" s="237">
        <v>0.189</v>
      </c>
      <c r="I95" s="238">
        <f t="shared" si="3"/>
        <v>65.822784810126592</v>
      </c>
    </row>
    <row r="96" spans="1:9" x14ac:dyDescent="0.25">
      <c r="A96" s="220" t="s">
        <v>7</v>
      </c>
      <c r="B96" s="239">
        <v>0.51700000000000002</v>
      </c>
      <c r="C96" s="237">
        <v>0</v>
      </c>
      <c r="D96" s="238">
        <f t="shared" si="2"/>
        <v>100</v>
      </c>
      <c r="E96" s="20"/>
      <c r="F96" s="239" t="s">
        <v>8</v>
      </c>
      <c r="G96" s="237">
        <v>0.56399999999999995</v>
      </c>
      <c r="H96" s="237">
        <v>0</v>
      </c>
      <c r="I96" s="238">
        <f t="shared" si="3"/>
        <v>100</v>
      </c>
    </row>
    <row r="97" spans="1:9" x14ac:dyDescent="0.25">
      <c r="A97" s="220" t="s">
        <v>7</v>
      </c>
      <c r="B97" s="239">
        <v>0.47499999999999998</v>
      </c>
      <c r="C97" s="237">
        <v>0</v>
      </c>
      <c r="D97" s="238">
        <f t="shared" si="2"/>
        <v>100</v>
      </c>
      <c r="E97" s="20"/>
      <c r="F97" s="239" t="s">
        <v>8</v>
      </c>
      <c r="G97" s="237">
        <v>0.60099999999999998</v>
      </c>
      <c r="H97" s="237">
        <v>0</v>
      </c>
      <c r="I97" s="238">
        <f t="shared" si="3"/>
        <v>100</v>
      </c>
    </row>
    <row r="98" spans="1:9" x14ac:dyDescent="0.25">
      <c r="A98" s="220" t="s">
        <v>7</v>
      </c>
      <c r="B98" s="239">
        <v>0.50600000000000001</v>
      </c>
      <c r="C98" s="237">
        <v>0</v>
      </c>
      <c r="D98" s="238">
        <f t="shared" si="2"/>
        <v>100</v>
      </c>
      <c r="E98" s="20"/>
      <c r="F98" s="239" t="s">
        <v>8</v>
      </c>
      <c r="G98" s="237">
        <v>0.56599999999999995</v>
      </c>
      <c r="H98" s="237">
        <v>0</v>
      </c>
      <c r="I98" s="238">
        <f t="shared" si="3"/>
        <v>100</v>
      </c>
    </row>
    <row r="99" spans="1:9" x14ac:dyDescent="0.25">
      <c r="A99" s="220" t="s">
        <v>7</v>
      </c>
      <c r="B99" s="237">
        <v>0.38</v>
      </c>
      <c r="C99" s="237">
        <v>0</v>
      </c>
      <c r="D99" s="238">
        <f t="shared" si="2"/>
        <v>100</v>
      </c>
      <c r="E99" s="20"/>
      <c r="F99" s="239" t="s">
        <v>8</v>
      </c>
      <c r="G99" s="237">
        <v>0.69899999999999995</v>
      </c>
      <c r="H99" s="237">
        <v>0.23799999999999999</v>
      </c>
      <c r="I99" s="238">
        <f t="shared" si="3"/>
        <v>65.951359084406292</v>
      </c>
    </row>
    <row r="100" spans="1:9" x14ac:dyDescent="0.25">
      <c r="A100" s="220" t="s">
        <v>7</v>
      </c>
      <c r="B100" s="239">
        <v>0.39300000000000002</v>
      </c>
      <c r="C100" s="237">
        <v>0</v>
      </c>
      <c r="D100" s="238">
        <f t="shared" si="2"/>
        <v>100</v>
      </c>
      <c r="E100" s="20"/>
      <c r="F100" s="239" t="s">
        <v>8</v>
      </c>
      <c r="G100" s="237">
        <v>0.58499999999999996</v>
      </c>
      <c r="H100" s="237">
        <v>0.34200000000000003</v>
      </c>
      <c r="I100" s="238">
        <f t="shared" si="3"/>
        <v>41.538461538461533</v>
      </c>
    </row>
    <row r="101" spans="1:9" x14ac:dyDescent="0.25">
      <c r="A101" s="220" t="s">
        <v>7</v>
      </c>
      <c r="B101" s="239">
        <v>0.60699999999999998</v>
      </c>
      <c r="C101" s="237">
        <v>0</v>
      </c>
      <c r="D101" s="238">
        <f t="shared" si="2"/>
        <v>100</v>
      </c>
      <c r="E101" s="20"/>
      <c r="F101" s="239" t="s">
        <v>8</v>
      </c>
      <c r="G101" s="237">
        <v>0.55600000000000005</v>
      </c>
      <c r="H101" s="237">
        <v>0.55500000000000005</v>
      </c>
      <c r="I101" s="238">
        <f t="shared" si="3"/>
        <v>0.1798561151079138</v>
      </c>
    </row>
    <row r="102" spans="1:9" x14ac:dyDescent="0.25">
      <c r="A102" s="220" t="s">
        <v>7</v>
      </c>
      <c r="B102" s="239">
        <v>0.56499999999999995</v>
      </c>
      <c r="C102" s="237">
        <v>0</v>
      </c>
      <c r="D102" s="238">
        <f t="shared" si="2"/>
        <v>100</v>
      </c>
      <c r="E102" s="20"/>
      <c r="F102" s="239" t="s">
        <v>8</v>
      </c>
      <c r="G102" s="237">
        <v>0.54800000000000004</v>
      </c>
      <c r="H102" s="237">
        <v>0</v>
      </c>
      <c r="I102" s="238">
        <f t="shared" si="3"/>
        <v>100</v>
      </c>
    </row>
    <row r="103" spans="1:9" x14ac:dyDescent="0.25">
      <c r="A103" s="220" t="s">
        <v>7</v>
      </c>
      <c r="B103" s="237">
        <v>0.59099999999999997</v>
      </c>
      <c r="C103" s="237">
        <v>0</v>
      </c>
      <c r="D103" s="238">
        <f t="shared" si="2"/>
        <v>100</v>
      </c>
      <c r="E103" s="20"/>
      <c r="F103" s="239" t="s">
        <v>8</v>
      </c>
      <c r="G103" s="237">
        <v>0.59699999999999998</v>
      </c>
      <c r="H103" s="237">
        <v>0</v>
      </c>
      <c r="I103" s="238">
        <f t="shared" si="3"/>
        <v>100</v>
      </c>
    </row>
    <row r="104" spans="1:9" x14ac:dyDescent="0.25">
      <c r="A104" s="220" t="s">
        <v>7</v>
      </c>
      <c r="B104" s="237">
        <v>0.65800000000000003</v>
      </c>
      <c r="C104" s="237">
        <v>0</v>
      </c>
      <c r="D104" s="238">
        <f t="shared" si="2"/>
        <v>100</v>
      </c>
      <c r="E104" s="20"/>
      <c r="F104" s="239" t="s">
        <v>8</v>
      </c>
      <c r="G104" s="237">
        <v>0.56299999999999994</v>
      </c>
      <c r="H104" s="237">
        <v>0</v>
      </c>
      <c r="I104" s="238">
        <f t="shared" si="3"/>
        <v>100</v>
      </c>
    </row>
    <row r="105" spans="1:9" x14ac:dyDescent="0.25">
      <c r="A105" s="220" t="s">
        <v>7</v>
      </c>
      <c r="B105" s="239">
        <v>0.59199999999999997</v>
      </c>
      <c r="C105" s="237">
        <v>0.58699999999999997</v>
      </c>
      <c r="D105" s="238">
        <f t="shared" si="2"/>
        <v>0.84459459459459529</v>
      </c>
      <c r="E105" s="20"/>
      <c r="F105" s="239" t="s">
        <v>8</v>
      </c>
      <c r="G105" s="237">
        <v>0.52600000000000002</v>
      </c>
      <c r="H105" s="237">
        <v>0</v>
      </c>
      <c r="I105" s="238">
        <f t="shared" si="3"/>
        <v>100</v>
      </c>
    </row>
    <row r="106" spans="1:9" x14ac:dyDescent="0.25">
      <c r="A106" s="220" t="s">
        <v>7</v>
      </c>
      <c r="B106" s="239">
        <v>0.79100000000000004</v>
      </c>
      <c r="C106" s="237">
        <v>0.78900000000000003</v>
      </c>
      <c r="D106" s="238">
        <f t="shared" si="2"/>
        <v>0.25284450063211145</v>
      </c>
      <c r="E106" s="20"/>
      <c r="F106" s="239" t="s">
        <v>8</v>
      </c>
      <c r="G106" s="237">
        <v>0.48</v>
      </c>
      <c r="H106" s="237">
        <v>0</v>
      </c>
      <c r="I106" s="238">
        <f t="shared" si="3"/>
        <v>100</v>
      </c>
    </row>
    <row r="107" spans="1:9" x14ac:dyDescent="0.25">
      <c r="A107" s="220" t="s">
        <v>7</v>
      </c>
      <c r="B107" s="239">
        <v>0.63800000000000001</v>
      </c>
      <c r="C107" s="237">
        <v>0.626</v>
      </c>
      <c r="D107" s="238">
        <f t="shared" si="2"/>
        <v>1.8808777429467098</v>
      </c>
      <c r="E107" s="20"/>
      <c r="F107" s="239" t="s">
        <v>8</v>
      </c>
      <c r="G107" s="237">
        <v>0.61399999999999999</v>
      </c>
      <c r="H107" s="237">
        <v>0</v>
      </c>
      <c r="I107" s="238">
        <f t="shared" si="3"/>
        <v>100</v>
      </c>
    </row>
    <row r="108" spans="1:9" x14ac:dyDescent="0.25">
      <c r="A108" s="220" t="s">
        <v>7</v>
      </c>
      <c r="B108" s="237">
        <v>0.66500000000000004</v>
      </c>
      <c r="C108" s="237">
        <v>0.64700000000000002</v>
      </c>
      <c r="D108" s="238">
        <f t="shared" si="2"/>
        <v>2.7067669172932356</v>
      </c>
      <c r="E108" s="20"/>
      <c r="F108" s="239" t="s">
        <v>8</v>
      </c>
      <c r="G108" s="237">
        <v>0.70899999999999996</v>
      </c>
      <c r="H108" s="237">
        <v>0.20599999999999999</v>
      </c>
      <c r="I108" s="238">
        <f t="shared" si="3"/>
        <v>70.94499294781383</v>
      </c>
    </row>
    <row r="109" spans="1:9" x14ac:dyDescent="0.25">
      <c r="A109" s="220" t="s">
        <v>7</v>
      </c>
      <c r="B109" s="237">
        <v>0.69399999999999995</v>
      </c>
      <c r="C109" s="237">
        <v>0.68799999999999994</v>
      </c>
      <c r="D109" s="238">
        <f t="shared" si="2"/>
        <v>0.8645533141210382</v>
      </c>
      <c r="E109" s="20"/>
      <c r="F109" s="239" t="s">
        <v>8</v>
      </c>
      <c r="G109" s="237">
        <v>0.53800000000000003</v>
      </c>
      <c r="H109" s="237">
        <v>0.40400000000000003</v>
      </c>
      <c r="I109" s="238">
        <f t="shared" si="3"/>
        <v>24.907063197026023</v>
      </c>
    </row>
    <row r="110" spans="1:9" x14ac:dyDescent="0.25">
      <c r="A110" s="220" t="s">
        <v>7</v>
      </c>
      <c r="B110" s="237">
        <v>0.63800000000000001</v>
      </c>
      <c r="C110" s="237">
        <v>0.629</v>
      </c>
      <c r="D110" s="238">
        <f t="shared" si="2"/>
        <v>1.4106583072100327</v>
      </c>
      <c r="E110" s="20"/>
      <c r="F110" s="239" t="s">
        <v>8</v>
      </c>
      <c r="G110" s="237">
        <v>0.505</v>
      </c>
      <c r="H110" s="237">
        <v>0.38900000000000001</v>
      </c>
      <c r="I110" s="238">
        <f t="shared" si="3"/>
        <v>22.970297029702969</v>
      </c>
    </row>
    <row r="111" spans="1:9" x14ac:dyDescent="0.25">
      <c r="A111" s="220" t="s">
        <v>7</v>
      </c>
      <c r="B111" s="239">
        <v>0.53100000000000003</v>
      </c>
      <c r="C111" s="237">
        <v>0.53100000000000003</v>
      </c>
      <c r="D111" s="238">
        <f t="shared" si="2"/>
        <v>0</v>
      </c>
      <c r="E111" s="20"/>
      <c r="F111" s="239" t="s">
        <v>8</v>
      </c>
      <c r="G111" s="237">
        <v>0.50900000000000001</v>
      </c>
      <c r="H111" s="237">
        <v>0.16600000000000001</v>
      </c>
      <c r="I111" s="238">
        <f t="shared" si="3"/>
        <v>67.387033398821217</v>
      </c>
    </row>
    <row r="112" spans="1:9" x14ac:dyDescent="0.25">
      <c r="A112" s="220" t="s">
        <v>7</v>
      </c>
      <c r="B112" s="239">
        <v>0.58599999999999997</v>
      </c>
      <c r="C112" s="237">
        <v>0.56599999999999995</v>
      </c>
      <c r="D112" s="238">
        <f t="shared" si="2"/>
        <v>3.4129692832764533</v>
      </c>
      <c r="E112" s="20"/>
      <c r="F112" s="239" t="s">
        <v>8</v>
      </c>
      <c r="G112" s="237">
        <v>0.55100000000000005</v>
      </c>
      <c r="H112" s="237">
        <v>0.245</v>
      </c>
      <c r="I112" s="238">
        <f t="shared" si="3"/>
        <v>55.535390199637021</v>
      </c>
    </row>
    <row r="113" spans="1:9" x14ac:dyDescent="0.25">
      <c r="A113" s="220" t="s">
        <v>7</v>
      </c>
      <c r="B113" s="239">
        <v>0.71099999999999997</v>
      </c>
      <c r="C113" s="237">
        <v>0.71099999999999997</v>
      </c>
      <c r="D113" s="238">
        <f t="shared" si="2"/>
        <v>0</v>
      </c>
      <c r="E113" s="20"/>
      <c r="F113" s="239" t="s">
        <v>8</v>
      </c>
      <c r="G113" s="237">
        <v>0.38600000000000001</v>
      </c>
      <c r="H113" s="237">
        <v>0</v>
      </c>
      <c r="I113" s="238">
        <f t="shared" si="3"/>
        <v>100</v>
      </c>
    </row>
    <row r="114" spans="1:9" x14ac:dyDescent="0.25">
      <c r="A114" s="220" t="s">
        <v>8</v>
      </c>
      <c r="B114" s="239">
        <v>0.48199999999999998</v>
      </c>
      <c r="C114" s="237">
        <v>0</v>
      </c>
      <c r="D114" s="238">
        <f t="shared" si="2"/>
        <v>100</v>
      </c>
      <c r="E114" s="20"/>
      <c r="F114" s="239" t="s">
        <v>2</v>
      </c>
      <c r="G114" s="237">
        <v>0.50900000000000001</v>
      </c>
      <c r="H114" s="237">
        <v>0.501</v>
      </c>
      <c r="I114" s="238">
        <f t="shared" si="3"/>
        <v>1.5717092337917498</v>
      </c>
    </row>
    <row r="115" spans="1:9" x14ac:dyDescent="0.25">
      <c r="A115" s="220" t="s">
        <v>8</v>
      </c>
      <c r="B115" s="239">
        <v>0.48899999999999999</v>
      </c>
      <c r="C115" s="237">
        <v>0</v>
      </c>
      <c r="D115" s="238">
        <f t="shared" si="2"/>
        <v>100</v>
      </c>
      <c r="E115" s="20"/>
      <c r="F115" s="239" t="s">
        <v>2</v>
      </c>
      <c r="G115" s="237">
        <v>0.501</v>
      </c>
      <c r="H115" s="237">
        <v>0.48599999999999999</v>
      </c>
      <c r="I115" s="238">
        <f t="shared" si="3"/>
        <v>2.9940119760479069</v>
      </c>
    </row>
    <row r="116" spans="1:9" x14ac:dyDescent="0.25">
      <c r="A116" s="220" t="s">
        <v>8</v>
      </c>
      <c r="B116" s="239">
        <v>0.42799999999999999</v>
      </c>
      <c r="C116" s="237">
        <v>0</v>
      </c>
      <c r="D116" s="238">
        <f t="shared" si="2"/>
        <v>100</v>
      </c>
      <c r="E116" s="20"/>
      <c r="F116" s="239" t="s">
        <v>2</v>
      </c>
      <c r="G116" s="237">
        <v>0.39700000000000002</v>
      </c>
      <c r="H116" s="237">
        <v>0.39400000000000002</v>
      </c>
      <c r="I116" s="238">
        <f t="shared" si="3"/>
        <v>0.7556675062972299</v>
      </c>
    </row>
    <row r="117" spans="1:9" x14ac:dyDescent="0.25">
      <c r="A117" s="220" t="s">
        <v>8</v>
      </c>
      <c r="B117" s="239">
        <v>0.44900000000000001</v>
      </c>
      <c r="C117" s="237">
        <v>0</v>
      </c>
      <c r="D117" s="238">
        <f t="shared" si="2"/>
        <v>100</v>
      </c>
      <c r="E117" s="20"/>
      <c r="F117" s="239" t="s">
        <v>2</v>
      </c>
      <c r="G117" s="237">
        <v>0.45400000000000001</v>
      </c>
      <c r="H117" s="237">
        <v>0.439</v>
      </c>
      <c r="I117" s="238">
        <f t="shared" si="3"/>
        <v>3.3039647577092537</v>
      </c>
    </row>
    <row r="118" spans="1:9" x14ac:dyDescent="0.25">
      <c r="A118" s="220" t="s">
        <v>8</v>
      </c>
      <c r="B118" s="239">
        <v>0.45100000000000001</v>
      </c>
      <c r="C118" s="237">
        <v>0</v>
      </c>
      <c r="D118" s="238">
        <f t="shared" si="2"/>
        <v>100</v>
      </c>
      <c r="E118" s="20"/>
      <c r="F118" s="239" t="s">
        <v>2</v>
      </c>
      <c r="G118" s="237">
        <v>0.58299999999999996</v>
      </c>
      <c r="H118" s="237">
        <v>0.58099999999999996</v>
      </c>
      <c r="I118" s="238">
        <f t="shared" si="3"/>
        <v>0.3430531732418528</v>
      </c>
    </row>
    <row r="119" spans="1:9" x14ac:dyDescent="0.25">
      <c r="A119" s="220" t="s">
        <v>8</v>
      </c>
      <c r="B119" s="239">
        <v>0.44900000000000001</v>
      </c>
      <c r="C119" s="237">
        <v>0</v>
      </c>
      <c r="D119" s="238">
        <f t="shared" si="2"/>
        <v>100</v>
      </c>
      <c r="E119" s="20"/>
      <c r="F119" s="239" t="s">
        <v>2</v>
      </c>
      <c r="G119" s="237">
        <v>0.495</v>
      </c>
      <c r="H119" s="237">
        <v>0.495</v>
      </c>
      <c r="I119" s="238">
        <f t="shared" si="3"/>
        <v>0</v>
      </c>
    </row>
    <row r="120" spans="1:9" x14ac:dyDescent="0.25">
      <c r="A120" s="220" t="s">
        <v>8</v>
      </c>
      <c r="B120" s="239">
        <v>0.57099999999999995</v>
      </c>
      <c r="C120" s="237">
        <v>0</v>
      </c>
      <c r="D120" s="238">
        <f t="shared" si="2"/>
        <v>100</v>
      </c>
      <c r="E120" s="20"/>
      <c r="F120" s="239" t="s">
        <v>2</v>
      </c>
      <c r="G120" s="237">
        <v>0.48399999999999999</v>
      </c>
      <c r="H120" s="237">
        <v>0.47899999999999998</v>
      </c>
      <c r="I120" s="238">
        <f t="shared" si="3"/>
        <v>1.0330578512396704</v>
      </c>
    </row>
    <row r="121" spans="1:9" x14ac:dyDescent="0.25">
      <c r="A121" s="220" t="s">
        <v>8</v>
      </c>
      <c r="B121" s="239">
        <v>0.63600000000000001</v>
      </c>
      <c r="C121" s="237">
        <v>0</v>
      </c>
      <c r="D121" s="238">
        <f t="shared" si="2"/>
        <v>100</v>
      </c>
      <c r="E121" s="20"/>
      <c r="F121" s="239" t="s">
        <v>2</v>
      </c>
      <c r="G121" s="237">
        <v>0.53700000000000003</v>
      </c>
      <c r="H121" s="237">
        <v>0.53200000000000003</v>
      </c>
      <c r="I121" s="238">
        <f t="shared" si="3"/>
        <v>0.93109869646182575</v>
      </c>
    </row>
    <row r="122" spans="1:9" x14ac:dyDescent="0.25">
      <c r="A122" s="220" t="s">
        <v>8</v>
      </c>
      <c r="B122" s="237">
        <v>0.71</v>
      </c>
      <c r="C122" s="237">
        <v>0</v>
      </c>
      <c r="D122" s="238">
        <f t="shared" si="2"/>
        <v>100</v>
      </c>
      <c r="E122" s="20"/>
      <c r="F122" s="239" t="s">
        <v>2</v>
      </c>
      <c r="G122" s="237">
        <v>0.38200000000000001</v>
      </c>
      <c r="H122" s="237">
        <v>0.378</v>
      </c>
      <c r="I122" s="238">
        <f t="shared" si="3"/>
        <v>1.0471204188481684</v>
      </c>
    </row>
    <row r="123" spans="1:9" x14ac:dyDescent="0.25">
      <c r="A123" s="220" t="s">
        <v>8</v>
      </c>
      <c r="B123" s="237">
        <v>0.5</v>
      </c>
      <c r="C123" s="237">
        <v>0.124</v>
      </c>
      <c r="D123" s="238">
        <f t="shared" si="2"/>
        <v>75.2</v>
      </c>
      <c r="E123" s="20"/>
      <c r="F123" s="239" t="s">
        <v>2</v>
      </c>
      <c r="G123" s="237">
        <v>0.42399999999999999</v>
      </c>
      <c r="H123" s="237">
        <v>0.40799999999999997</v>
      </c>
      <c r="I123" s="238">
        <f t="shared" si="3"/>
        <v>3.7735849056603805</v>
      </c>
    </row>
    <row r="124" spans="1:9" x14ac:dyDescent="0.25">
      <c r="A124" s="220" t="s">
        <v>8</v>
      </c>
      <c r="B124" s="237">
        <v>0.56899999999999995</v>
      </c>
      <c r="C124" s="237">
        <v>0.46500000000000002</v>
      </c>
      <c r="D124" s="238">
        <f t="shared" si="2"/>
        <v>18.277680140597528</v>
      </c>
      <c r="E124" s="20"/>
      <c r="F124" s="239" t="s">
        <v>2</v>
      </c>
      <c r="G124" s="237">
        <v>0.54</v>
      </c>
      <c r="H124" s="237">
        <v>0.51400000000000001</v>
      </c>
      <c r="I124" s="238">
        <f t="shared" si="3"/>
        <v>4.8148148148148193</v>
      </c>
    </row>
    <row r="125" spans="1:9" x14ac:dyDescent="0.25">
      <c r="A125" s="220" t="s">
        <v>8</v>
      </c>
      <c r="B125" s="237">
        <v>0.52100000000000002</v>
      </c>
      <c r="C125" s="237">
        <v>0.50900000000000001</v>
      </c>
      <c r="D125" s="238">
        <f t="shared" si="2"/>
        <v>2.3032629558541284</v>
      </c>
      <c r="E125" s="20"/>
      <c r="F125" s="239" t="s">
        <v>2</v>
      </c>
      <c r="G125" s="237">
        <v>0.52500000000000002</v>
      </c>
      <c r="H125" s="237">
        <v>0.52500000000000002</v>
      </c>
      <c r="I125" s="238">
        <f t="shared" si="3"/>
        <v>0</v>
      </c>
    </row>
    <row r="126" spans="1:9" x14ac:dyDescent="0.25">
      <c r="A126" s="220" t="s">
        <v>8</v>
      </c>
      <c r="B126" s="239">
        <v>0.63400000000000001</v>
      </c>
      <c r="C126" s="237">
        <v>0.627</v>
      </c>
      <c r="D126" s="238">
        <f t="shared" si="2"/>
        <v>1.1041009463722407</v>
      </c>
      <c r="E126" s="20"/>
      <c r="F126" s="239" t="s">
        <v>2</v>
      </c>
      <c r="G126" s="237">
        <v>0.48499999999999999</v>
      </c>
      <c r="H126" s="237">
        <v>0.42399999999999999</v>
      </c>
      <c r="I126" s="238">
        <f t="shared" si="3"/>
        <v>12.577319587628866</v>
      </c>
    </row>
    <row r="127" spans="1:9" x14ac:dyDescent="0.25">
      <c r="A127" s="220" t="s">
        <v>8</v>
      </c>
      <c r="B127" s="239">
        <v>0.627</v>
      </c>
      <c r="C127" s="237">
        <v>0.626</v>
      </c>
      <c r="D127" s="238">
        <f t="shared" si="2"/>
        <v>0.15948963317384382</v>
      </c>
      <c r="E127" s="20"/>
      <c r="F127" s="239" t="s">
        <v>2</v>
      </c>
      <c r="G127" s="237">
        <v>0.49099999999999999</v>
      </c>
      <c r="H127" s="237">
        <v>0.49099999999999999</v>
      </c>
      <c r="I127" s="238">
        <f t="shared" si="3"/>
        <v>0</v>
      </c>
    </row>
    <row r="128" spans="1:9" x14ac:dyDescent="0.25">
      <c r="A128" s="220" t="s">
        <v>8</v>
      </c>
      <c r="B128" s="239">
        <v>0.64100000000000001</v>
      </c>
      <c r="C128" s="237">
        <v>0.64100000000000001</v>
      </c>
      <c r="D128" s="238">
        <f t="shared" si="2"/>
        <v>0</v>
      </c>
      <c r="E128" s="20"/>
      <c r="F128" s="239" t="s">
        <v>2</v>
      </c>
      <c r="G128" s="237">
        <v>0.50900000000000001</v>
      </c>
      <c r="H128" s="237">
        <v>0.50900000000000001</v>
      </c>
      <c r="I128" s="238">
        <f t="shared" si="3"/>
        <v>0</v>
      </c>
    </row>
    <row r="129" spans="1:9" x14ac:dyDescent="0.25">
      <c r="A129" s="220" t="s">
        <v>8</v>
      </c>
      <c r="B129" s="239">
        <v>0.47899999999999998</v>
      </c>
      <c r="C129" s="237">
        <v>0.255</v>
      </c>
      <c r="D129" s="238">
        <f t="shared" si="2"/>
        <v>46.764091858037574</v>
      </c>
      <c r="E129" s="20"/>
      <c r="F129" s="239" t="s">
        <v>2</v>
      </c>
      <c r="G129" s="237">
        <v>0.49099999999999999</v>
      </c>
      <c r="H129" s="237">
        <v>0.49099999999999999</v>
      </c>
      <c r="I129" s="238">
        <f t="shared" si="3"/>
        <v>0</v>
      </c>
    </row>
    <row r="130" spans="1:9" x14ac:dyDescent="0.25">
      <c r="A130" s="220" t="s">
        <v>8</v>
      </c>
      <c r="B130" s="239">
        <v>0.63400000000000001</v>
      </c>
      <c r="C130" s="237">
        <v>0.57399999999999995</v>
      </c>
      <c r="D130" s="238">
        <f t="shared" si="2"/>
        <v>9.4637223974763494</v>
      </c>
      <c r="E130" s="20"/>
      <c r="F130" s="239" t="s">
        <v>2</v>
      </c>
      <c r="G130" s="237">
        <v>0.49399999999999999</v>
      </c>
      <c r="H130" s="237">
        <v>0.49399999999999999</v>
      </c>
      <c r="I130" s="238">
        <f t="shared" si="3"/>
        <v>0</v>
      </c>
    </row>
    <row r="131" spans="1:9" x14ac:dyDescent="0.25">
      <c r="A131" s="220" t="s">
        <v>8</v>
      </c>
      <c r="B131" s="239">
        <v>0.61599999999999999</v>
      </c>
      <c r="C131" s="237">
        <v>0.60299999999999998</v>
      </c>
      <c r="D131" s="238">
        <f t="shared" si="2"/>
        <v>2.1103896103896123</v>
      </c>
      <c r="E131" s="20"/>
      <c r="F131" s="239" t="s">
        <v>2</v>
      </c>
      <c r="G131" s="237">
        <v>0.50600000000000001</v>
      </c>
      <c r="H131" s="237">
        <v>0.50600000000000001</v>
      </c>
      <c r="I131" s="238">
        <f t="shared" si="3"/>
        <v>0</v>
      </c>
    </row>
    <row r="132" spans="1:9" x14ac:dyDescent="0.25">
      <c r="A132" s="220" t="s">
        <v>99</v>
      </c>
      <c r="B132" s="239">
        <v>0.67300000000000004</v>
      </c>
      <c r="C132" s="237">
        <v>0</v>
      </c>
      <c r="D132" s="238">
        <f t="shared" si="2"/>
        <v>100</v>
      </c>
      <c r="E132" s="20"/>
      <c r="F132" s="239" t="s">
        <v>99</v>
      </c>
      <c r="G132" s="237">
        <v>0.42</v>
      </c>
      <c r="H132" s="237">
        <v>3.2000000000000001E-2</v>
      </c>
      <c r="I132" s="238">
        <f t="shared" si="3"/>
        <v>92.38095238095238</v>
      </c>
    </row>
    <row r="133" spans="1:9" x14ac:dyDescent="0.25">
      <c r="A133" s="220" t="s">
        <v>99</v>
      </c>
      <c r="B133" s="239">
        <v>0.67100000000000004</v>
      </c>
      <c r="C133" s="237">
        <v>0</v>
      </c>
      <c r="D133" s="238">
        <f t="shared" si="2"/>
        <v>100</v>
      </c>
      <c r="E133" s="20"/>
      <c r="F133" s="239" t="s">
        <v>99</v>
      </c>
      <c r="G133" s="237">
        <v>0.44800000000000001</v>
      </c>
      <c r="H133" s="237">
        <v>8.6999999999999994E-2</v>
      </c>
      <c r="I133" s="238">
        <f t="shared" si="3"/>
        <v>80.580357142857139</v>
      </c>
    </row>
    <row r="134" spans="1:9" x14ac:dyDescent="0.25">
      <c r="A134" s="220" t="s">
        <v>99</v>
      </c>
      <c r="B134" s="239">
        <v>0.71599999999999997</v>
      </c>
      <c r="C134" s="237">
        <v>0</v>
      </c>
      <c r="D134" s="238">
        <f t="shared" si="2"/>
        <v>100</v>
      </c>
      <c r="E134" s="20"/>
      <c r="F134" s="239" t="s">
        <v>99</v>
      </c>
      <c r="G134" s="237">
        <v>0.39500000000000002</v>
      </c>
      <c r="H134" s="237">
        <v>0</v>
      </c>
      <c r="I134" s="238">
        <f t="shared" si="3"/>
        <v>100</v>
      </c>
    </row>
    <row r="135" spans="1:9" x14ac:dyDescent="0.25">
      <c r="A135" s="220" t="s">
        <v>99</v>
      </c>
      <c r="B135" s="239">
        <v>0.61699999999999999</v>
      </c>
      <c r="C135" s="237">
        <v>7.3999999999999996E-2</v>
      </c>
      <c r="D135" s="238">
        <f t="shared" ref="D135:D149" si="4">((B135-C135)/B135)*100</f>
        <v>88.006482982171804</v>
      </c>
      <c r="E135" s="20"/>
      <c r="F135" s="239" t="s">
        <v>99</v>
      </c>
      <c r="G135" s="237">
        <v>0.436</v>
      </c>
      <c r="H135" s="237">
        <v>9.5000000000000001E-2</v>
      </c>
      <c r="I135" s="238">
        <f t="shared" ref="I135:I149" si="5">((G135-H135)/G135)*100</f>
        <v>78.211009174311926</v>
      </c>
    </row>
    <row r="136" spans="1:9" x14ac:dyDescent="0.25">
      <c r="A136" s="220" t="s">
        <v>99</v>
      </c>
      <c r="B136" s="239">
        <v>0.66500000000000004</v>
      </c>
      <c r="C136" s="237">
        <v>0</v>
      </c>
      <c r="D136" s="238">
        <f t="shared" si="4"/>
        <v>100</v>
      </c>
      <c r="E136" s="20"/>
      <c r="F136" s="239" t="s">
        <v>99</v>
      </c>
      <c r="G136" s="237">
        <v>0.434</v>
      </c>
      <c r="H136" s="237">
        <v>0</v>
      </c>
      <c r="I136" s="238">
        <f t="shared" si="5"/>
        <v>100</v>
      </c>
    </row>
    <row r="137" spans="1:9" x14ac:dyDescent="0.25">
      <c r="A137" s="220" t="s">
        <v>99</v>
      </c>
      <c r="B137" s="237">
        <v>0.7</v>
      </c>
      <c r="C137" s="237">
        <v>0</v>
      </c>
      <c r="D137" s="238">
        <f t="shared" si="4"/>
        <v>100</v>
      </c>
      <c r="E137" s="20"/>
      <c r="F137" s="239" t="s">
        <v>99</v>
      </c>
      <c r="G137" s="237">
        <v>0.43</v>
      </c>
      <c r="H137" s="237">
        <v>0</v>
      </c>
      <c r="I137" s="238">
        <f t="shared" si="5"/>
        <v>100</v>
      </c>
    </row>
    <row r="138" spans="1:9" x14ac:dyDescent="0.25">
      <c r="A138" s="220" t="s">
        <v>99</v>
      </c>
      <c r="B138" s="237">
        <v>0.53100000000000003</v>
      </c>
      <c r="C138" s="237">
        <v>0</v>
      </c>
      <c r="D138" s="238">
        <f t="shared" si="4"/>
        <v>100</v>
      </c>
      <c r="E138" s="20"/>
      <c r="F138" s="239" t="s">
        <v>99</v>
      </c>
      <c r="G138" s="237">
        <v>0.496</v>
      </c>
      <c r="H138" s="237">
        <v>0</v>
      </c>
      <c r="I138" s="238">
        <f t="shared" si="5"/>
        <v>100</v>
      </c>
    </row>
    <row r="139" spans="1:9" x14ac:dyDescent="0.25">
      <c r="A139" s="220" t="s">
        <v>99</v>
      </c>
      <c r="B139" s="237">
        <v>0.57599999999999996</v>
      </c>
      <c r="C139" s="237">
        <v>0</v>
      </c>
      <c r="D139" s="238">
        <f t="shared" si="4"/>
        <v>100</v>
      </c>
      <c r="E139" s="20"/>
      <c r="F139" s="239" t="s">
        <v>99</v>
      </c>
      <c r="G139" s="237">
        <v>0.44900000000000001</v>
      </c>
      <c r="H139" s="237">
        <v>0</v>
      </c>
      <c r="I139" s="238">
        <f t="shared" si="5"/>
        <v>100</v>
      </c>
    </row>
    <row r="140" spans="1:9" x14ac:dyDescent="0.25">
      <c r="A140" s="220" t="s">
        <v>99</v>
      </c>
      <c r="B140" s="237">
        <v>0.55600000000000005</v>
      </c>
      <c r="C140" s="237">
        <v>0</v>
      </c>
      <c r="D140" s="238">
        <f t="shared" si="4"/>
        <v>100</v>
      </c>
      <c r="E140" s="20"/>
      <c r="F140" s="239" t="s">
        <v>99</v>
      </c>
      <c r="G140" s="237">
        <v>0.36499999999999999</v>
      </c>
      <c r="H140" s="237">
        <v>6.6000000000000003E-2</v>
      </c>
      <c r="I140" s="238">
        <f t="shared" si="5"/>
        <v>81.917808219178085</v>
      </c>
    </row>
    <row r="141" spans="1:9" x14ac:dyDescent="0.25">
      <c r="A141" s="220" t="s">
        <v>99</v>
      </c>
      <c r="B141" s="237">
        <v>0.59599999999999997</v>
      </c>
      <c r="C141" s="237">
        <v>0</v>
      </c>
      <c r="D141" s="238">
        <f t="shared" si="4"/>
        <v>100</v>
      </c>
      <c r="E141" s="20"/>
      <c r="F141" s="239" t="s">
        <v>99</v>
      </c>
      <c r="G141" s="237">
        <v>0.49</v>
      </c>
      <c r="H141" s="237">
        <v>0</v>
      </c>
      <c r="I141" s="238">
        <f t="shared" si="5"/>
        <v>100</v>
      </c>
    </row>
    <row r="142" spans="1:9" x14ac:dyDescent="0.25">
      <c r="A142" s="220" t="s">
        <v>99</v>
      </c>
      <c r="B142" s="237">
        <v>0.56299999999999994</v>
      </c>
      <c r="C142" s="237">
        <v>0</v>
      </c>
      <c r="D142" s="238">
        <f t="shared" si="4"/>
        <v>100</v>
      </c>
      <c r="E142" s="20"/>
      <c r="F142" s="239" t="s">
        <v>99</v>
      </c>
      <c r="G142" s="237">
        <v>0.498</v>
      </c>
      <c r="H142" s="237">
        <v>0</v>
      </c>
      <c r="I142" s="238">
        <f t="shared" si="5"/>
        <v>100</v>
      </c>
    </row>
    <row r="143" spans="1:9" x14ac:dyDescent="0.25">
      <c r="A143" s="220" t="s">
        <v>99</v>
      </c>
      <c r="B143" s="237">
        <v>0.63</v>
      </c>
      <c r="C143" s="237">
        <v>0</v>
      </c>
      <c r="D143" s="238">
        <f t="shared" si="4"/>
        <v>100</v>
      </c>
      <c r="E143" s="20"/>
      <c r="F143" s="239" t="s">
        <v>99</v>
      </c>
      <c r="G143" s="237">
        <v>0.64500000000000002</v>
      </c>
      <c r="H143" s="237">
        <v>0</v>
      </c>
      <c r="I143" s="238">
        <f t="shared" si="5"/>
        <v>100</v>
      </c>
    </row>
    <row r="144" spans="1:9" x14ac:dyDescent="0.25">
      <c r="A144" s="220" t="s">
        <v>99</v>
      </c>
      <c r="B144" s="237">
        <v>0.51200000000000001</v>
      </c>
      <c r="C144" s="237">
        <v>0.13200000000000001</v>
      </c>
      <c r="D144" s="238">
        <f t="shared" si="4"/>
        <v>74.21875</v>
      </c>
      <c r="E144" s="20"/>
      <c r="F144" s="239" t="s">
        <v>99</v>
      </c>
      <c r="G144" s="237">
        <v>0.53500000000000003</v>
      </c>
      <c r="H144" s="237">
        <v>0</v>
      </c>
      <c r="I144" s="238">
        <f t="shared" si="5"/>
        <v>100</v>
      </c>
    </row>
    <row r="145" spans="1:9" x14ac:dyDescent="0.25">
      <c r="A145" s="220" t="s">
        <v>99</v>
      </c>
      <c r="B145" s="237">
        <v>0.56000000000000005</v>
      </c>
      <c r="C145" s="237">
        <v>0</v>
      </c>
      <c r="D145" s="238">
        <f t="shared" si="4"/>
        <v>100</v>
      </c>
      <c r="E145" s="20"/>
      <c r="F145" s="239" t="s">
        <v>99</v>
      </c>
      <c r="G145" s="237">
        <v>0.60199999999999998</v>
      </c>
      <c r="H145" s="237">
        <v>0</v>
      </c>
      <c r="I145" s="238">
        <f t="shared" si="5"/>
        <v>100</v>
      </c>
    </row>
    <row r="146" spans="1:9" x14ac:dyDescent="0.25">
      <c r="A146" s="220" t="s">
        <v>99</v>
      </c>
      <c r="B146" s="237">
        <v>0.55200000000000005</v>
      </c>
      <c r="C146" s="237">
        <v>0</v>
      </c>
      <c r="D146" s="238">
        <f t="shared" si="4"/>
        <v>100</v>
      </c>
      <c r="E146" s="20"/>
      <c r="F146" s="239" t="s">
        <v>99</v>
      </c>
      <c r="G146" s="237">
        <v>0.51900000000000002</v>
      </c>
      <c r="H146" s="237">
        <v>0</v>
      </c>
      <c r="I146" s="238">
        <f t="shared" si="5"/>
        <v>100</v>
      </c>
    </row>
    <row r="147" spans="1:9" x14ac:dyDescent="0.25">
      <c r="A147" s="220" t="s">
        <v>99</v>
      </c>
      <c r="B147" s="237">
        <v>0.55600000000000005</v>
      </c>
      <c r="C147" s="237">
        <v>0</v>
      </c>
      <c r="D147" s="238">
        <f t="shared" si="4"/>
        <v>100</v>
      </c>
      <c r="E147" s="20"/>
      <c r="F147" s="239" t="s">
        <v>99</v>
      </c>
      <c r="G147" s="237">
        <v>0.52300000000000002</v>
      </c>
      <c r="H147" s="237">
        <v>0</v>
      </c>
      <c r="I147" s="238">
        <f t="shared" si="5"/>
        <v>100</v>
      </c>
    </row>
    <row r="148" spans="1:9" x14ac:dyDescent="0.25">
      <c r="A148" s="220" t="s">
        <v>99</v>
      </c>
      <c r="B148" s="237">
        <v>0.51900000000000002</v>
      </c>
      <c r="C148" s="237">
        <v>0</v>
      </c>
      <c r="D148" s="238">
        <f t="shared" si="4"/>
        <v>100</v>
      </c>
      <c r="E148" s="20"/>
      <c r="F148" s="239" t="s">
        <v>99</v>
      </c>
      <c r="G148" s="237">
        <v>0.47199999999999998</v>
      </c>
      <c r="H148" s="237">
        <v>0</v>
      </c>
      <c r="I148" s="238">
        <f t="shared" si="5"/>
        <v>100</v>
      </c>
    </row>
    <row r="149" spans="1:9" x14ac:dyDescent="0.25">
      <c r="A149" s="220" t="s">
        <v>99</v>
      </c>
      <c r="B149" s="237">
        <v>0.625</v>
      </c>
      <c r="C149" s="237">
        <v>0</v>
      </c>
      <c r="D149" s="238">
        <f t="shared" si="4"/>
        <v>100</v>
      </c>
      <c r="E149" s="20"/>
      <c r="F149" s="239" t="s">
        <v>99</v>
      </c>
      <c r="G149" s="237">
        <v>0.49399999999999999</v>
      </c>
      <c r="H149" s="237">
        <v>0</v>
      </c>
      <c r="I149" s="238">
        <f t="shared" si="5"/>
        <v>100</v>
      </c>
    </row>
    <row r="150" spans="1:9" x14ac:dyDescent="0.25">
      <c r="D150" s="167"/>
    </row>
    <row r="151" spans="1:9" x14ac:dyDescent="0.25">
      <c r="D151" s="167"/>
    </row>
    <row r="152" spans="1:9" x14ac:dyDescent="0.25">
      <c r="D152" s="167"/>
    </row>
    <row r="153" spans="1:9" x14ac:dyDescent="0.25">
      <c r="D153" s="167"/>
    </row>
    <row r="154" spans="1:9" x14ac:dyDescent="0.25">
      <c r="D154" s="167"/>
    </row>
    <row r="155" spans="1:9" x14ac:dyDescent="0.25">
      <c r="D155" s="167"/>
    </row>
    <row r="156" spans="1:9" x14ac:dyDescent="0.25">
      <c r="D156" s="167"/>
    </row>
    <row r="157" spans="1:9" x14ac:dyDescent="0.25">
      <c r="D157" s="167"/>
    </row>
    <row r="158" spans="1:9" x14ac:dyDescent="0.25">
      <c r="D158" s="167"/>
    </row>
    <row r="159" spans="1:9" x14ac:dyDescent="0.25">
      <c r="D159" s="167"/>
    </row>
    <row r="160" spans="1:9" x14ac:dyDescent="0.25">
      <c r="D160" s="167"/>
    </row>
    <row r="161" spans="4:4" x14ac:dyDescent="0.25">
      <c r="D161" s="167"/>
    </row>
    <row r="162" spans="4:4" x14ac:dyDescent="0.25">
      <c r="D162" s="167"/>
    </row>
    <row r="163" spans="4:4" x14ac:dyDescent="0.25">
      <c r="D163" s="167"/>
    </row>
    <row r="164" spans="4:4" x14ac:dyDescent="0.25">
      <c r="D164" s="167"/>
    </row>
    <row r="165" spans="4:4" x14ac:dyDescent="0.25">
      <c r="D165" s="167"/>
    </row>
    <row r="166" spans="4:4" x14ac:dyDescent="0.25">
      <c r="D166" s="167"/>
    </row>
    <row r="167" spans="4:4" x14ac:dyDescent="0.25">
      <c r="D167" s="167"/>
    </row>
    <row r="168" spans="4:4" x14ac:dyDescent="0.25">
      <c r="D168" s="167"/>
    </row>
    <row r="169" spans="4:4" x14ac:dyDescent="0.25">
      <c r="D169" s="167"/>
    </row>
    <row r="170" spans="4:4" x14ac:dyDescent="0.25">
      <c r="D170" s="167"/>
    </row>
    <row r="171" spans="4:4" x14ac:dyDescent="0.25">
      <c r="D171" s="167"/>
    </row>
    <row r="172" spans="4:4" x14ac:dyDescent="0.25">
      <c r="D172" s="167"/>
    </row>
    <row r="173" spans="4:4" x14ac:dyDescent="0.25">
      <c r="D173" s="167"/>
    </row>
    <row r="174" spans="4:4" x14ac:dyDescent="0.25">
      <c r="D174" s="167"/>
    </row>
    <row r="175" spans="4:4" x14ac:dyDescent="0.25">
      <c r="D175" s="167"/>
    </row>
    <row r="176" spans="4:4" x14ac:dyDescent="0.25">
      <c r="D176" s="167"/>
    </row>
    <row r="177" spans="4:4" x14ac:dyDescent="0.25">
      <c r="D177" s="167"/>
    </row>
    <row r="178" spans="4:4" x14ac:dyDescent="0.25">
      <c r="D178" s="167"/>
    </row>
    <row r="179" spans="4:4" x14ac:dyDescent="0.25">
      <c r="D179" s="167"/>
    </row>
    <row r="180" spans="4:4" x14ac:dyDescent="0.25">
      <c r="D180" s="167"/>
    </row>
    <row r="181" spans="4:4" x14ac:dyDescent="0.25">
      <c r="D181" s="167"/>
    </row>
    <row r="182" spans="4:4" x14ac:dyDescent="0.25">
      <c r="D182" s="167"/>
    </row>
    <row r="183" spans="4:4" x14ac:dyDescent="0.25">
      <c r="D183" s="167"/>
    </row>
    <row r="184" spans="4:4" x14ac:dyDescent="0.25">
      <c r="D184" s="167"/>
    </row>
    <row r="185" spans="4:4" x14ac:dyDescent="0.25">
      <c r="D185" s="167"/>
    </row>
    <row r="186" spans="4:4" x14ac:dyDescent="0.25">
      <c r="D186" s="167"/>
    </row>
    <row r="187" spans="4:4" x14ac:dyDescent="0.25">
      <c r="D187" s="167"/>
    </row>
    <row r="188" spans="4:4" x14ac:dyDescent="0.25">
      <c r="D188" s="167"/>
    </row>
    <row r="189" spans="4:4" x14ac:dyDescent="0.25">
      <c r="D189" s="167"/>
    </row>
    <row r="190" spans="4:4" x14ac:dyDescent="0.25">
      <c r="D190" s="167"/>
    </row>
    <row r="191" spans="4:4" x14ac:dyDescent="0.25">
      <c r="D191" s="167"/>
    </row>
    <row r="192" spans="4:4" x14ac:dyDescent="0.25">
      <c r="D192" s="167"/>
    </row>
    <row r="193" spans="4:4" x14ac:dyDescent="0.25">
      <c r="D193" s="167"/>
    </row>
    <row r="194" spans="4:4" x14ac:dyDescent="0.25">
      <c r="D194" s="167"/>
    </row>
    <row r="195" spans="4:4" x14ac:dyDescent="0.25">
      <c r="D195" s="167"/>
    </row>
    <row r="196" spans="4:4" x14ac:dyDescent="0.25">
      <c r="D196" s="167"/>
    </row>
    <row r="197" spans="4:4" x14ac:dyDescent="0.25">
      <c r="D197" s="167"/>
    </row>
    <row r="198" spans="4:4" x14ac:dyDescent="0.25">
      <c r="D198" s="167"/>
    </row>
    <row r="199" spans="4:4" x14ac:dyDescent="0.25">
      <c r="D199" s="167"/>
    </row>
    <row r="200" spans="4:4" x14ac:dyDescent="0.25">
      <c r="D200" s="167"/>
    </row>
    <row r="201" spans="4:4" x14ac:dyDescent="0.25">
      <c r="D201" s="167"/>
    </row>
    <row r="202" spans="4:4" x14ac:dyDescent="0.25">
      <c r="D202" s="167"/>
    </row>
    <row r="203" spans="4:4" x14ac:dyDescent="0.25">
      <c r="D203" s="167"/>
    </row>
    <row r="204" spans="4:4" x14ac:dyDescent="0.25">
      <c r="D204" s="167"/>
    </row>
    <row r="205" spans="4:4" x14ac:dyDescent="0.25">
      <c r="D205" s="167"/>
    </row>
    <row r="206" spans="4:4" x14ac:dyDescent="0.25">
      <c r="D206" s="167"/>
    </row>
    <row r="207" spans="4:4" x14ac:dyDescent="0.25">
      <c r="D207" s="167"/>
    </row>
    <row r="208" spans="4:4" x14ac:dyDescent="0.25">
      <c r="D208" s="167"/>
    </row>
    <row r="209" spans="4:4" x14ac:dyDescent="0.25">
      <c r="D209" s="167"/>
    </row>
    <row r="210" spans="4:4" x14ac:dyDescent="0.25">
      <c r="D210" s="167"/>
    </row>
    <row r="211" spans="4:4" x14ac:dyDescent="0.25">
      <c r="D211" s="167"/>
    </row>
    <row r="212" spans="4:4" x14ac:dyDescent="0.25">
      <c r="D212" s="167"/>
    </row>
    <row r="213" spans="4:4" x14ac:dyDescent="0.25">
      <c r="D213" s="167"/>
    </row>
    <row r="214" spans="4:4" x14ac:dyDescent="0.25">
      <c r="D214" s="167"/>
    </row>
    <row r="215" spans="4:4" x14ac:dyDescent="0.25">
      <c r="D215" s="167"/>
    </row>
    <row r="216" spans="4:4" x14ac:dyDescent="0.25">
      <c r="D216" s="167"/>
    </row>
    <row r="217" spans="4:4" x14ac:dyDescent="0.25">
      <c r="D217" s="167"/>
    </row>
    <row r="218" spans="4:4" x14ac:dyDescent="0.25">
      <c r="D218" s="167"/>
    </row>
    <row r="219" spans="4:4" x14ac:dyDescent="0.25">
      <c r="D219" s="167"/>
    </row>
    <row r="220" spans="4:4" x14ac:dyDescent="0.25">
      <c r="D220" s="167"/>
    </row>
    <row r="221" spans="4:4" x14ac:dyDescent="0.25">
      <c r="D221" s="167"/>
    </row>
    <row r="222" spans="4:4" x14ac:dyDescent="0.25">
      <c r="D222" s="167"/>
    </row>
    <row r="223" spans="4:4" x14ac:dyDescent="0.25">
      <c r="D223" s="167"/>
    </row>
    <row r="224" spans="4:4" x14ac:dyDescent="0.25">
      <c r="D224" s="167"/>
    </row>
    <row r="225" spans="4:4" x14ac:dyDescent="0.25">
      <c r="D225" s="167"/>
    </row>
    <row r="226" spans="4:4" x14ac:dyDescent="0.25">
      <c r="D226" s="167"/>
    </row>
    <row r="227" spans="4:4" x14ac:dyDescent="0.25">
      <c r="D227" s="167"/>
    </row>
    <row r="228" spans="4:4" x14ac:dyDescent="0.25">
      <c r="D228" s="167"/>
    </row>
    <row r="229" spans="4:4" x14ac:dyDescent="0.25">
      <c r="D229" s="167"/>
    </row>
    <row r="230" spans="4:4" x14ac:dyDescent="0.25">
      <c r="D230" s="167"/>
    </row>
    <row r="231" spans="4:4" x14ac:dyDescent="0.25">
      <c r="D231" s="167"/>
    </row>
    <row r="232" spans="4:4" x14ac:dyDescent="0.25">
      <c r="D232" s="167"/>
    </row>
    <row r="233" spans="4:4" x14ac:dyDescent="0.25">
      <c r="D233" s="167"/>
    </row>
    <row r="234" spans="4:4" x14ac:dyDescent="0.25">
      <c r="D234" s="167"/>
    </row>
    <row r="235" spans="4:4" x14ac:dyDescent="0.25">
      <c r="D235" s="167"/>
    </row>
    <row r="236" spans="4:4" x14ac:dyDescent="0.25">
      <c r="D236" s="167"/>
    </row>
    <row r="237" spans="4:4" x14ac:dyDescent="0.25">
      <c r="D237" s="167"/>
    </row>
    <row r="238" spans="4:4" x14ac:dyDescent="0.25">
      <c r="D238" s="167"/>
    </row>
    <row r="239" spans="4:4" x14ac:dyDescent="0.25">
      <c r="D239" s="167"/>
    </row>
    <row r="240" spans="4:4" x14ac:dyDescent="0.25">
      <c r="D240" s="167"/>
    </row>
    <row r="241" spans="4:4" x14ac:dyDescent="0.25">
      <c r="D241" s="167"/>
    </row>
    <row r="242" spans="4:4" x14ac:dyDescent="0.25">
      <c r="D242" s="167"/>
    </row>
    <row r="243" spans="4:4" x14ac:dyDescent="0.25">
      <c r="D243" s="167"/>
    </row>
    <row r="244" spans="4:4" x14ac:dyDescent="0.25">
      <c r="D244" s="167"/>
    </row>
    <row r="245" spans="4:4" x14ac:dyDescent="0.25">
      <c r="D245" s="167"/>
    </row>
    <row r="246" spans="4:4" x14ac:dyDescent="0.25">
      <c r="D246" s="167"/>
    </row>
    <row r="247" spans="4:4" x14ac:dyDescent="0.25">
      <c r="D247" s="167"/>
    </row>
    <row r="248" spans="4:4" x14ac:dyDescent="0.25">
      <c r="D248" s="167"/>
    </row>
    <row r="249" spans="4:4" x14ac:dyDescent="0.25">
      <c r="D249" s="167"/>
    </row>
    <row r="250" spans="4:4" x14ac:dyDescent="0.25">
      <c r="D250" s="167"/>
    </row>
    <row r="251" spans="4:4" x14ac:dyDescent="0.25">
      <c r="D251" s="167"/>
    </row>
    <row r="252" spans="4:4" x14ac:dyDescent="0.25">
      <c r="D252" s="167"/>
    </row>
    <row r="253" spans="4:4" x14ac:dyDescent="0.25">
      <c r="D253" s="167"/>
    </row>
    <row r="254" spans="4:4" x14ac:dyDescent="0.25">
      <c r="D254" s="167"/>
    </row>
    <row r="255" spans="4:4" x14ac:dyDescent="0.25">
      <c r="D255" s="167"/>
    </row>
    <row r="256" spans="4:4" x14ac:dyDescent="0.25">
      <c r="D256" s="167"/>
    </row>
    <row r="257" spans="4:4" x14ac:dyDescent="0.25">
      <c r="D257" s="167"/>
    </row>
    <row r="258" spans="4:4" x14ac:dyDescent="0.25">
      <c r="D258" s="167"/>
    </row>
    <row r="259" spans="4:4" x14ac:dyDescent="0.25">
      <c r="D259" s="167"/>
    </row>
    <row r="260" spans="4:4" x14ac:dyDescent="0.25">
      <c r="D260" s="167"/>
    </row>
    <row r="261" spans="4:4" x14ac:dyDescent="0.25">
      <c r="D261" s="167"/>
    </row>
    <row r="262" spans="4:4" x14ac:dyDescent="0.25">
      <c r="D262" s="167"/>
    </row>
    <row r="263" spans="4:4" x14ac:dyDescent="0.25">
      <c r="D263" s="167"/>
    </row>
    <row r="264" spans="4:4" x14ac:dyDescent="0.25">
      <c r="D264" s="167"/>
    </row>
    <row r="265" spans="4:4" x14ac:dyDescent="0.25">
      <c r="D265" s="167"/>
    </row>
    <row r="266" spans="4:4" x14ac:dyDescent="0.25">
      <c r="D266" s="167"/>
    </row>
    <row r="267" spans="4:4" x14ac:dyDescent="0.25">
      <c r="D267" s="167"/>
    </row>
    <row r="268" spans="4:4" x14ac:dyDescent="0.25">
      <c r="D268" s="167"/>
    </row>
    <row r="269" spans="4:4" x14ac:dyDescent="0.25">
      <c r="D269" s="167"/>
    </row>
    <row r="270" spans="4:4" x14ac:dyDescent="0.25">
      <c r="D270" s="167"/>
    </row>
    <row r="271" spans="4:4" x14ac:dyDescent="0.25">
      <c r="D271" s="167"/>
    </row>
    <row r="272" spans="4:4" x14ac:dyDescent="0.25">
      <c r="D272" s="167"/>
    </row>
    <row r="273" spans="4:4" x14ac:dyDescent="0.25">
      <c r="D273" s="167"/>
    </row>
    <row r="274" spans="4:4" x14ac:dyDescent="0.25">
      <c r="D274" s="167"/>
    </row>
    <row r="275" spans="4:4" x14ac:dyDescent="0.25">
      <c r="D275" s="167"/>
    </row>
    <row r="276" spans="4:4" x14ac:dyDescent="0.25">
      <c r="D276" s="167"/>
    </row>
    <row r="277" spans="4:4" x14ac:dyDescent="0.25">
      <c r="D277" s="167"/>
    </row>
    <row r="278" spans="4:4" x14ac:dyDescent="0.25">
      <c r="D278" s="167"/>
    </row>
    <row r="279" spans="4:4" x14ac:dyDescent="0.25">
      <c r="D279" s="167"/>
    </row>
    <row r="280" spans="4:4" x14ac:dyDescent="0.25">
      <c r="D280" s="167"/>
    </row>
    <row r="281" spans="4:4" x14ac:dyDescent="0.25">
      <c r="D281" s="167"/>
    </row>
    <row r="282" spans="4:4" x14ac:dyDescent="0.25">
      <c r="D282" s="167"/>
    </row>
    <row r="283" spans="4:4" x14ac:dyDescent="0.25">
      <c r="D283" s="167"/>
    </row>
    <row r="284" spans="4:4" x14ac:dyDescent="0.25">
      <c r="D284" s="167"/>
    </row>
    <row r="285" spans="4:4" x14ac:dyDescent="0.25">
      <c r="D285" s="167"/>
    </row>
    <row r="286" spans="4:4" x14ac:dyDescent="0.25">
      <c r="D286" s="167"/>
    </row>
    <row r="287" spans="4:4" x14ac:dyDescent="0.25">
      <c r="D287" s="167"/>
    </row>
    <row r="288" spans="4:4" x14ac:dyDescent="0.25">
      <c r="D288" s="167"/>
    </row>
    <row r="289" spans="4:4" x14ac:dyDescent="0.25">
      <c r="D289" s="167"/>
    </row>
    <row r="290" spans="4:4" x14ac:dyDescent="0.25">
      <c r="D290" s="167"/>
    </row>
    <row r="291" spans="4:4" x14ac:dyDescent="0.25">
      <c r="D291" s="167"/>
    </row>
    <row r="292" spans="4:4" x14ac:dyDescent="0.25">
      <c r="D292" s="167"/>
    </row>
    <row r="293" spans="4:4" x14ac:dyDescent="0.25">
      <c r="D293" s="167"/>
    </row>
    <row r="294" spans="4:4" x14ac:dyDescent="0.25">
      <c r="D294" s="167"/>
    </row>
    <row r="295" spans="4:4" x14ac:dyDescent="0.25">
      <c r="D295" s="167"/>
    </row>
    <row r="296" spans="4:4" x14ac:dyDescent="0.25">
      <c r="D296" s="167"/>
    </row>
    <row r="297" spans="4:4" x14ac:dyDescent="0.25">
      <c r="D297" s="167"/>
    </row>
    <row r="298" spans="4:4" x14ac:dyDescent="0.25">
      <c r="D298" s="167"/>
    </row>
    <row r="299" spans="4:4" x14ac:dyDescent="0.25">
      <c r="D299" s="167"/>
    </row>
    <row r="300" spans="4:4" x14ac:dyDescent="0.25">
      <c r="D300" s="167"/>
    </row>
    <row r="301" spans="4:4" x14ac:dyDescent="0.25">
      <c r="D301" s="167"/>
    </row>
    <row r="302" spans="4:4" x14ac:dyDescent="0.25">
      <c r="D302" s="167"/>
    </row>
    <row r="303" spans="4:4" x14ac:dyDescent="0.25">
      <c r="D303" s="167"/>
    </row>
    <row r="304" spans="4:4" x14ac:dyDescent="0.25">
      <c r="D304" s="167"/>
    </row>
    <row r="305" spans="4:4" x14ac:dyDescent="0.25">
      <c r="D305" s="167"/>
    </row>
    <row r="306" spans="4:4" x14ac:dyDescent="0.25">
      <c r="D306" s="167"/>
    </row>
    <row r="307" spans="4:4" x14ac:dyDescent="0.25">
      <c r="D307" s="167"/>
    </row>
    <row r="308" spans="4:4" x14ac:dyDescent="0.25">
      <c r="D308" s="167"/>
    </row>
    <row r="309" spans="4:4" x14ac:dyDescent="0.25">
      <c r="D309" s="167"/>
    </row>
    <row r="310" spans="4:4" x14ac:dyDescent="0.25">
      <c r="D310" s="167"/>
    </row>
    <row r="311" spans="4:4" x14ac:dyDescent="0.25">
      <c r="D311" s="167"/>
    </row>
    <row r="312" spans="4:4" x14ac:dyDescent="0.25">
      <c r="D312" s="167"/>
    </row>
    <row r="313" spans="4:4" x14ac:dyDescent="0.25">
      <c r="D313" s="167"/>
    </row>
    <row r="314" spans="4:4" x14ac:dyDescent="0.25">
      <c r="D314" s="167"/>
    </row>
    <row r="315" spans="4:4" x14ac:dyDescent="0.25">
      <c r="D315" s="167"/>
    </row>
    <row r="316" spans="4:4" x14ac:dyDescent="0.25">
      <c r="D316" s="167"/>
    </row>
    <row r="317" spans="4:4" x14ac:dyDescent="0.25">
      <c r="D317" s="167"/>
    </row>
    <row r="318" spans="4:4" x14ac:dyDescent="0.25">
      <c r="D318" s="167"/>
    </row>
    <row r="319" spans="4:4" x14ac:dyDescent="0.25">
      <c r="D319" s="167"/>
    </row>
    <row r="320" spans="4:4" x14ac:dyDescent="0.25">
      <c r="D320" s="167"/>
    </row>
    <row r="321" spans="4:4" x14ac:dyDescent="0.25">
      <c r="D321" s="167"/>
    </row>
    <row r="322" spans="4:4" x14ac:dyDescent="0.25">
      <c r="D322" s="167"/>
    </row>
    <row r="323" spans="4:4" x14ac:dyDescent="0.25">
      <c r="D323" s="167"/>
    </row>
    <row r="324" spans="4:4" x14ac:dyDescent="0.25">
      <c r="D324" s="167"/>
    </row>
    <row r="325" spans="4:4" x14ac:dyDescent="0.25">
      <c r="D325" s="167"/>
    </row>
    <row r="326" spans="4:4" x14ac:dyDescent="0.25">
      <c r="D326" s="167"/>
    </row>
    <row r="327" spans="4:4" x14ac:dyDescent="0.25">
      <c r="D327" s="167"/>
    </row>
    <row r="328" spans="4:4" x14ac:dyDescent="0.25">
      <c r="D328" s="167"/>
    </row>
    <row r="329" spans="4:4" x14ac:dyDescent="0.25">
      <c r="D329" s="167"/>
    </row>
    <row r="330" spans="4:4" x14ac:dyDescent="0.25">
      <c r="D330" s="167"/>
    </row>
    <row r="331" spans="4:4" x14ac:dyDescent="0.25">
      <c r="D331" s="167"/>
    </row>
    <row r="332" spans="4:4" x14ac:dyDescent="0.25">
      <c r="D332" s="167"/>
    </row>
    <row r="333" spans="4:4" x14ac:dyDescent="0.25">
      <c r="D333" s="167"/>
    </row>
    <row r="334" spans="4:4" x14ac:dyDescent="0.25">
      <c r="D334" s="167"/>
    </row>
    <row r="335" spans="4:4" x14ac:dyDescent="0.25">
      <c r="D335" s="167"/>
    </row>
    <row r="336" spans="4:4" x14ac:dyDescent="0.25">
      <c r="D336" s="167"/>
    </row>
    <row r="337" spans="4:4" x14ac:dyDescent="0.25">
      <c r="D337" s="167"/>
    </row>
    <row r="338" spans="4:4" x14ac:dyDescent="0.25">
      <c r="D338" s="167"/>
    </row>
    <row r="339" spans="4:4" x14ac:dyDescent="0.25">
      <c r="D339" s="167"/>
    </row>
    <row r="340" spans="4:4" x14ac:dyDescent="0.25">
      <c r="D340" s="167"/>
    </row>
    <row r="341" spans="4:4" x14ac:dyDescent="0.25">
      <c r="D341" s="167"/>
    </row>
    <row r="342" spans="4:4" x14ac:dyDescent="0.25">
      <c r="D342" s="167"/>
    </row>
    <row r="343" spans="4:4" x14ac:dyDescent="0.25">
      <c r="D343" s="167"/>
    </row>
    <row r="344" spans="4:4" x14ac:dyDescent="0.25">
      <c r="D344" s="167"/>
    </row>
    <row r="345" spans="4:4" x14ac:dyDescent="0.25">
      <c r="D345" s="167"/>
    </row>
    <row r="346" spans="4:4" x14ac:dyDescent="0.25">
      <c r="D346" s="167"/>
    </row>
    <row r="347" spans="4:4" x14ac:dyDescent="0.25">
      <c r="D347" s="167"/>
    </row>
    <row r="348" spans="4:4" x14ac:dyDescent="0.25">
      <c r="D348" s="167"/>
    </row>
    <row r="349" spans="4:4" x14ac:dyDescent="0.25">
      <c r="D349" s="167"/>
    </row>
    <row r="350" spans="4:4" x14ac:dyDescent="0.25">
      <c r="D350" s="167"/>
    </row>
    <row r="351" spans="4:4" x14ac:dyDescent="0.25">
      <c r="D351" s="167"/>
    </row>
    <row r="352" spans="4:4" x14ac:dyDescent="0.25">
      <c r="D352" s="167"/>
    </row>
    <row r="353" spans="4:4" x14ac:dyDescent="0.25">
      <c r="D353" s="167"/>
    </row>
    <row r="354" spans="4:4" x14ac:dyDescent="0.25">
      <c r="D354" s="167"/>
    </row>
    <row r="355" spans="4:4" x14ac:dyDescent="0.25">
      <c r="D355" s="167"/>
    </row>
    <row r="356" spans="4:4" x14ac:dyDescent="0.25">
      <c r="D356" s="167"/>
    </row>
    <row r="357" spans="4:4" x14ac:dyDescent="0.25">
      <c r="D357" s="167"/>
    </row>
    <row r="358" spans="4:4" x14ac:dyDescent="0.25">
      <c r="D358" s="167"/>
    </row>
    <row r="359" spans="4:4" x14ac:dyDescent="0.25">
      <c r="D359" s="167"/>
    </row>
    <row r="360" spans="4:4" x14ac:dyDescent="0.25">
      <c r="D360" s="167"/>
    </row>
    <row r="361" spans="4:4" x14ac:dyDescent="0.25">
      <c r="D361" s="167"/>
    </row>
    <row r="362" spans="4:4" x14ac:dyDescent="0.25">
      <c r="D362" s="167"/>
    </row>
    <row r="363" spans="4:4" x14ac:dyDescent="0.25">
      <c r="D363" s="167"/>
    </row>
    <row r="364" spans="4:4" x14ac:dyDescent="0.25">
      <c r="D364" s="167"/>
    </row>
    <row r="365" spans="4:4" x14ac:dyDescent="0.25">
      <c r="D365" s="167"/>
    </row>
    <row r="366" spans="4:4" x14ac:dyDescent="0.25">
      <c r="D366" s="167"/>
    </row>
    <row r="367" spans="4:4" x14ac:dyDescent="0.25">
      <c r="D367" s="167"/>
    </row>
    <row r="368" spans="4:4" x14ac:dyDescent="0.25">
      <c r="D368" s="167"/>
    </row>
    <row r="369" spans="4:4" x14ac:dyDescent="0.25">
      <c r="D369" s="167"/>
    </row>
    <row r="370" spans="4:4" x14ac:dyDescent="0.25">
      <c r="D370" s="167"/>
    </row>
    <row r="371" spans="4:4" x14ac:dyDescent="0.25">
      <c r="D371" s="167"/>
    </row>
    <row r="372" spans="4:4" x14ac:dyDescent="0.25">
      <c r="D372" s="167"/>
    </row>
    <row r="373" spans="4:4" x14ac:dyDescent="0.25">
      <c r="D373" s="167"/>
    </row>
    <row r="374" spans="4:4" x14ac:dyDescent="0.25">
      <c r="D374" s="167"/>
    </row>
    <row r="375" spans="4:4" x14ac:dyDescent="0.25">
      <c r="D375" s="167"/>
    </row>
    <row r="376" spans="4:4" x14ac:dyDescent="0.25">
      <c r="D376" s="167"/>
    </row>
    <row r="377" spans="4:4" x14ac:dyDescent="0.25">
      <c r="D377" s="167"/>
    </row>
    <row r="378" spans="4:4" x14ac:dyDescent="0.25">
      <c r="D378" s="167"/>
    </row>
    <row r="379" spans="4:4" x14ac:dyDescent="0.25">
      <c r="D379" s="167"/>
    </row>
    <row r="380" spans="4:4" x14ac:dyDescent="0.25">
      <c r="D380" s="167"/>
    </row>
    <row r="381" spans="4:4" x14ac:dyDescent="0.25">
      <c r="D381" s="167"/>
    </row>
    <row r="382" spans="4:4" x14ac:dyDescent="0.25">
      <c r="D382" s="167"/>
    </row>
    <row r="383" spans="4:4" x14ac:dyDescent="0.25">
      <c r="D383" s="167"/>
    </row>
    <row r="384" spans="4:4" x14ac:dyDescent="0.25">
      <c r="D384" s="167"/>
    </row>
    <row r="385" spans="4:4" x14ac:dyDescent="0.25">
      <c r="D385" s="167"/>
    </row>
    <row r="386" spans="4:4" x14ac:dyDescent="0.25">
      <c r="D386" s="167"/>
    </row>
    <row r="387" spans="4:4" x14ac:dyDescent="0.25">
      <c r="D387" s="167"/>
    </row>
    <row r="388" spans="4:4" x14ac:dyDescent="0.25">
      <c r="D388" s="167"/>
    </row>
    <row r="389" spans="4:4" x14ac:dyDescent="0.25">
      <c r="D389" s="167"/>
    </row>
    <row r="390" spans="4:4" x14ac:dyDescent="0.25">
      <c r="D390" s="167"/>
    </row>
    <row r="391" spans="4:4" x14ac:dyDescent="0.25">
      <c r="D391" s="167"/>
    </row>
    <row r="392" spans="4:4" x14ac:dyDescent="0.25">
      <c r="D392" s="167"/>
    </row>
    <row r="393" spans="4:4" x14ac:dyDescent="0.25">
      <c r="D393" s="167"/>
    </row>
    <row r="394" spans="4:4" x14ac:dyDescent="0.25">
      <c r="D394" s="167"/>
    </row>
    <row r="395" spans="4:4" x14ac:dyDescent="0.25">
      <c r="D395" s="167"/>
    </row>
    <row r="396" spans="4:4" x14ac:dyDescent="0.25">
      <c r="D396" s="167"/>
    </row>
    <row r="397" spans="4:4" x14ac:dyDescent="0.25">
      <c r="D397" s="167"/>
    </row>
    <row r="398" spans="4:4" x14ac:dyDescent="0.25">
      <c r="D398" s="167"/>
    </row>
    <row r="399" spans="4:4" x14ac:dyDescent="0.25">
      <c r="D399" s="167"/>
    </row>
    <row r="400" spans="4:4" x14ac:dyDescent="0.25">
      <c r="D400" s="167"/>
    </row>
    <row r="401" spans="4:4" x14ac:dyDescent="0.25">
      <c r="D401" s="167"/>
    </row>
    <row r="402" spans="4:4" x14ac:dyDescent="0.25">
      <c r="D402" s="167"/>
    </row>
    <row r="403" spans="4:4" x14ac:dyDescent="0.25">
      <c r="D403" s="167"/>
    </row>
    <row r="404" spans="4:4" x14ac:dyDescent="0.25">
      <c r="D404" s="167"/>
    </row>
  </sheetData>
  <mergeCells count="1">
    <mergeCell ref="L29:AE32"/>
  </mergeCells>
  <pageMargins left="0.7" right="0.7" top="0.75" bottom="0.75" header="0.3" footer="0.3"/>
  <pageSetup paperSize="9" orientation="portrait" horizontalDpi="300"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69A05-D6D7-4873-90F6-95447F48ED86}">
  <dimension ref="A1:BQ719"/>
  <sheetViews>
    <sheetView zoomScale="90" zoomScaleNormal="90" workbookViewId="0">
      <selection activeCell="K9" sqref="K9"/>
    </sheetView>
  </sheetViews>
  <sheetFormatPr defaultRowHeight="15" x14ac:dyDescent="0.25"/>
  <cols>
    <col min="1" max="1" width="4" style="2" customWidth="1"/>
    <col min="2" max="2" width="26.140625" style="2" customWidth="1"/>
    <col min="3" max="10" width="9.28515625" style="2" bestFit="1" customWidth="1"/>
    <col min="11" max="13" width="9.42578125" style="2" bestFit="1" customWidth="1"/>
    <col min="14" max="14" width="11.42578125" style="2" bestFit="1" customWidth="1"/>
    <col min="15" max="18" width="9.42578125" style="2" bestFit="1" customWidth="1"/>
    <col min="19" max="19" width="11.42578125" style="2" bestFit="1" customWidth="1"/>
    <col min="20" max="20" width="9.42578125" style="2" bestFit="1" customWidth="1"/>
    <col min="21" max="28" width="9.28515625" style="2" bestFit="1" customWidth="1"/>
    <col min="29" max="29" width="5.85546875" style="2" customWidth="1"/>
    <col min="30" max="30" width="4" style="2" customWidth="1"/>
    <col min="31" max="31" width="5.85546875" style="2" customWidth="1"/>
    <col min="32" max="32" width="21" customWidth="1"/>
    <col min="33" max="33" width="4.85546875" style="8" customWidth="1"/>
    <col min="34" max="34" width="17.5703125" customWidth="1"/>
    <col min="36" max="36" width="5.42578125" customWidth="1"/>
    <col min="37" max="37" width="2.7109375" customWidth="1"/>
    <col min="38" max="38" width="20.28515625" style="2" customWidth="1"/>
    <col min="40" max="40" width="17.5703125" customWidth="1"/>
    <col min="42" max="42" width="4.140625" customWidth="1"/>
    <col min="43" max="43" width="3.5703125" customWidth="1"/>
    <col min="44" max="44" width="21.140625" customWidth="1"/>
    <col min="45" max="45" width="10.7109375" customWidth="1"/>
    <col min="46" max="46" width="11.140625" customWidth="1"/>
    <col min="47" max="67" width="9.140625" style="2"/>
  </cols>
  <sheetData>
    <row r="1" spans="2:69" s="2" customFormat="1" x14ac:dyDescent="0.25">
      <c r="AG1" s="110"/>
    </row>
    <row r="2" spans="2:69" s="2" customFormat="1" ht="18.75" x14ac:dyDescent="0.3">
      <c r="B2" s="17" t="s">
        <v>126</v>
      </c>
      <c r="AF2" s="14" t="s">
        <v>119</v>
      </c>
      <c r="AG2" s="110"/>
      <c r="AS2" s="13" t="s">
        <v>127</v>
      </c>
    </row>
    <row r="3" spans="2:69" s="2" customFormat="1" ht="15.75" x14ac:dyDescent="0.25">
      <c r="AG3" s="110"/>
      <c r="AS3" s="13" t="s">
        <v>122</v>
      </c>
    </row>
    <row r="4" spans="2:69" ht="15.75" x14ac:dyDescent="0.25">
      <c r="B4" s="130" t="s">
        <v>115</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F4" s="13" t="s">
        <v>71</v>
      </c>
      <c r="AG4" s="145"/>
      <c r="AH4" s="14"/>
      <c r="AI4" s="14"/>
      <c r="AJ4" s="14"/>
      <c r="AK4" s="24"/>
      <c r="AL4" s="13" t="s">
        <v>71</v>
      </c>
      <c r="AM4" s="14"/>
      <c r="AN4" s="14"/>
      <c r="AO4" s="14"/>
      <c r="AP4" s="14"/>
      <c r="AQ4" s="14"/>
      <c r="AR4" s="14"/>
      <c r="AS4" s="13" t="s">
        <v>123</v>
      </c>
      <c r="AT4" s="14"/>
      <c r="AU4" s="11"/>
      <c r="BP4" s="2"/>
      <c r="BQ4" s="2"/>
    </row>
    <row r="5" spans="2:69" ht="15.75" x14ac:dyDescent="0.25">
      <c r="B5" s="265" t="s">
        <v>104</v>
      </c>
      <c r="C5" s="278" t="s">
        <v>121</v>
      </c>
      <c r="D5" s="278"/>
      <c r="E5" s="278"/>
      <c r="F5" s="278"/>
      <c r="G5" s="278"/>
      <c r="H5" s="278"/>
      <c r="I5" s="278"/>
      <c r="J5" s="279"/>
      <c r="K5" s="278" t="s">
        <v>105</v>
      </c>
      <c r="L5" s="278"/>
      <c r="M5" s="278"/>
      <c r="N5" s="278"/>
      <c r="O5" s="278"/>
      <c r="P5" s="278"/>
      <c r="Q5" s="278"/>
      <c r="R5" s="278"/>
      <c r="S5" s="278"/>
      <c r="T5" s="279"/>
      <c r="U5" s="56"/>
      <c r="V5" s="56"/>
      <c r="W5" s="56"/>
      <c r="X5" s="56"/>
      <c r="Y5" s="56"/>
      <c r="Z5" s="56"/>
      <c r="AA5" s="278" t="s">
        <v>0</v>
      </c>
      <c r="AB5" s="278"/>
      <c r="AC5" s="11"/>
      <c r="AF5" s="13" t="s">
        <v>72</v>
      </c>
      <c r="AG5" s="145"/>
      <c r="AH5" s="13" t="s">
        <v>0</v>
      </c>
      <c r="AI5" s="144" t="s">
        <v>90</v>
      </c>
      <c r="AJ5" s="13"/>
      <c r="AK5" s="55"/>
      <c r="AL5" s="144" t="s">
        <v>73</v>
      </c>
      <c r="AM5" s="69"/>
      <c r="AN5" s="144" t="s">
        <v>0</v>
      </c>
      <c r="AO5" s="144" t="s">
        <v>90</v>
      </c>
      <c r="AP5" s="14"/>
      <c r="AQ5" s="14"/>
      <c r="AR5" s="144" t="s">
        <v>64</v>
      </c>
      <c r="AS5" s="144" t="s">
        <v>124</v>
      </c>
      <c r="AT5" s="144" t="s">
        <v>125</v>
      </c>
      <c r="AU5" s="11"/>
      <c r="AV5" s="49"/>
      <c r="AW5" s="49"/>
      <c r="AX5" s="49"/>
      <c r="AY5" s="49"/>
      <c r="AZ5" s="49"/>
      <c r="BA5" s="49"/>
      <c r="BB5" s="49"/>
      <c r="BC5" s="49"/>
      <c r="BD5" s="49"/>
      <c r="BE5" s="49"/>
      <c r="BF5" s="49"/>
      <c r="BG5" s="49"/>
      <c r="BH5" s="49"/>
      <c r="BI5" s="49"/>
      <c r="BJ5" s="49"/>
      <c r="BK5" s="49"/>
      <c r="BL5" s="49"/>
      <c r="BM5" s="49"/>
      <c r="BN5" s="49"/>
      <c r="BO5" s="49"/>
      <c r="BP5" s="2"/>
      <c r="BQ5" s="2"/>
    </row>
    <row r="6" spans="2:69" x14ac:dyDescent="0.25">
      <c r="B6" s="266"/>
      <c r="C6" s="278" t="s">
        <v>106</v>
      </c>
      <c r="D6" s="278"/>
      <c r="E6" s="278"/>
      <c r="F6" s="278"/>
      <c r="G6" s="278"/>
      <c r="H6" s="278"/>
      <c r="I6" s="278"/>
      <c r="J6" s="279"/>
      <c r="K6" s="146"/>
      <c r="L6" s="11"/>
      <c r="M6" s="11"/>
      <c r="N6" s="11"/>
      <c r="O6" s="11"/>
      <c r="P6" s="11"/>
      <c r="Q6" s="11"/>
      <c r="R6" s="11"/>
      <c r="S6" s="11"/>
      <c r="T6" s="147"/>
      <c r="U6" s="11"/>
      <c r="V6" s="11"/>
      <c r="W6" s="11"/>
      <c r="X6" s="11"/>
      <c r="Y6" s="11"/>
      <c r="Z6" s="11"/>
      <c r="AA6" s="11"/>
      <c r="AB6" s="11"/>
      <c r="AC6" s="11"/>
      <c r="AF6" s="7" t="s">
        <v>2</v>
      </c>
      <c r="AG6" s="56">
        <v>1</v>
      </c>
      <c r="AH6" s="57">
        <f>AA9</f>
        <v>0.57879435116896905</v>
      </c>
      <c r="AI6" s="218">
        <f>AB9</f>
        <v>0.29919134364435113</v>
      </c>
      <c r="AJ6" s="11"/>
      <c r="AK6" s="11"/>
      <c r="AL6" s="7" t="s">
        <v>2</v>
      </c>
      <c r="AM6" s="56">
        <v>1</v>
      </c>
      <c r="AN6" s="57">
        <f>AA46</f>
        <v>2.2012474897272066E-2</v>
      </c>
      <c r="AO6" s="218">
        <f>AB46</f>
        <v>5.8774222593464709E-2</v>
      </c>
      <c r="AP6" s="11"/>
      <c r="AQ6" s="11"/>
      <c r="AR6" s="11" t="s">
        <v>2</v>
      </c>
      <c r="AS6" s="53">
        <f t="shared" ref="AS6:AS29" si="0">AH6</f>
        <v>0.57879435116896905</v>
      </c>
      <c r="AT6" s="54">
        <f>AN6</f>
        <v>2.2012474897272066E-2</v>
      </c>
      <c r="AU6" s="54"/>
      <c r="AV6" s="50"/>
      <c r="AW6" s="4"/>
      <c r="AX6" s="4"/>
      <c r="AY6" s="4"/>
      <c r="AZ6" s="4"/>
      <c r="BA6" s="4"/>
      <c r="BB6" s="4"/>
      <c r="BC6" s="4"/>
      <c r="BD6" s="4"/>
      <c r="BE6" s="4"/>
      <c r="BF6" s="4"/>
      <c r="BG6" s="4"/>
      <c r="BH6" s="4"/>
      <c r="BI6" s="4"/>
      <c r="BJ6" s="4"/>
      <c r="BK6" s="50"/>
      <c r="BL6" s="50"/>
      <c r="BM6" s="4"/>
      <c r="BN6" s="50"/>
      <c r="BO6" s="50"/>
      <c r="BP6" s="2"/>
      <c r="BQ6" s="2"/>
    </row>
    <row r="7" spans="2:69" x14ac:dyDescent="0.25">
      <c r="B7" s="266"/>
      <c r="C7" s="269" t="s">
        <v>116</v>
      </c>
      <c r="D7" s="269"/>
      <c r="E7" s="269"/>
      <c r="F7" s="270"/>
      <c r="G7" s="268" t="s">
        <v>117</v>
      </c>
      <c r="H7" s="269"/>
      <c r="I7" s="269"/>
      <c r="J7" s="270"/>
      <c r="K7" s="268" t="s">
        <v>107</v>
      </c>
      <c r="L7" s="269"/>
      <c r="M7" s="269"/>
      <c r="N7" s="269"/>
      <c r="O7" s="270"/>
      <c r="P7" s="269" t="s">
        <v>118</v>
      </c>
      <c r="Q7" s="269"/>
      <c r="R7" s="269"/>
      <c r="S7" s="269"/>
      <c r="T7" s="270"/>
      <c r="U7" s="280"/>
      <c r="V7" s="278"/>
      <c r="W7" s="278"/>
      <c r="X7" s="278"/>
      <c r="Y7" s="278"/>
      <c r="Z7" s="56"/>
      <c r="AA7" s="281"/>
      <c r="AB7" s="281"/>
      <c r="AC7" s="11"/>
      <c r="AF7" s="7" t="s">
        <v>2</v>
      </c>
      <c r="AG7" s="56">
        <v>2</v>
      </c>
      <c r="AH7" s="57">
        <f>AA10</f>
        <v>0.21036381718423366</v>
      </c>
      <c r="AI7" s="218"/>
      <c r="AJ7" s="11"/>
      <c r="AK7" s="11"/>
      <c r="AL7" s="7" t="s">
        <v>2</v>
      </c>
      <c r="AM7" s="56">
        <v>2</v>
      </c>
      <c r="AN7" s="57">
        <f>AA47</f>
        <v>1.0208805022364905E-2</v>
      </c>
      <c r="AO7" s="20"/>
      <c r="AP7" s="11"/>
      <c r="AQ7" s="11"/>
      <c r="AR7" s="11" t="s">
        <v>2</v>
      </c>
      <c r="AS7" s="54">
        <f t="shared" si="0"/>
        <v>0.21036381718423366</v>
      </c>
      <c r="AT7" s="54">
        <f>AN7</f>
        <v>1.0208805022364905E-2</v>
      </c>
      <c r="AU7" s="54"/>
      <c r="AV7" s="50"/>
      <c r="AW7" s="50"/>
      <c r="AX7" s="50"/>
      <c r="AY7" s="50"/>
      <c r="AZ7" s="50"/>
      <c r="BA7" s="50"/>
      <c r="BB7" s="50"/>
      <c r="BC7" s="50"/>
      <c r="BD7" s="50"/>
      <c r="BE7" s="50"/>
      <c r="BF7" s="50"/>
      <c r="BG7" s="50"/>
      <c r="BH7" s="50"/>
      <c r="BI7" s="50"/>
      <c r="BJ7" s="50"/>
      <c r="BK7" s="50"/>
      <c r="BL7" s="50"/>
      <c r="BM7" s="50"/>
      <c r="BN7" s="50"/>
      <c r="BO7" s="50"/>
      <c r="BP7" s="2"/>
      <c r="BQ7" s="2"/>
    </row>
    <row r="8" spans="2:69" x14ac:dyDescent="0.25">
      <c r="B8" s="266"/>
      <c r="C8" s="148" t="s">
        <v>108</v>
      </c>
      <c r="D8" s="148" t="s">
        <v>109</v>
      </c>
      <c r="E8" s="148" t="s">
        <v>110</v>
      </c>
      <c r="F8" s="149" t="s">
        <v>111</v>
      </c>
      <c r="G8" s="150" t="s">
        <v>108</v>
      </c>
      <c r="H8" s="148" t="s">
        <v>109</v>
      </c>
      <c r="I8" s="148" t="s">
        <v>110</v>
      </c>
      <c r="J8" s="149" t="s">
        <v>111</v>
      </c>
      <c r="K8" s="150" t="s">
        <v>108</v>
      </c>
      <c r="L8" s="148" t="s">
        <v>109</v>
      </c>
      <c r="M8" s="148" t="s">
        <v>110</v>
      </c>
      <c r="N8" s="151" t="s">
        <v>111</v>
      </c>
      <c r="O8" s="152" t="s">
        <v>33</v>
      </c>
      <c r="P8" s="148" t="s">
        <v>108</v>
      </c>
      <c r="Q8" s="148" t="s">
        <v>109</v>
      </c>
      <c r="R8" s="148" t="s">
        <v>110</v>
      </c>
      <c r="S8" s="151" t="s">
        <v>111</v>
      </c>
      <c r="T8" s="152" t="s">
        <v>33</v>
      </c>
      <c r="U8" s="21"/>
      <c r="V8" s="21"/>
      <c r="W8" s="21"/>
      <c r="X8" s="21" t="s">
        <v>90</v>
      </c>
      <c r="Y8" s="21" t="s">
        <v>112</v>
      </c>
      <c r="Z8" s="149" t="s">
        <v>33</v>
      </c>
      <c r="AA8" s="153" t="s">
        <v>113</v>
      </c>
      <c r="AB8" s="154" t="s">
        <v>90</v>
      </c>
      <c r="AC8" s="11"/>
      <c r="AF8" s="7" t="s">
        <v>2</v>
      </c>
      <c r="AG8" s="56">
        <v>3</v>
      </c>
      <c r="AH8" s="57">
        <f>AA11</f>
        <v>0.10841586257985074</v>
      </c>
      <c r="AI8" s="218"/>
      <c r="AJ8" s="11"/>
      <c r="AK8" s="11"/>
      <c r="AL8" s="7" t="s">
        <v>2</v>
      </c>
      <c r="AM8" s="56">
        <v>3</v>
      </c>
      <c r="AN8" s="57">
        <f>AA48</f>
        <v>0.14410138786075716</v>
      </c>
      <c r="AO8" s="20"/>
      <c r="AP8" s="11"/>
      <c r="AQ8" s="11"/>
      <c r="AR8" s="21" t="s">
        <v>2</v>
      </c>
      <c r="AS8" s="165">
        <f t="shared" si="0"/>
        <v>0.10841586257985074</v>
      </c>
      <c r="AT8" s="165">
        <f>AN8</f>
        <v>0.14410138786075716</v>
      </c>
      <c r="AU8" s="54"/>
      <c r="AV8" s="50"/>
      <c r="AW8" s="50"/>
      <c r="AX8" s="50"/>
      <c r="AY8" s="50"/>
      <c r="AZ8" s="50"/>
      <c r="BA8" s="50"/>
      <c r="BB8" s="50"/>
      <c r="BC8" s="50"/>
      <c r="BD8" s="50"/>
      <c r="BE8" s="50"/>
      <c r="BF8" s="50"/>
      <c r="BG8" s="50"/>
      <c r="BH8" s="50"/>
      <c r="BI8" s="50"/>
      <c r="BJ8" s="50"/>
      <c r="BK8" s="50"/>
      <c r="BL8" s="50"/>
      <c r="BM8" s="50"/>
      <c r="BN8" s="50"/>
      <c r="BO8" s="50"/>
      <c r="BP8" s="2"/>
      <c r="BQ8" s="2"/>
    </row>
    <row r="9" spans="2:69" x14ac:dyDescent="0.25">
      <c r="B9" s="221" t="s">
        <v>65</v>
      </c>
      <c r="C9" s="11">
        <v>2.2999999999999998</v>
      </c>
      <c r="D9" s="11">
        <v>2.2000000000000002</v>
      </c>
      <c r="E9" s="11">
        <v>2.2000000000000002</v>
      </c>
      <c r="F9" s="156">
        <f>AVERAGE(C9:E9)</f>
        <v>2.2333333333333334</v>
      </c>
      <c r="G9" s="11">
        <v>5.33</v>
      </c>
      <c r="H9" s="11">
        <v>5.29</v>
      </c>
      <c r="I9" s="11">
        <v>5.28</v>
      </c>
      <c r="J9" s="156">
        <f>AVERAGE(G9:I9)</f>
        <v>5.3000000000000007</v>
      </c>
      <c r="K9" s="157">
        <f t="shared" ref="K9:L11" si="1">((0.75*0.75*4)/(18*18*C9))*LN(12.4/4.45)</f>
        <v>3.0941798805339447E-3</v>
      </c>
      <c r="L9" s="157">
        <f t="shared" si="1"/>
        <v>3.234824420558214E-3</v>
      </c>
      <c r="M9" s="157">
        <f>((0.75*0.75*4)/(18*18*E9))*LN(12.4/4.45)</f>
        <v>3.234824420558214E-3</v>
      </c>
      <c r="N9" s="158">
        <f>AVERAGE(K9:M9)</f>
        <v>3.1879429072167909E-3</v>
      </c>
      <c r="O9" s="159">
        <f>_xlfn.STDEV.P(K9:M9)</f>
        <v>6.6300471992015756E-5</v>
      </c>
      <c r="P9" s="157">
        <f t="shared" ref="P9:R11" si="2">((0.75*0.75*4)/(18*18*G9))*LN(12.4/4.45)</f>
        <v>1.335199573213522E-3</v>
      </c>
      <c r="Q9" s="157">
        <f t="shared" si="2"/>
        <v>1.3452956002321496E-3</v>
      </c>
      <c r="R9" s="157">
        <f t="shared" si="2"/>
        <v>1.3478435085659229E-3</v>
      </c>
      <c r="S9" s="158">
        <f>AVERAGE(P9:R9)</f>
        <v>1.3427795606705314E-3</v>
      </c>
      <c r="T9" s="159">
        <f>_xlfn.STDEV.P(P9:R9)</f>
        <v>5.4598605968555548E-6</v>
      </c>
      <c r="U9" s="54">
        <f>(K9-P9)/K9</f>
        <v>0.5684803001876173</v>
      </c>
      <c r="V9" s="54">
        <f>(L9-Q9)/L9</f>
        <v>0.5841209829867674</v>
      </c>
      <c r="W9" s="54"/>
      <c r="X9" s="54">
        <f>AVERAGE(U9:W9)</f>
        <v>0.5763006415871923</v>
      </c>
      <c r="Y9" s="54">
        <f>AVERAGE(X9:X11)</f>
        <v>0.29821120407335538</v>
      </c>
      <c r="Z9" s="160">
        <f>_xlfn.STDEV.P(U9:W9)</f>
        <v>7.8203413995750481E-3</v>
      </c>
      <c r="AA9" s="54">
        <f>(N9-S9)/N9</f>
        <v>0.57879435116896905</v>
      </c>
      <c r="AB9" s="54">
        <f>AVERAGE(AA9:AA11)</f>
        <v>0.29919134364435113</v>
      </c>
      <c r="AC9" s="11"/>
      <c r="AF9" s="7" t="s">
        <v>3</v>
      </c>
      <c r="AG9" s="56">
        <v>1</v>
      </c>
      <c r="AH9" s="57">
        <f>AA13</f>
        <v>0.64700490816927403</v>
      </c>
      <c r="AI9" s="218">
        <f>AB13</f>
        <v>0.84913746557122816</v>
      </c>
      <c r="AJ9" s="11"/>
      <c r="AK9" s="11"/>
      <c r="AL9" s="7" t="s">
        <v>3</v>
      </c>
      <c r="AM9" s="56">
        <v>1</v>
      </c>
      <c r="AN9" s="57">
        <f>AA50</f>
        <v>0.42665622629616218</v>
      </c>
      <c r="AO9" s="218">
        <f>AB50</f>
        <v>0.33562623201049507</v>
      </c>
      <c r="AP9" s="11"/>
      <c r="AQ9" s="11"/>
      <c r="AR9" s="11" t="s">
        <v>3</v>
      </c>
      <c r="AS9" s="54">
        <f t="shared" si="0"/>
        <v>0.64700490816927403</v>
      </c>
      <c r="AT9" s="53">
        <f>AN9</f>
        <v>0.42665622629616218</v>
      </c>
      <c r="AU9" s="53"/>
      <c r="AV9" s="51"/>
      <c r="AW9" s="51"/>
      <c r="AX9" s="51"/>
      <c r="AY9" s="51"/>
      <c r="AZ9" s="51"/>
      <c r="BA9" s="51"/>
      <c r="BB9" s="51"/>
      <c r="BC9" s="51"/>
      <c r="BD9" s="51"/>
      <c r="BE9" s="51"/>
      <c r="BF9" s="51"/>
      <c r="BG9" s="51"/>
      <c r="BH9" s="51"/>
      <c r="BI9" s="51"/>
      <c r="BJ9" s="51"/>
      <c r="BK9" s="51"/>
      <c r="BL9" s="51"/>
      <c r="BM9" s="51"/>
      <c r="BN9" s="51"/>
      <c r="BO9" s="51"/>
      <c r="BP9" s="2"/>
      <c r="BQ9" s="2"/>
    </row>
    <row r="10" spans="2:69" x14ac:dyDescent="0.25">
      <c r="B10" s="222" t="s">
        <v>65</v>
      </c>
      <c r="C10" s="11">
        <v>4.5</v>
      </c>
      <c r="D10" s="11">
        <v>4.7</v>
      </c>
      <c r="E10" s="11">
        <v>4.8</v>
      </c>
      <c r="F10" s="156">
        <f t="shared" ref="F10:F11" si="3">AVERAGE(C10:E10)</f>
        <v>4.666666666666667</v>
      </c>
      <c r="G10" s="11">
        <v>5.82</v>
      </c>
      <c r="H10" s="11">
        <v>5.89</v>
      </c>
      <c r="I10" s="11">
        <v>6.01</v>
      </c>
      <c r="J10" s="156">
        <f t="shared" ref="J10:J31" si="4">AVERAGE(G10:I10)</f>
        <v>5.9066666666666663</v>
      </c>
      <c r="K10" s="157">
        <f t="shared" si="1"/>
        <v>1.5814697167173492E-3</v>
      </c>
      <c r="L10" s="157">
        <f t="shared" si="1"/>
        <v>1.5141731330272493E-3</v>
      </c>
      <c r="M10" s="157">
        <f>((0.75*0.75*4)/(18*18*E10))*LN(12.4/4.45)</f>
        <v>1.482627859422515E-3</v>
      </c>
      <c r="N10" s="158">
        <f t="shared" ref="N10:N11" si="5">AVERAGE(K10:M10)</f>
        <v>1.5260902363890378E-3</v>
      </c>
      <c r="O10" s="159">
        <f t="shared" ref="O10:O14" si="6">_xlfn.STDEV.P(K10:M10)</f>
        <v>4.1222495499219474E-5</v>
      </c>
      <c r="P10" s="157">
        <f t="shared" si="2"/>
        <v>1.2227858634412496E-3</v>
      </c>
      <c r="Q10" s="157">
        <f t="shared" si="2"/>
        <v>1.2082536036040869E-3</v>
      </c>
      <c r="R10" s="157">
        <f t="shared" si="2"/>
        <v>1.1841287396386142E-3</v>
      </c>
      <c r="S10" s="158">
        <f t="shared" ref="S10:S30" si="7">AVERAGE(P10:R10)</f>
        <v>1.2050560688946503E-3</v>
      </c>
      <c r="T10" s="159">
        <f t="shared" ref="T10:T14" si="8">_xlfn.STDEV.P(P10:R10)</f>
        <v>1.5942845340708126E-5</v>
      </c>
      <c r="U10" s="54">
        <f t="shared" ref="U10:W14" si="9">(K10-P10)/K10</f>
        <v>0.22680412371134004</v>
      </c>
      <c r="V10" s="54">
        <f t="shared" si="9"/>
        <v>0.20203735144312393</v>
      </c>
      <c r="W10" s="54">
        <f t="shared" si="9"/>
        <v>0.20133111480865226</v>
      </c>
      <c r="X10" s="54">
        <f t="shared" ref="X10:X31" si="10">AVERAGE(U10:W10)</f>
        <v>0.21005752998770541</v>
      </c>
      <c r="Y10" s="157"/>
      <c r="Z10" s="160">
        <f t="shared" ref="Z10:Z14" si="11">_xlfn.STDEV.P(U10:W10)</f>
        <v>1.1845139468837742E-2</v>
      </c>
      <c r="AA10" s="54">
        <f t="shared" ref="AA10:AA31" si="12">(N10-S10)/N10</f>
        <v>0.21036381718423366</v>
      </c>
      <c r="AB10" s="11"/>
      <c r="AC10" s="11"/>
      <c r="AF10" s="7" t="s">
        <v>3</v>
      </c>
      <c r="AG10" s="56">
        <v>2</v>
      </c>
      <c r="AH10" s="57">
        <f>AA14</f>
        <v>0.90970888048907106</v>
      </c>
      <c r="AI10" s="218"/>
      <c r="AJ10" s="11"/>
      <c r="AK10" s="11"/>
      <c r="AL10" s="7" t="s">
        <v>3</v>
      </c>
      <c r="AM10" s="56">
        <v>2</v>
      </c>
      <c r="AN10" s="57">
        <f>AA51</f>
        <v>5.0863168916310632E-2</v>
      </c>
      <c r="AO10" s="20"/>
      <c r="AP10" s="11"/>
      <c r="AQ10" s="11"/>
      <c r="AR10" s="11" t="s">
        <v>3</v>
      </c>
      <c r="AS10" s="54">
        <f t="shared" si="0"/>
        <v>0.90970888048907106</v>
      </c>
      <c r="AT10" s="54">
        <f>AN10</f>
        <v>5.0863168916310632E-2</v>
      </c>
      <c r="AU10" s="54"/>
      <c r="AV10" s="50"/>
      <c r="AW10" s="50"/>
      <c r="AX10" s="50"/>
      <c r="AY10" s="50"/>
      <c r="AZ10" s="50"/>
      <c r="BA10" s="50"/>
      <c r="BB10" s="50"/>
      <c r="BC10" s="50"/>
      <c r="BD10" s="50"/>
      <c r="BE10" s="50"/>
      <c r="BF10" s="50"/>
      <c r="BG10" s="50"/>
      <c r="BH10" s="50"/>
      <c r="BI10" s="50"/>
      <c r="BJ10" s="50"/>
      <c r="BK10" s="50"/>
      <c r="BL10" s="50"/>
      <c r="BM10" s="50"/>
      <c r="BN10" s="50"/>
      <c r="BO10" s="50"/>
      <c r="BP10" s="2"/>
      <c r="BQ10" s="2"/>
    </row>
    <row r="11" spans="2:69" x14ac:dyDescent="0.25">
      <c r="B11" s="223" t="s">
        <v>65</v>
      </c>
      <c r="C11" s="21">
        <v>3.9</v>
      </c>
      <c r="D11" s="21">
        <v>3.8</v>
      </c>
      <c r="E11" s="21">
        <v>3.9</v>
      </c>
      <c r="F11" s="161">
        <f t="shared" si="3"/>
        <v>3.8666666666666667</v>
      </c>
      <c r="G11" s="21">
        <v>4.3899999999999997</v>
      </c>
      <c r="H11" s="21">
        <v>4.34</v>
      </c>
      <c r="I11" s="21">
        <v>4.28</v>
      </c>
      <c r="J11" s="161">
        <f t="shared" si="4"/>
        <v>4.3366666666666669</v>
      </c>
      <c r="K11" s="162">
        <f t="shared" si="1"/>
        <v>1.8247727500584801E-3</v>
      </c>
      <c r="L11" s="162">
        <f t="shared" si="1"/>
        <v>1.8727930855863347E-3</v>
      </c>
      <c r="M11" s="162">
        <f>((0.75*0.75*4)/(18*18*E11))*LN(12.4/4.45)</f>
        <v>1.8247727500584801E-3</v>
      </c>
      <c r="N11" s="163">
        <f t="shared" si="5"/>
        <v>1.8407795285677649E-3</v>
      </c>
      <c r="O11" s="164">
        <f t="shared" si="6"/>
        <v>2.2637003257732846E-5</v>
      </c>
      <c r="P11" s="162">
        <f t="shared" si="2"/>
        <v>1.6210965205530918E-3</v>
      </c>
      <c r="Q11" s="162">
        <f t="shared" si="2"/>
        <v>1.6397727477484038E-3</v>
      </c>
      <c r="R11" s="162">
        <f t="shared" si="2"/>
        <v>1.6627602161747833E-3</v>
      </c>
      <c r="S11" s="163">
        <f t="shared" si="7"/>
        <v>1.6412098281587597E-3</v>
      </c>
      <c r="T11" s="164">
        <f t="shared" si="8"/>
        <v>1.7039459758525404E-5</v>
      </c>
      <c r="U11" s="165">
        <f t="shared" si="9"/>
        <v>0.11161731207289285</v>
      </c>
      <c r="V11" s="165">
        <f t="shared" si="9"/>
        <v>0.12442396313364043</v>
      </c>
      <c r="W11" s="165">
        <f>(M11-R11)/M11</f>
        <v>8.8785046728971945E-2</v>
      </c>
      <c r="X11" s="165">
        <f>AVERAGE(U11:W11)</f>
        <v>0.10827544064516841</v>
      </c>
      <c r="Y11" s="162"/>
      <c r="Z11" s="166">
        <f t="shared" si="11"/>
        <v>1.4740175691045207E-2</v>
      </c>
      <c r="AA11" s="165">
        <f t="shared" si="12"/>
        <v>0.10841586257985074</v>
      </c>
      <c r="AB11" s="21"/>
      <c r="AC11" s="11"/>
      <c r="AF11" s="7" t="s">
        <v>3</v>
      </c>
      <c r="AG11" s="56">
        <v>3</v>
      </c>
      <c r="AH11" s="57">
        <f>AA15</f>
        <v>0.99069860805533971</v>
      </c>
      <c r="AI11" s="218"/>
      <c r="AJ11" s="11"/>
      <c r="AK11" s="11"/>
      <c r="AL11" s="7" t="s">
        <v>3</v>
      </c>
      <c r="AM11" s="56">
        <v>3</v>
      </c>
      <c r="AN11" s="57">
        <f>AA52</f>
        <v>0.5293593008190125</v>
      </c>
      <c r="AO11" s="20"/>
      <c r="AP11" s="11"/>
      <c r="AQ11" s="11"/>
      <c r="AR11" s="21" t="s">
        <v>3</v>
      </c>
      <c r="AS11" s="165">
        <f t="shared" si="0"/>
        <v>0.99069860805533971</v>
      </c>
      <c r="AT11" s="165">
        <f t="shared" ref="AT11:AT17" si="13">AN11</f>
        <v>0.5293593008190125</v>
      </c>
      <c r="AU11" s="54"/>
      <c r="AV11" s="50"/>
      <c r="AW11" s="50"/>
      <c r="AX11" s="50"/>
      <c r="AY11" s="50"/>
      <c r="AZ11" s="50"/>
      <c r="BA11" s="50"/>
      <c r="BB11" s="50"/>
      <c r="BC11" s="50"/>
      <c r="BD11" s="50"/>
      <c r="BE11" s="50"/>
      <c r="BF11" s="50"/>
      <c r="BG11" s="50"/>
      <c r="BH11" s="50"/>
      <c r="BI11" s="50"/>
      <c r="BJ11" s="50"/>
      <c r="BK11" s="50"/>
      <c r="BL11" s="50"/>
      <c r="BM11" s="50"/>
      <c r="BN11" s="50"/>
      <c r="BO11" s="50"/>
      <c r="BP11" s="2"/>
      <c r="BQ11" s="2"/>
    </row>
    <row r="12" spans="2:69" x14ac:dyDescent="0.25">
      <c r="B12" s="155"/>
      <c r="C12" s="11"/>
      <c r="D12" s="11"/>
      <c r="E12" s="11"/>
      <c r="F12" s="147"/>
      <c r="G12" s="11"/>
      <c r="H12" s="11"/>
      <c r="I12" s="11"/>
      <c r="J12" s="156"/>
      <c r="K12" s="11"/>
      <c r="L12" s="11"/>
      <c r="M12" s="11" t="s">
        <v>114</v>
      </c>
      <c r="N12" s="146"/>
      <c r="O12" s="159"/>
      <c r="P12" s="157"/>
      <c r="Q12" s="157"/>
      <c r="R12" s="157"/>
      <c r="S12" s="158"/>
      <c r="T12" s="159"/>
      <c r="U12" s="54"/>
      <c r="V12" s="54"/>
      <c r="W12" s="54"/>
      <c r="X12" s="157"/>
      <c r="Y12" s="157"/>
      <c r="Z12" s="160"/>
      <c r="AA12" s="54"/>
      <c r="AB12" s="11"/>
      <c r="AC12" s="11"/>
      <c r="AF12" s="7" t="s">
        <v>4</v>
      </c>
      <c r="AG12" s="56">
        <v>1</v>
      </c>
      <c r="AH12" s="57">
        <f>AA17</f>
        <v>0.81240390543080054</v>
      </c>
      <c r="AI12" s="218">
        <f>AB17</f>
        <v>0.80875409206774496</v>
      </c>
      <c r="AJ12" s="11"/>
      <c r="AK12" s="11"/>
      <c r="AL12" s="7" t="s">
        <v>4</v>
      </c>
      <c r="AM12" s="56">
        <v>1</v>
      </c>
      <c r="AN12" s="57">
        <f>AA54</f>
        <v>0.71500591270740887</v>
      </c>
      <c r="AO12" s="218">
        <f>AB54</f>
        <v>0.7275638762083233</v>
      </c>
      <c r="AP12" s="11"/>
      <c r="AQ12" s="11"/>
      <c r="AR12" s="11" t="s">
        <v>4</v>
      </c>
      <c r="AS12" s="54">
        <f t="shared" si="0"/>
        <v>0.81240390543080054</v>
      </c>
      <c r="AT12" s="54">
        <f t="shared" si="13"/>
        <v>0.71500591270740887</v>
      </c>
      <c r="AU12" s="54"/>
      <c r="AV12" s="50"/>
      <c r="AW12" s="50"/>
      <c r="AX12" s="50"/>
      <c r="AY12" s="50"/>
      <c r="AZ12" s="50"/>
      <c r="BA12" s="50"/>
      <c r="BB12" s="50"/>
      <c r="BC12" s="50"/>
      <c r="BD12" s="50"/>
      <c r="BE12" s="50"/>
      <c r="BF12" s="50"/>
      <c r="BG12" s="50"/>
      <c r="BH12" s="50"/>
      <c r="BI12" s="50"/>
      <c r="BJ12" s="50"/>
      <c r="BK12" s="50"/>
      <c r="BL12" s="50"/>
      <c r="BM12" s="50"/>
      <c r="BN12" s="50"/>
      <c r="BO12" s="50"/>
      <c r="BP12" s="2"/>
      <c r="BQ12" s="2"/>
    </row>
    <row r="13" spans="2:69" x14ac:dyDescent="0.25">
      <c r="B13" s="222" t="s">
        <v>49</v>
      </c>
      <c r="C13" s="11">
        <v>5.0999999999999996</v>
      </c>
      <c r="D13" s="167">
        <v>5</v>
      </c>
      <c r="E13" s="167">
        <v>5</v>
      </c>
      <c r="F13" s="156">
        <f>AVERAGE(C13:E13)</f>
        <v>5.0333333333333332</v>
      </c>
      <c r="G13" s="11">
        <v>14.06</v>
      </c>
      <c r="H13" s="11">
        <v>14.22</v>
      </c>
      <c r="I13" s="11">
        <v>14.5</v>
      </c>
      <c r="J13" s="156">
        <f t="shared" si="4"/>
        <v>14.26</v>
      </c>
      <c r="K13" s="157">
        <f t="shared" ref="K13:M15" si="14">((0.75*0.75*4)/(18*18*C13))*LN(12.4/4.45)</f>
        <v>1.395414455927073E-3</v>
      </c>
      <c r="L13" s="157">
        <f t="shared" si="14"/>
        <v>1.4233227450456145E-3</v>
      </c>
      <c r="M13" s="157">
        <f t="shared" si="14"/>
        <v>1.4233227450456145E-3</v>
      </c>
      <c r="N13" s="158">
        <f>AVERAGE(K13:M13)</f>
        <v>1.4140199820061004E-3</v>
      </c>
      <c r="O13" s="159">
        <f t="shared" si="6"/>
        <v>1.3156093658023615E-5</v>
      </c>
      <c r="P13" s="157">
        <f t="shared" ref="P13:R15" si="15">((0.75*0.75*4)/(18*18*G13))*LN(12.4/4.45)</f>
        <v>5.0616029340171207E-4</v>
      </c>
      <c r="Q13" s="157">
        <f t="shared" si="15"/>
        <v>5.0046510022700916E-4</v>
      </c>
      <c r="R13" s="157">
        <f t="shared" si="15"/>
        <v>4.9080094656745322E-4</v>
      </c>
      <c r="S13" s="158">
        <f t="shared" si="7"/>
        <v>4.9914211339872493E-4</v>
      </c>
      <c r="T13" s="159">
        <f t="shared" si="8"/>
        <v>6.3398267276335314E-6</v>
      </c>
      <c r="U13" s="54">
        <f t="shared" si="9"/>
        <v>0.63726884779516357</v>
      </c>
      <c r="V13" s="54">
        <f t="shared" si="9"/>
        <v>0.64838255977496495</v>
      </c>
      <c r="W13" s="54">
        <f t="shared" si="9"/>
        <v>0.65517241379310354</v>
      </c>
      <c r="X13" s="54">
        <f t="shared" si="10"/>
        <v>0.64694127378774402</v>
      </c>
      <c r="Y13" s="54">
        <f>AVERAGE(X13:X15)</f>
        <v>0.84906374727307299</v>
      </c>
      <c r="Z13" s="160">
        <f t="shared" si="11"/>
        <v>7.3798101978017278E-3</v>
      </c>
      <c r="AA13" s="54">
        <f t="shared" si="12"/>
        <v>0.64700490816927403</v>
      </c>
      <c r="AB13" s="54">
        <f>AVERAGE(AA13:AA15)</f>
        <v>0.84913746557122816</v>
      </c>
      <c r="AC13" s="11"/>
      <c r="AF13" s="7" t="s">
        <v>4</v>
      </c>
      <c r="AG13" s="56">
        <v>2</v>
      </c>
      <c r="AH13" s="57">
        <f>AA18</f>
        <v>0.73039341173555028</v>
      </c>
      <c r="AI13" s="218"/>
      <c r="AJ13" s="11"/>
      <c r="AK13" s="11"/>
      <c r="AL13" s="7" t="s">
        <v>4</v>
      </c>
      <c r="AM13" s="56">
        <v>2</v>
      </c>
      <c r="AN13" s="57">
        <f>AA55</f>
        <v>0.92050411788739772</v>
      </c>
      <c r="AO13" s="20"/>
      <c r="AP13" s="11"/>
      <c r="AQ13" s="11"/>
      <c r="AR13" s="11" t="s">
        <v>4</v>
      </c>
      <c r="AS13" s="54">
        <f t="shared" si="0"/>
        <v>0.73039341173555028</v>
      </c>
      <c r="AT13" s="54">
        <f t="shared" si="13"/>
        <v>0.92050411788739772</v>
      </c>
      <c r="AU13" s="54"/>
      <c r="AV13" s="50"/>
      <c r="AW13" s="50"/>
      <c r="AX13" s="50"/>
      <c r="AY13" s="50"/>
      <c r="AZ13" s="50"/>
      <c r="BA13" s="50"/>
      <c r="BB13" s="50"/>
      <c r="BC13" s="50"/>
      <c r="BD13" s="50"/>
      <c r="BE13" s="50"/>
      <c r="BF13" s="50"/>
      <c r="BG13" s="50"/>
      <c r="BH13" s="50"/>
      <c r="BI13" s="50"/>
      <c r="BJ13" s="50"/>
      <c r="BK13" s="50"/>
      <c r="BL13" s="50"/>
      <c r="BM13" s="50"/>
      <c r="BN13" s="50"/>
      <c r="BO13" s="50"/>
      <c r="BP13" s="2"/>
      <c r="BQ13" s="2"/>
    </row>
    <row r="14" spans="2:69" x14ac:dyDescent="0.25">
      <c r="B14" s="222" t="s">
        <v>49</v>
      </c>
      <c r="C14" s="11">
        <v>2.7</v>
      </c>
      <c r="D14" s="11">
        <v>2.6</v>
      </c>
      <c r="E14" s="11">
        <v>2.9</v>
      </c>
      <c r="F14" s="156">
        <f>AVERAGE(C14:E14)</f>
        <v>2.7333333333333338</v>
      </c>
      <c r="G14" s="11">
        <v>30.81</v>
      </c>
      <c r="H14" s="11">
        <v>29.78</v>
      </c>
      <c r="I14" s="11">
        <v>30.06</v>
      </c>
      <c r="J14" s="156">
        <f t="shared" si="4"/>
        <v>30.216666666666669</v>
      </c>
      <c r="K14" s="157">
        <f t="shared" si="14"/>
        <v>2.6357828611955824E-3</v>
      </c>
      <c r="L14" s="157">
        <f t="shared" si="14"/>
        <v>2.73715912508772E-3</v>
      </c>
      <c r="M14" s="157">
        <f t="shared" si="14"/>
        <v>2.4540047328372662E-3</v>
      </c>
      <c r="N14" s="158">
        <f t="shared" ref="N14:N19" si="16">AVERAGE(K14:M14)</f>
        <v>2.6089822397068561E-3</v>
      </c>
      <c r="O14" s="159">
        <f t="shared" si="6"/>
        <v>1.1714039282506963E-4</v>
      </c>
      <c r="P14" s="157">
        <f t="shared" si="15"/>
        <v>2.3098389241246585E-4</v>
      </c>
      <c r="Q14" s="157">
        <f t="shared" si="15"/>
        <v>2.3897292562888084E-4</v>
      </c>
      <c r="R14" s="157">
        <f t="shared" si="15"/>
        <v>2.3674696358044157E-4</v>
      </c>
      <c r="S14" s="158">
        <f t="shared" si="7"/>
        <v>2.3556792720726277E-4</v>
      </c>
      <c r="T14" s="159">
        <f t="shared" si="8"/>
        <v>3.36637866856008E-6</v>
      </c>
      <c r="U14" s="54">
        <f t="shared" si="9"/>
        <v>0.91236611489776054</v>
      </c>
      <c r="V14" s="54">
        <f t="shared" si="9"/>
        <v>0.91269308260577564</v>
      </c>
      <c r="W14" s="54">
        <f t="shared" si="9"/>
        <v>0.90352628077178976</v>
      </c>
      <c r="X14" s="54">
        <f t="shared" si="10"/>
        <v>0.90952849275844194</v>
      </c>
      <c r="Y14" s="157"/>
      <c r="Z14" s="160">
        <f t="shared" si="11"/>
        <v>4.2463033743131498E-3</v>
      </c>
      <c r="AA14" s="54">
        <f t="shared" si="12"/>
        <v>0.90970888048907106</v>
      </c>
      <c r="AB14" s="11"/>
      <c r="AC14" s="11"/>
      <c r="AF14" s="7" t="s">
        <v>4</v>
      </c>
      <c r="AG14" s="56">
        <v>3</v>
      </c>
      <c r="AH14" s="57">
        <f>AA19</f>
        <v>0.88346495903688427</v>
      </c>
      <c r="AI14" s="218"/>
      <c r="AJ14" s="11"/>
      <c r="AK14" s="11"/>
      <c r="AL14" s="7" t="s">
        <v>4</v>
      </c>
      <c r="AM14" s="56">
        <v>3</v>
      </c>
      <c r="AN14" s="57">
        <f>AA56</f>
        <v>0.54718159803016309</v>
      </c>
      <c r="AO14" s="20"/>
      <c r="AP14" s="11"/>
      <c r="AQ14" s="11"/>
      <c r="AR14" s="21" t="s">
        <v>4</v>
      </c>
      <c r="AS14" s="165">
        <f t="shared" si="0"/>
        <v>0.88346495903688427</v>
      </c>
      <c r="AT14" s="165">
        <f t="shared" si="13"/>
        <v>0.54718159803016309</v>
      </c>
      <c r="AU14" s="54"/>
      <c r="AV14" s="50"/>
      <c r="AW14" s="50"/>
      <c r="AX14" s="50"/>
      <c r="AY14" s="50"/>
      <c r="AZ14" s="50"/>
      <c r="BA14" s="50"/>
      <c r="BB14" s="50"/>
      <c r="BC14" s="50"/>
      <c r="BD14" s="50"/>
      <c r="BE14" s="50"/>
      <c r="BF14" s="50"/>
      <c r="BG14" s="50"/>
      <c r="BH14" s="50"/>
      <c r="BI14" s="50"/>
      <c r="BJ14" s="50"/>
      <c r="BK14" s="50"/>
      <c r="BL14" s="50"/>
      <c r="BM14" s="50"/>
      <c r="BN14" s="50"/>
      <c r="BO14" s="50"/>
      <c r="BP14" s="2"/>
      <c r="BQ14" s="2"/>
    </row>
    <row r="15" spans="2:69" x14ac:dyDescent="0.25">
      <c r="B15" s="222" t="s">
        <v>49</v>
      </c>
      <c r="C15" s="21">
        <v>3.7</v>
      </c>
      <c r="D15" s="21">
        <v>3.9</v>
      </c>
      <c r="E15" s="21">
        <v>3.9</v>
      </c>
      <c r="F15" s="161">
        <f t="shared" ref="F15:F31" si="17">AVERAGE(C15:E15)</f>
        <v>3.8333333333333335</v>
      </c>
      <c r="G15" s="168">
        <v>350.03</v>
      </c>
      <c r="H15" s="21">
        <v>425.32</v>
      </c>
      <c r="I15" s="21">
        <v>481.75</v>
      </c>
      <c r="J15" s="161">
        <f t="shared" si="4"/>
        <v>419.0333333333333</v>
      </c>
      <c r="K15" s="162">
        <f t="shared" si="14"/>
        <v>1.9234091149265059E-3</v>
      </c>
      <c r="L15" s="162">
        <f t="shared" si="14"/>
        <v>1.8247727500584801E-3</v>
      </c>
      <c r="M15" s="162">
        <f t="shared" si="14"/>
        <v>1.8247727500584801E-3</v>
      </c>
      <c r="N15" s="163">
        <f t="shared" si="16"/>
        <v>1.8576515383478221E-3</v>
      </c>
      <c r="O15" s="164">
        <f>_xlfn.STDEV.P(K15:M15)</f>
        <v>4.6497628313181057E-5</v>
      </c>
      <c r="P15" s="162">
        <f t="shared" si="15"/>
        <v>2.033143937727644E-5</v>
      </c>
      <c r="Q15" s="162">
        <f t="shared" si="15"/>
        <v>1.673237497702453E-5</v>
      </c>
      <c r="R15" s="162">
        <f t="shared" si="15"/>
        <v>1.4772420810021945E-5</v>
      </c>
      <c r="S15" s="163">
        <f t="shared" si="7"/>
        <v>1.7278745054774308E-5</v>
      </c>
      <c r="T15" s="164">
        <f>_xlfn.STDEV.P(P15:R15)</f>
        <v>2.3021094752661489E-6</v>
      </c>
      <c r="U15" s="165">
        <f>(K15-P15)/K15</f>
        <v>0.98942947747335941</v>
      </c>
      <c r="V15" s="165">
        <f>(L15-Q15)/L15</f>
        <v>0.99083043355591083</v>
      </c>
      <c r="W15" s="165">
        <f>(M15-R15)/M15</f>
        <v>0.99190451478982877</v>
      </c>
      <c r="X15" s="165">
        <f t="shared" si="10"/>
        <v>0.990721475273033</v>
      </c>
      <c r="Y15" s="165"/>
      <c r="Z15" s="166">
        <f>_xlfn.STDEV.P(U15:V15)</f>
        <v>7.0047804127570945E-4</v>
      </c>
      <c r="AA15" s="165">
        <f t="shared" si="12"/>
        <v>0.99069860805533971</v>
      </c>
      <c r="AB15" s="21"/>
      <c r="AC15" s="11"/>
      <c r="AF15" s="7" t="s">
        <v>5</v>
      </c>
      <c r="AG15" s="56">
        <v>1</v>
      </c>
      <c r="AH15" s="57">
        <f>AA21</f>
        <v>0.85552092970911942</v>
      </c>
      <c r="AI15" s="218">
        <f>AB21</f>
        <v>0.66076389058517881</v>
      </c>
      <c r="AJ15" s="11"/>
      <c r="AK15" s="11"/>
      <c r="AL15" s="7" t="s">
        <v>5</v>
      </c>
      <c r="AM15" s="56">
        <v>1</v>
      </c>
      <c r="AN15" s="57">
        <f>AA58</f>
        <v>0.76109928151089168</v>
      </c>
      <c r="AO15" s="218">
        <f>AB58</f>
        <v>0.847871583988416</v>
      </c>
      <c r="AP15" s="11"/>
      <c r="AQ15" s="11"/>
      <c r="AR15" s="11" t="s">
        <v>5</v>
      </c>
      <c r="AS15" s="54">
        <f t="shared" si="0"/>
        <v>0.85552092970911942</v>
      </c>
      <c r="AT15" s="54">
        <f t="shared" si="13"/>
        <v>0.76109928151089168</v>
      </c>
      <c r="AU15" s="54"/>
      <c r="AV15" s="50"/>
      <c r="AW15" s="50"/>
      <c r="AX15" s="50"/>
      <c r="AY15" s="50"/>
      <c r="AZ15" s="50"/>
      <c r="BA15" s="50"/>
      <c r="BB15" s="50"/>
      <c r="BC15" s="50"/>
      <c r="BD15" s="50"/>
      <c r="BE15" s="50"/>
      <c r="BF15" s="50"/>
      <c r="BG15" s="50"/>
      <c r="BH15" s="50"/>
      <c r="BI15" s="50"/>
      <c r="BJ15" s="50"/>
      <c r="BK15" s="50"/>
      <c r="BL15" s="50"/>
      <c r="BM15" s="50"/>
      <c r="BN15" s="50"/>
      <c r="BO15" s="50"/>
      <c r="BP15" s="2"/>
      <c r="BQ15" s="2"/>
    </row>
    <row r="16" spans="2:69" x14ac:dyDescent="0.25">
      <c r="B16" s="191"/>
      <c r="C16" s="11"/>
      <c r="D16" s="11"/>
      <c r="E16" s="11"/>
      <c r="F16" s="147"/>
      <c r="G16" s="11"/>
      <c r="H16" s="11"/>
      <c r="I16" s="11"/>
      <c r="J16" s="156"/>
      <c r="K16" s="11"/>
      <c r="L16" s="11"/>
      <c r="M16" s="11"/>
      <c r="N16" s="146"/>
      <c r="O16" s="159"/>
      <c r="P16" s="157"/>
      <c r="Q16" s="157"/>
      <c r="R16" s="157"/>
      <c r="S16" s="158"/>
      <c r="T16" s="159"/>
      <c r="U16" s="157"/>
      <c r="V16" s="157"/>
      <c r="W16" s="157"/>
      <c r="X16" s="157"/>
      <c r="Y16" s="157"/>
      <c r="Z16" s="160"/>
      <c r="AA16" s="54"/>
      <c r="AB16" s="11"/>
      <c r="AC16" s="11"/>
      <c r="AF16" s="7" t="s">
        <v>5</v>
      </c>
      <c r="AG16" s="56">
        <v>2</v>
      </c>
      <c r="AH16" s="57">
        <f>AA22</f>
        <v>0.65629606704342369</v>
      </c>
      <c r="AI16" s="218"/>
      <c r="AJ16" s="11"/>
      <c r="AK16" s="11"/>
      <c r="AL16" s="7" t="s">
        <v>5</v>
      </c>
      <c r="AM16" s="56">
        <v>2</v>
      </c>
      <c r="AN16" s="57">
        <f>AA59</f>
        <v>0.85284684519045095</v>
      </c>
      <c r="AO16" s="20"/>
      <c r="AP16" s="11"/>
      <c r="AQ16" s="11"/>
      <c r="AR16" s="11" t="s">
        <v>5</v>
      </c>
      <c r="AS16" s="54">
        <f t="shared" si="0"/>
        <v>0.65629606704342369</v>
      </c>
      <c r="AT16" s="54">
        <f t="shared" si="13"/>
        <v>0.85284684519045095</v>
      </c>
      <c r="AU16" s="54"/>
      <c r="AV16" s="50"/>
      <c r="AW16" s="50"/>
      <c r="AX16" s="50"/>
      <c r="AY16" s="50"/>
      <c r="AZ16" s="50"/>
      <c r="BA16" s="50"/>
      <c r="BB16" s="50"/>
      <c r="BC16" s="50"/>
      <c r="BD16" s="50"/>
      <c r="BE16" s="50"/>
      <c r="BF16" s="50"/>
      <c r="BG16" s="50"/>
      <c r="BH16" s="50"/>
      <c r="BI16" s="50"/>
      <c r="BJ16" s="50"/>
      <c r="BK16" s="50"/>
      <c r="BL16" s="50"/>
      <c r="BM16" s="50"/>
      <c r="BN16" s="50"/>
      <c r="BO16" s="50"/>
      <c r="BP16" s="2"/>
      <c r="BQ16" s="2"/>
    </row>
    <row r="17" spans="2:69" x14ac:dyDescent="0.25">
      <c r="B17" s="222" t="s">
        <v>41</v>
      </c>
      <c r="C17" s="11">
        <v>4.4000000000000004</v>
      </c>
      <c r="D17" s="11">
        <v>4.4000000000000004</v>
      </c>
      <c r="E17" s="11">
        <v>4.7</v>
      </c>
      <c r="F17" s="156">
        <f t="shared" si="17"/>
        <v>4.5</v>
      </c>
      <c r="G17" s="11">
        <v>24.34</v>
      </c>
      <c r="H17" s="11">
        <v>23.22</v>
      </c>
      <c r="I17" s="11">
        <v>24.37</v>
      </c>
      <c r="J17" s="156">
        <f t="shared" si="4"/>
        <v>23.97666666666667</v>
      </c>
      <c r="K17" s="157">
        <f t="shared" ref="K17:M19" si="18">((0.75*0.75*4)/(18*18*C17))*LN(12.4/4.45)</f>
        <v>1.617412210279107E-3</v>
      </c>
      <c r="L17" s="157">
        <f t="shared" si="18"/>
        <v>1.617412210279107E-3</v>
      </c>
      <c r="M17" s="157">
        <f t="shared" si="18"/>
        <v>1.5141731330272493E-3</v>
      </c>
      <c r="N17" s="158">
        <f t="shared" si="16"/>
        <v>1.5829991845284878E-3</v>
      </c>
      <c r="O17" s="159">
        <f t="shared" ref="O17" si="19">_xlfn.STDEV.P(K17:M17)</f>
        <v>4.8667367738820264E-5</v>
      </c>
      <c r="P17" s="157">
        <f t="shared" ref="P17:R19" si="20">((0.75*0.75*4)/(18*18*G17))*LN(12.4/4.45)</f>
        <v>2.9238347268808844E-4</v>
      </c>
      <c r="Q17" s="157">
        <f t="shared" si="20"/>
        <v>3.0648637920878863E-4</v>
      </c>
      <c r="R17" s="157">
        <f t="shared" si="20"/>
        <v>2.9202354227443871E-4</v>
      </c>
      <c r="S17" s="158">
        <f t="shared" si="7"/>
        <v>2.9696446472377193E-4</v>
      </c>
      <c r="T17" s="159">
        <f t="shared" ref="T17" si="21">_xlfn.STDEV.P(P17:R17)</f>
        <v>6.734613528661497E-6</v>
      </c>
      <c r="U17" s="54">
        <f>(K17-P17)/K17</f>
        <v>0.81922760887428092</v>
      </c>
      <c r="V17" s="54">
        <f t="shared" ref="V17:W17" si="22">(L17-Q17)/L17</f>
        <v>0.81050818260120583</v>
      </c>
      <c r="W17" s="54">
        <f t="shared" si="22"/>
        <v>0.80713992613869512</v>
      </c>
      <c r="X17" s="54">
        <f t="shared" si="10"/>
        <v>0.81229190587139399</v>
      </c>
      <c r="Y17" s="54">
        <f>AVERAGE(X17:X19)</f>
        <v>0.80871565035405812</v>
      </c>
      <c r="Z17" s="160">
        <f t="shared" ref="Z17" si="23">_xlfn.STDEV.P(U17:W17)</f>
        <v>5.0934120853970274E-3</v>
      </c>
      <c r="AA17" s="54">
        <f t="shared" si="12"/>
        <v>0.81240390543080054</v>
      </c>
      <c r="AB17" s="54">
        <f>AVERAGE(AA17:AA19)</f>
        <v>0.80875409206774496</v>
      </c>
      <c r="AC17" s="11"/>
      <c r="AF17" s="7" t="s">
        <v>5</v>
      </c>
      <c r="AG17" s="56">
        <v>3</v>
      </c>
      <c r="AH17" s="57">
        <f>AA23</f>
        <v>0.47047467500299339</v>
      </c>
      <c r="AI17" s="218"/>
      <c r="AJ17" s="11"/>
      <c r="AK17" s="11"/>
      <c r="AL17" s="7" t="s">
        <v>5</v>
      </c>
      <c r="AM17" s="56">
        <v>3</v>
      </c>
      <c r="AN17" s="57">
        <f>AA60</f>
        <v>0.92966862526390548</v>
      </c>
      <c r="AO17" s="20"/>
      <c r="AP17" s="11"/>
      <c r="AQ17" s="11"/>
      <c r="AR17" s="21" t="s">
        <v>5</v>
      </c>
      <c r="AS17" s="165">
        <f t="shared" si="0"/>
        <v>0.47047467500299339</v>
      </c>
      <c r="AT17" s="165">
        <f t="shared" si="13"/>
        <v>0.92966862526390548</v>
      </c>
      <c r="AU17" s="54"/>
      <c r="AV17" s="50"/>
      <c r="AW17" s="50"/>
      <c r="AX17" s="50"/>
      <c r="AY17" s="50"/>
      <c r="AZ17" s="50"/>
      <c r="BA17" s="50"/>
      <c r="BB17" s="50"/>
      <c r="BC17" s="50"/>
      <c r="BD17" s="50"/>
      <c r="BE17" s="50"/>
      <c r="BF17" s="50"/>
      <c r="BG17" s="50"/>
      <c r="BH17" s="50"/>
      <c r="BI17" s="50"/>
      <c r="BJ17" s="50"/>
      <c r="BK17" s="50"/>
      <c r="BL17" s="50"/>
      <c r="BM17" s="50"/>
      <c r="BN17" s="50"/>
      <c r="BO17" s="50"/>
      <c r="BP17" s="2"/>
      <c r="BQ17" s="2"/>
    </row>
    <row r="18" spans="2:69" x14ac:dyDescent="0.25">
      <c r="B18" s="222" t="s">
        <v>41</v>
      </c>
      <c r="C18" s="11">
        <v>3.5</v>
      </c>
      <c r="D18" s="11">
        <v>3.5</v>
      </c>
      <c r="E18" s="11">
        <v>3.5</v>
      </c>
      <c r="F18" s="156">
        <f t="shared" si="17"/>
        <v>3.5</v>
      </c>
      <c r="G18" s="11">
        <v>13.5</v>
      </c>
      <c r="H18" s="11">
        <v>13.15</v>
      </c>
      <c r="I18" s="11">
        <v>12.35</v>
      </c>
      <c r="J18" s="156">
        <f t="shared" si="4"/>
        <v>13</v>
      </c>
      <c r="K18" s="157">
        <f t="shared" si="18"/>
        <v>2.0333182072080204E-3</v>
      </c>
      <c r="L18" s="157">
        <f t="shared" si="18"/>
        <v>2.0333182072080204E-3</v>
      </c>
      <c r="M18" s="157">
        <f t="shared" si="18"/>
        <v>2.0333182072080204E-3</v>
      </c>
      <c r="N18" s="158">
        <f t="shared" si="16"/>
        <v>2.0333182072080204E-3</v>
      </c>
      <c r="O18" s="159">
        <f>_xlfn.STDEV.P(K18:M18)</f>
        <v>0</v>
      </c>
      <c r="P18" s="157">
        <f t="shared" si="20"/>
        <v>5.2715657223911653E-4</v>
      </c>
      <c r="Q18" s="157">
        <f t="shared" si="20"/>
        <v>5.4118735553065184E-4</v>
      </c>
      <c r="R18" s="157">
        <f t="shared" si="20"/>
        <v>5.7624402633425689E-4</v>
      </c>
      <c r="S18" s="158">
        <f t="shared" si="7"/>
        <v>5.4819598470134175E-4</v>
      </c>
      <c r="T18" s="159">
        <f>_xlfn.STDEV.P(P18:R18)</f>
        <v>2.0643565575820669E-5</v>
      </c>
      <c r="U18" s="54">
        <f>(K18-P18)/K18</f>
        <v>0.7407407407407407</v>
      </c>
      <c r="V18" s="54">
        <f>(L18-Q18)/L18</f>
        <v>0.73384030418250945</v>
      </c>
      <c r="W18" s="54">
        <f>(M18-R18)/M18</f>
        <v>0.7165991902834008</v>
      </c>
      <c r="X18" s="54">
        <f t="shared" si="10"/>
        <v>0.73039341173555028</v>
      </c>
      <c r="Y18" s="54"/>
      <c r="Z18" s="160">
        <f>_xlfn.STDEV.P(U18:W18)</f>
        <v>1.0152648760356417E-2</v>
      </c>
      <c r="AA18" s="54">
        <f t="shared" si="12"/>
        <v>0.73039341173555028</v>
      </c>
      <c r="AB18" s="11"/>
      <c r="AC18" s="11"/>
      <c r="AF18" s="7" t="s">
        <v>6</v>
      </c>
      <c r="AG18" s="56">
        <v>1</v>
      </c>
      <c r="AH18" s="57">
        <f>AA25</f>
        <v>0.68020197821886097</v>
      </c>
      <c r="AI18" s="218">
        <f>AB25</f>
        <v>0.7446654375850098</v>
      </c>
      <c r="AJ18" s="11"/>
      <c r="AK18" s="11"/>
      <c r="AL18" s="7" t="s">
        <v>6</v>
      </c>
      <c r="AM18" s="56">
        <v>1</v>
      </c>
      <c r="AN18" s="57">
        <f>AA62</f>
        <v>0.58433489902198887</v>
      </c>
      <c r="AO18" s="218">
        <f>AB62</f>
        <v>0.32846720361814069</v>
      </c>
      <c r="AP18" s="11"/>
      <c r="AQ18" s="11"/>
      <c r="AR18" s="11" t="s">
        <v>6</v>
      </c>
      <c r="AS18" s="53">
        <f t="shared" si="0"/>
        <v>0.68020197821886097</v>
      </c>
      <c r="AT18" s="53">
        <f>AN18</f>
        <v>0.58433489902198887</v>
      </c>
      <c r="AU18" s="53"/>
      <c r="AV18" s="51"/>
      <c r="AW18" s="51"/>
      <c r="AX18" s="51"/>
      <c r="AY18" s="51"/>
      <c r="AZ18" s="51"/>
      <c r="BA18" s="51"/>
      <c r="BB18" s="51"/>
      <c r="BC18" s="51"/>
      <c r="BD18" s="51"/>
      <c r="BE18" s="51"/>
      <c r="BF18" s="51"/>
      <c r="BG18" s="51"/>
      <c r="BH18" s="51"/>
      <c r="BI18" s="51"/>
      <c r="BJ18" s="51"/>
      <c r="BK18" s="51"/>
      <c r="BL18" s="51"/>
      <c r="BM18" s="51"/>
      <c r="BN18" s="51"/>
      <c r="BO18" s="51"/>
      <c r="BP18" s="2"/>
      <c r="BQ18" s="2"/>
    </row>
    <row r="19" spans="2:69" x14ac:dyDescent="0.25">
      <c r="B19" s="223" t="s">
        <v>41</v>
      </c>
      <c r="C19" s="21">
        <v>5.3</v>
      </c>
      <c r="D19" s="21">
        <v>5.4</v>
      </c>
      <c r="E19" s="21">
        <v>5.5</v>
      </c>
      <c r="F19" s="161">
        <f t="shared" si="17"/>
        <v>5.3999999999999995</v>
      </c>
      <c r="G19" s="21">
        <v>46</v>
      </c>
      <c r="H19" s="21">
        <v>45.5</v>
      </c>
      <c r="I19" s="21">
        <v>47.53</v>
      </c>
      <c r="J19" s="161">
        <f t="shared" si="4"/>
        <v>46.343333333333334</v>
      </c>
      <c r="K19" s="162">
        <f t="shared" si="18"/>
        <v>1.342757306646806E-3</v>
      </c>
      <c r="L19" s="162">
        <f t="shared" si="18"/>
        <v>1.3178914305977912E-3</v>
      </c>
      <c r="M19" s="162">
        <f t="shared" si="18"/>
        <v>1.2939297682232859E-3</v>
      </c>
      <c r="N19" s="163">
        <f t="shared" si="16"/>
        <v>1.318192835155961E-3</v>
      </c>
      <c r="O19" s="164">
        <f>_xlfn.STDEV.P(K19:M19)</f>
        <v>1.9934898388769524E-5</v>
      </c>
      <c r="P19" s="162">
        <f t="shared" si="20"/>
        <v>1.547089940266972E-4</v>
      </c>
      <c r="Q19" s="162">
        <f t="shared" si="20"/>
        <v>1.5640909286215542E-4</v>
      </c>
      <c r="R19" s="162">
        <f t="shared" si="20"/>
        <v>1.49728881237704E-4</v>
      </c>
      <c r="S19" s="163">
        <f t="shared" si="7"/>
        <v>1.5361565604218557E-4</v>
      </c>
      <c r="T19" s="164">
        <f>_xlfn.STDEV.P(P19:R19)</f>
        <v>2.8346484553522099E-6</v>
      </c>
      <c r="U19" s="165">
        <f>(K19-P19)/K19</f>
        <v>0.88478260869565217</v>
      </c>
      <c r="V19" s="165">
        <f t="shared" ref="V19:W19" si="24">(L19-Q19)/L19</f>
        <v>0.88131868131868141</v>
      </c>
      <c r="W19" s="165">
        <f t="shared" si="24"/>
        <v>0.88428361035135716</v>
      </c>
      <c r="X19" s="165">
        <f t="shared" si="10"/>
        <v>0.88346163345523021</v>
      </c>
      <c r="Y19" s="162"/>
      <c r="Z19" s="166">
        <f t="shared" ref="Z19" si="25">_xlfn.STDEV.P(U19:W19)</f>
        <v>1.5289283243624648E-3</v>
      </c>
      <c r="AA19" s="165">
        <f t="shared" si="12"/>
        <v>0.88346495903688427</v>
      </c>
      <c r="AB19" s="21"/>
      <c r="AC19" s="11"/>
      <c r="AF19" s="7" t="s">
        <v>6</v>
      </c>
      <c r="AG19" s="56">
        <v>2</v>
      </c>
      <c r="AH19" s="57">
        <f>AA26</f>
        <v>0.7787524782312778</v>
      </c>
      <c r="AI19" s="218"/>
      <c r="AJ19" s="11"/>
      <c r="AK19" s="11"/>
      <c r="AL19" s="7" t="s">
        <v>6</v>
      </c>
      <c r="AM19" s="56">
        <v>2</v>
      </c>
      <c r="AN19" s="57">
        <f>AA63</f>
        <v>9.2943251839419108E-2</v>
      </c>
      <c r="AO19" s="20"/>
      <c r="AP19" s="11"/>
      <c r="AQ19" s="11"/>
      <c r="AR19" s="11" t="s">
        <v>6</v>
      </c>
      <c r="AS19" s="53">
        <f t="shared" si="0"/>
        <v>0.7787524782312778</v>
      </c>
      <c r="AT19" s="53">
        <f>AN19</f>
        <v>9.2943251839419108E-2</v>
      </c>
      <c r="AU19" s="53"/>
      <c r="AV19" s="51"/>
      <c r="AW19" s="51"/>
      <c r="AX19" s="51"/>
      <c r="AY19" s="51"/>
      <c r="AZ19" s="51"/>
      <c r="BA19" s="51"/>
      <c r="BB19" s="51"/>
      <c r="BC19" s="51"/>
      <c r="BD19" s="51"/>
      <c r="BE19" s="51"/>
      <c r="BF19" s="51"/>
      <c r="BG19" s="51"/>
      <c r="BH19" s="51"/>
      <c r="BI19" s="51"/>
      <c r="BJ19" s="51"/>
      <c r="BK19" s="51"/>
      <c r="BL19" s="51"/>
      <c r="BM19" s="51"/>
      <c r="BN19" s="51"/>
      <c r="BO19" s="51"/>
      <c r="BP19" s="2"/>
      <c r="BQ19" s="2"/>
    </row>
    <row r="20" spans="2:69" x14ac:dyDescent="0.25">
      <c r="B20" s="155"/>
      <c r="C20" s="220"/>
      <c r="D20" s="220"/>
      <c r="E20" s="220"/>
      <c r="F20" s="147"/>
      <c r="G20" s="220"/>
      <c r="H20" s="220"/>
      <c r="I20" s="220"/>
      <c r="J20" s="156"/>
      <c r="K20" s="157"/>
      <c r="L20" s="157"/>
      <c r="M20" s="157"/>
      <c r="N20" s="158"/>
      <c r="O20" s="159"/>
      <c r="P20" s="157"/>
      <c r="Q20" s="157"/>
      <c r="R20" s="157"/>
      <c r="S20" s="158"/>
      <c r="T20" s="159"/>
      <c r="U20" s="157"/>
      <c r="V20" s="157"/>
      <c r="W20" s="157"/>
      <c r="X20" s="157"/>
      <c r="Y20" s="157"/>
      <c r="Z20" s="160"/>
      <c r="AA20" s="54"/>
      <c r="AB20" s="11"/>
      <c r="AC20" s="11"/>
      <c r="AF20" s="7" t="s">
        <v>6</v>
      </c>
      <c r="AG20" s="56">
        <v>3</v>
      </c>
      <c r="AH20" s="57">
        <f>AA27</f>
        <v>0.77504185630489031</v>
      </c>
      <c r="AI20" s="218"/>
      <c r="AJ20" s="11"/>
      <c r="AK20" s="11"/>
      <c r="AL20" s="7" t="s">
        <v>6</v>
      </c>
      <c r="AM20" s="56">
        <v>3</v>
      </c>
      <c r="AN20" s="57">
        <f>AA64</f>
        <v>0.3081234599930141</v>
      </c>
      <c r="AO20" s="20"/>
      <c r="AP20" s="11"/>
      <c r="AQ20" s="11"/>
      <c r="AR20" s="21" t="s">
        <v>6</v>
      </c>
      <c r="AS20" s="224">
        <f t="shared" si="0"/>
        <v>0.77504185630489031</v>
      </c>
      <c r="AT20" s="224">
        <f>AN20</f>
        <v>0.3081234599930141</v>
      </c>
      <c r="AU20" s="53"/>
      <c r="AV20" s="51"/>
      <c r="AW20" s="51"/>
      <c r="AX20" s="51"/>
      <c r="AY20" s="51"/>
      <c r="AZ20" s="51"/>
      <c r="BA20" s="51"/>
      <c r="BB20" s="51"/>
      <c r="BC20" s="51"/>
      <c r="BD20" s="51"/>
      <c r="BE20" s="51"/>
      <c r="BF20" s="51"/>
      <c r="BG20" s="51"/>
      <c r="BH20" s="51"/>
      <c r="BI20" s="51"/>
      <c r="BJ20" s="51"/>
      <c r="BK20" s="51"/>
      <c r="BL20" s="51"/>
      <c r="BM20" s="51"/>
      <c r="BN20" s="51"/>
      <c r="BO20" s="51"/>
      <c r="BP20" s="2"/>
      <c r="BQ20" s="2"/>
    </row>
    <row r="21" spans="2:69" x14ac:dyDescent="0.25">
      <c r="B21" s="222" t="s">
        <v>44</v>
      </c>
      <c r="C21" s="220">
        <v>4.5</v>
      </c>
      <c r="D21" s="220">
        <v>4.4000000000000004</v>
      </c>
      <c r="E21" s="220">
        <v>4.5999999999999996</v>
      </c>
      <c r="F21" s="156">
        <f t="shared" si="17"/>
        <v>4.5</v>
      </c>
      <c r="G21" s="220">
        <v>30.39</v>
      </c>
      <c r="H21" s="220">
        <v>31.28</v>
      </c>
      <c r="I21" s="220">
        <v>31.77</v>
      </c>
      <c r="J21" s="156">
        <f t="shared" si="4"/>
        <v>31.146666666666665</v>
      </c>
      <c r="K21" s="157">
        <f t="shared" ref="K21:M23" si="26">((0.75*0.75*4)/(18*18*C21))*LN(12.4/4.45)</f>
        <v>1.5814697167173492E-3</v>
      </c>
      <c r="L21" s="157">
        <f t="shared" si="26"/>
        <v>1.617412210279107E-3</v>
      </c>
      <c r="M21" s="157">
        <f t="shared" si="26"/>
        <v>1.5470899402669723E-3</v>
      </c>
      <c r="N21" s="158">
        <f t="shared" ref="N21:N23" si="27">AVERAGE(K21:M21)</f>
        <v>1.5819906224211428E-3</v>
      </c>
      <c r="O21" s="159">
        <f t="shared" ref="O21:O22" si="28">_xlfn.STDEV.P(K21:M21)</f>
        <v>2.8711309293018748E-5</v>
      </c>
      <c r="P21" s="157">
        <f t="shared" ref="P21:R23" si="29">((0.75*0.75*4)/(18*18*G21))*LN(12.4/4.45)</f>
        <v>2.3417616733228272E-4</v>
      </c>
      <c r="Q21" s="157">
        <f t="shared" si="29"/>
        <v>2.2751322650984882E-4</v>
      </c>
      <c r="R21" s="157">
        <f t="shared" si="29"/>
        <v>2.2400420916676337E-4</v>
      </c>
      <c r="S21" s="158">
        <f>AVERAGE(P21:R21)</f>
        <v>2.285645343362983E-4</v>
      </c>
      <c r="T21" s="159">
        <f t="shared" ref="T21:T22" si="30">_xlfn.STDEV.P(P21:R21)</f>
        <v>4.2186980092388995E-6</v>
      </c>
      <c r="U21" s="54">
        <f t="shared" ref="U21:W22" si="31">(K21-P21)/K21</f>
        <v>0.85192497532082911</v>
      </c>
      <c r="V21" s="54">
        <f t="shared" si="31"/>
        <v>0.85933503836317138</v>
      </c>
      <c r="W21" s="54">
        <f t="shared" si="31"/>
        <v>0.85520931696569091</v>
      </c>
      <c r="X21" s="54">
        <f t="shared" si="10"/>
        <v>0.85548977688323047</v>
      </c>
      <c r="Y21" s="54">
        <f>AVERAGE(X21:X23)</f>
        <v>0.65963634730984178</v>
      </c>
      <c r="Z21" s="160">
        <f t="shared" ref="Z21:Z22" si="32">_xlfn.STDEV.P(U21:W21)</f>
        <v>3.0316389293451366E-3</v>
      </c>
      <c r="AA21" s="54">
        <f>(N21-S21)/N21</f>
        <v>0.85552092970911942</v>
      </c>
      <c r="AB21" s="54">
        <f>AVERAGE(AA21:AA23)</f>
        <v>0.66076389058517881</v>
      </c>
      <c r="AC21" s="11"/>
      <c r="AF21" s="7" t="s">
        <v>7</v>
      </c>
      <c r="AG21" s="56">
        <v>1</v>
      </c>
      <c r="AH21" s="57">
        <f>AA29</f>
        <v>0.99524276061168893</v>
      </c>
      <c r="AI21" s="218">
        <f>AB29</f>
        <v>0.86209901440635883</v>
      </c>
      <c r="AJ21" s="11"/>
      <c r="AK21" s="11"/>
      <c r="AL21" s="7" t="s">
        <v>7</v>
      </c>
      <c r="AM21" s="56">
        <v>1</v>
      </c>
      <c r="AN21" s="57">
        <f>AA66</f>
        <v>0.91358250099262406</v>
      </c>
      <c r="AO21" s="218">
        <f>AB66</f>
        <v>0.81537140545893794</v>
      </c>
      <c r="AP21" s="11"/>
      <c r="AQ21" s="11"/>
      <c r="AR21" s="11" t="s">
        <v>7</v>
      </c>
      <c r="AS21" s="54">
        <f t="shared" si="0"/>
        <v>0.99524276061168893</v>
      </c>
      <c r="AT21" s="54">
        <f t="shared" ref="AT21:AT26" si="33">AN21</f>
        <v>0.91358250099262406</v>
      </c>
      <c r="AU21" s="54"/>
      <c r="AV21" s="50"/>
      <c r="AW21" s="50"/>
      <c r="AX21" s="50"/>
      <c r="AY21" s="50"/>
      <c r="AZ21" s="50"/>
      <c r="BA21" s="50"/>
      <c r="BB21" s="50"/>
      <c r="BC21" s="50"/>
      <c r="BD21" s="50"/>
      <c r="BE21" s="50"/>
      <c r="BF21" s="50"/>
      <c r="BG21" s="50"/>
      <c r="BH21" s="50"/>
      <c r="BI21" s="50"/>
      <c r="BJ21" s="50"/>
      <c r="BK21" s="50"/>
      <c r="BL21" s="50"/>
      <c r="BM21" s="50"/>
      <c r="BN21" s="50"/>
      <c r="BO21" s="50"/>
      <c r="BP21" s="2"/>
      <c r="BQ21" s="2"/>
    </row>
    <row r="22" spans="2:69" x14ac:dyDescent="0.25">
      <c r="B22" s="222" t="s">
        <v>44</v>
      </c>
      <c r="C22" s="220">
        <v>3.8</v>
      </c>
      <c r="D22" s="220">
        <v>3.9</v>
      </c>
      <c r="E22" s="220">
        <v>3.6</v>
      </c>
      <c r="F22" s="156">
        <f t="shared" si="17"/>
        <v>3.7666666666666662</v>
      </c>
      <c r="G22" s="220">
        <v>11.09</v>
      </c>
      <c r="H22" s="220">
        <v>10.69</v>
      </c>
      <c r="I22" s="220">
        <v>11.07</v>
      </c>
      <c r="J22" s="156">
        <f t="shared" si="4"/>
        <v>10.950000000000001</v>
      </c>
      <c r="K22" s="157">
        <f t="shared" si="26"/>
        <v>1.8727930855863347E-3</v>
      </c>
      <c r="L22" s="157">
        <f t="shared" si="26"/>
        <v>1.8247727500584801E-3</v>
      </c>
      <c r="M22" s="157">
        <f t="shared" si="26"/>
        <v>1.9768371458966866E-3</v>
      </c>
      <c r="N22" s="158">
        <f t="shared" si="27"/>
        <v>1.8914676605138337E-3</v>
      </c>
      <c r="O22" s="159">
        <f t="shared" si="28"/>
        <v>6.3468889659694828E-5</v>
      </c>
      <c r="P22" s="157">
        <f t="shared" si="29"/>
        <v>6.4171449280685949E-4</v>
      </c>
      <c r="Q22" s="157">
        <f t="shared" si="29"/>
        <v>6.657262605451891E-4</v>
      </c>
      <c r="R22" s="157">
        <f t="shared" si="29"/>
        <v>6.4287386858428834E-4</v>
      </c>
      <c r="S22" s="158">
        <f t="shared" si="7"/>
        <v>6.5010487397877898E-4</v>
      </c>
      <c r="T22" s="159">
        <f t="shared" si="30"/>
        <v>1.1056124298060216E-5</v>
      </c>
      <c r="U22" s="54">
        <f t="shared" si="31"/>
        <v>0.65734896302975654</v>
      </c>
      <c r="V22" s="54">
        <f t="shared" si="31"/>
        <v>0.63517305893358278</v>
      </c>
      <c r="W22" s="54">
        <f t="shared" si="31"/>
        <v>0.67479674796747968</v>
      </c>
      <c r="X22" s="54">
        <f t="shared" si="10"/>
        <v>0.65577292331027304</v>
      </c>
      <c r="Y22" s="157"/>
      <c r="Z22" s="160">
        <f t="shared" si="32"/>
        <v>1.6214645829450664E-2</v>
      </c>
      <c r="AA22" s="54">
        <f t="shared" si="12"/>
        <v>0.65629606704342369</v>
      </c>
      <c r="AB22" s="11"/>
      <c r="AC22" s="11"/>
      <c r="AF22" s="7" t="s">
        <v>7</v>
      </c>
      <c r="AG22" s="56">
        <v>2</v>
      </c>
      <c r="AH22" s="57">
        <f>AA30</f>
        <v>0.73084671637170484</v>
      </c>
      <c r="AI22" s="218"/>
      <c r="AJ22" s="11"/>
      <c r="AK22" s="11"/>
      <c r="AL22" s="7" t="s">
        <v>7</v>
      </c>
      <c r="AM22" s="56">
        <v>2</v>
      </c>
      <c r="AN22" s="57">
        <f>AA67</f>
        <v>0.65702851248570993</v>
      </c>
      <c r="AO22" s="20"/>
      <c r="AP22" s="11"/>
      <c r="AQ22" s="11"/>
      <c r="AR22" s="11" t="s">
        <v>7</v>
      </c>
      <c r="AS22" s="54">
        <f t="shared" si="0"/>
        <v>0.73084671637170484</v>
      </c>
      <c r="AT22" s="54">
        <f t="shared" si="33"/>
        <v>0.65702851248570993</v>
      </c>
      <c r="AU22" s="54"/>
      <c r="AV22" s="50"/>
      <c r="AW22" s="50"/>
      <c r="AX22" s="50"/>
      <c r="AY22" s="50"/>
      <c r="AZ22" s="50"/>
      <c r="BA22" s="50"/>
      <c r="BB22" s="50"/>
      <c r="BC22" s="50"/>
      <c r="BD22" s="50"/>
      <c r="BE22" s="50"/>
      <c r="BF22" s="50"/>
      <c r="BG22" s="50"/>
      <c r="BH22" s="50"/>
      <c r="BI22" s="50"/>
      <c r="BJ22" s="50"/>
      <c r="BK22" s="50"/>
      <c r="BL22" s="50"/>
      <c r="BM22" s="50"/>
      <c r="BN22" s="50"/>
      <c r="BO22" s="50"/>
      <c r="BP22" s="2"/>
      <c r="BQ22" s="2"/>
    </row>
    <row r="23" spans="2:69" x14ac:dyDescent="0.25">
      <c r="B23" s="222" t="s">
        <v>44</v>
      </c>
      <c r="C23" s="21">
        <v>4.8</v>
      </c>
      <c r="D23" s="21">
        <v>5.2</v>
      </c>
      <c r="E23" s="21">
        <v>5.7</v>
      </c>
      <c r="F23" s="161">
        <f t="shared" si="17"/>
        <v>5.2333333333333334</v>
      </c>
      <c r="G23" s="21">
        <v>9.64</v>
      </c>
      <c r="H23" s="21">
        <v>10.34</v>
      </c>
      <c r="I23" s="21">
        <v>9.56</v>
      </c>
      <c r="J23" s="161">
        <f t="shared" si="4"/>
        <v>9.8466666666666658</v>
      </c>
      <c r="K23" s="162">
        <f t="shared" si="26"/>
        <v>1.482627859422515E-3</v>
      </c>
      <c r="L23" s="162">
        <f t="shared" si="26"/>
        <v>1.36857956254386E-3</v>
      </c>
      <c r="M23" s="162">
        <f t="shared" si="26"/>
        <v>1.2485287237242232E-3</v>
      </c>
      <c r="N23" s="163">
        <f t="shared" si="27"/>
        <v>1.3665787152301993E-3</v>
      </c>
      <c r="O23" s="164">
        <f>_xlfn.STDEV.P(K23:M23)</f>
        <v>9.5581043713877507E-5</v>
      </c>
      <c r="P23" s="162">
        <f t="shared" si="29"/>
        <v>7.3823793830166714E-4</v>
      </c>
      <c r="Q23" s="162">
        <f t="shared" si="29"/>
        <v>6.8826051501238614E-4</v>
      </c>
      <c r="R23" s="162">
        <f t="shared" si="29"/>
        <v>7.4441566163473561E-4</v>
      </c>
      <c r="S23" s="163">
        <f t="shared" si="7"/>
        <v>7.23638038316263E-4</v>
      </c>
      <c r="T23" s="164">
        <f>_xlfn.STDEV.P(P23:R23)</f>
        <v>2.5142499646776641E-5</v>
      </c>
      <c r="U23" s="165">
        <f>(K23-P23)/K23</f>
        <v>0.50207468879668049</v>
      </c>
      <c r="V23" s="165">
        <f>(L23-Q23)/L23</f>
        <v>0.49709864603481618</v>
      </c>
      <c r="W23" s="165">
        <f>(M23-R23)/M23</f>
        <v>0.40376569037656901</v>
      </c>
      <c r="X23" s="165">
        <f t="shared" si="10"/>
        <v>0.46764634173602188</v>
      </c>
      <c r="Y23" s="165"/>
      <c r="Z23" s="166">
        <f>_xlfn.STDEV.P(U23:W23)</f>
        <v>4.5216099374543968E-2</v>
      </c>
      <c r="AA23" s="165">
        <f t="shared" si="12"/>
        <v>0.47047467500299339</v>
      </c>
      <c r="AB23" s="21"/>
      <c r="AC23" s="11"/>
      <c r="AF23" s="7" t="s">
        <v>7</v>
      </c>
      <c r="AG23" s="56">
        <v>3</v>
      </c>
      <c r="AH23" s="57">
        <f>AA31</f>
        <v>0.86020756623568273</v>
      </c>
      <c r="AI23" s="218"/>
      <c r="AJ23" s="11"/>
      <c r="AK23" s="11"/>
      <c r="AL23" s="7" t="s">
        <v>7</v>
      </c>
      <c r="AM23" s="56">
        <v>3</v>
      </c>
      <c r="AN23" s="57">
        <f>AA68</f>
        <v>0.87550320289847972</v>
      </c>
      <c r="AO23" s="20"/>
      <c r="AP23" s="11"/>
      <c r="AQ23" s="11"/>
      <c r="AR23" s="21" t="s">
        <v>7</v>
      </c>
      <c r="AS23" s="165">
        <f t="shared" si="0"/>
        <v>0.86020756623568273</v>
      </c>
      <c r="AT23" s="165">
        <f t="shared" si="33"/>
        <v>0.87550320289847972</v>
      </c>
      <c r="AU23" s="54"/>
      <c r="AV23" s="50"/>
      <c r="AW23" s="50"/>
      <c r="AX23" s="50"/>
      <c r="AY23" s="50"/>
      <c r="AZ23" s="50"/>
      <c r="BA23" s="50"/>
      <c r="BB23" s="50"/>
      <c r="BC23" s="50"/>
      <c r="BD23" s="50"/>
      <c r="BE23" s="50"/>
      <c r="BF23" s="50"/>
      <c r="BG23" s="50"/>
      <c r="BH23" s="50"/>
      <c r="BI23" s="50"/>
      <c r="BJ23" s="50"/>
      <c r="BK23" s="50"/>
      <c r="BL23" s="50"/>
      <c r="BM23" s="50"/>
      <c r="BN23" s="50"/>
      <c r="BO23" s="50"/>
      <c r="BP23" s="2"/>
      <c r="BQ23" s="2"/>
    </row>
    <row r="24" spans="2:69" x14ac:dyDescent="0.25">
      <c r="B24" s="191"/>
      <c r="C24" s="219"/>
      <c r="D24" s="219"/>
      <c r="E24" s="219"/>
      <c r="F24" s="190"/>
      <c r="G24" s="67"/>
      <c r="H24" s="67"/>
      <c r="I24" s="67"/>
      <c r="J24" s="179"/>
      <c r="N24" s="170"/>
      <c r="O24" s="182"/>
      <c r="P24" s="180"/>
      <c r="Q24" s="180"/>
      <c r="R24" s="180"/>
      <c r="S24" s="181"/>
      <c r="T24" s="182"/>
      <c r="U24" s="180"/>
      <c r="V24" s="180"/>
      <c r="W24" s="180"/>
      <c r="X24" s="180"/>
      <c r="Y24" s="180"/>
      <c r="Z24" s="183"/>
      <c r="AA24" s="48"/>
      <c r="AC24" s="11"/>
      <c r="AF24" s="7" t="s">
        <v>8</v>
      </c>
      <c r="AG24" s="56">
        <v>1</v>
      </c>
      <c r="AH24" s="57">
        <f>AA33</f>
        <v>0.81307246219224394</v>
      </c>
      <c r="AI24" s="218">
        <f>AB33</f>
        <v>0.55991697352369518</v>
      </c>
      <c r="AJ24" s="11"/>
      <c r="AK24" s="11"/>
      <c r="AL24" s="7" t="s">
        <v>8</v>
      </c>
      <c r="AM24" s="56">
        <v>1</v>
      </c>
      <c r="AN24" s="57">
        <f>AA70</f>
        <v>0.84541520072898368</v>
      </c>
      <c r="AO24" s="218">
        <f>AB70</f>
        <v>0.84016172476489726</v>
      </c>
      <c r="AP24" s="11"/>
      <c r="AQ24" s="11"/>
      <c r="AR24" s="11" t="s">
        <v>8</v>
      </c>
      <c r="AS24" s="54">
        <f t="shared" si="0"/>
        <v>0.81307246219224394</v>
      </c>
      <c r="AT24" s="54">
        <f t="shared" si="33"/>
        <v>0.84541520072898368</v>
      </c>
      <c r="AU24" s="54"/>
      <c r="AV24" s="50"/>
      <c r="AW24" s="50"/>
      <c r="AX24" s="50"/>
      <c r="AY24" s="50"/>
      <c r="AZ24" s="50"/>
      <c r="BA24" s="50"/>
      <c r="BB24" s="50"/>
      <c r="BC24" s="50"/>
      <c r="BD24" s="50"/>
      <c r="BE24" s="50"/>
      <c r="BF24" s="50"/>
      <c r="BG24" s="50"/>
      <c r="BH24" s="50"/>
      <c r="BI24" s="50"/>
      <c r="BJ24" s="50"/>
      <c r="BK24" s="50"/>
      <c r="BL24" s="50"/>
      <c r="BM24" s="50"/>
      <c r="BN24" s="50"/>
      <c r="BO24" s="50"/>
      <c r="BP24" s="2"/>
      <c r="BQ24" s="2"/>
    </row>
    <row r="25" spans="2:69" x14ac:dyDescent="0.25">
      <c r="B25" s="222" t="s">
        <v>45</v>
      </c>
      <c r="C25" s="219">
        <v>3.38</v>
      </c>
      <c r="D25" s="219">
        <v>3.5</v>
      </c>
      <c r="E25" s="219">
        <v>3.28</v>
      </c>
      <c r="F25" s="179">
        <f t="shared" ref="F25:F27" si="34">AVERAGE(C25:E25)</f>
        <v>3.3866666666666667</v>
      </c>
      <c r="G25" s="219">
        <v>10.69</v>
      </c>
      <c r="H25" s="219">
        <v>10.47</v>
      </c>
      <c r="I25" s="219">
        <v>10.59</v>
      </c>
      <c r="J25" s="179">
        <f t="shared" ref="J25:J27" si="35">AVERAGE(G25:I25)</f>
        <v>10.583333333333334</v>
      </c>
      <c r="K25" s="180">
        <f t="shared" ref="K25:M27" si="36">((0.75*0.75*4)/(18*18*C25))*LN(12.4/4.45)</f>
        <v>2.1055070192982465E-3</v>
      </c>
      <c r="L25" s="180">
        <f t="shared" si="36"/>
        <v>2.0333182072080204E-3</v>
      </c>
      <c r="M25" s="180">
        <f t="shared" si="36"/>
        <v>2.169699306471973E-3</v>
      </c>
      <c r="N25" s="181">
        <f t="shared" ref="N25:N27" si="37">AVERAGE(K25:M25)</f>
        <v>2.1028415109927471E-3</v>
      </c>
      <c r="O25" s="182">
        <f t="shared" ref="O25:O26" si="38">_xlfn.STDEV.P(K25:M25)</f>
        <v>5.5709243757243981E-5</v>
      </c>
      <c r="P25" s="180">
        <f t="shared" ref="P25:R27" si="39">((0.75*0.75*4)/(18*18*G25))*LN(12.4/4.45)</f>
        <v>6.657262605451891E-4</v>
      </c>
      <c r="Q25" s="180">
        <f t="shared" si="39"/>
        <v>6.7971477795874613E-4</v>
      </c>
      <c r="R25" s="180">
        <f t="shared" si="39"/>
        <v>6.7201262750029005E-4</v>
      </c>
      <c r="S25" s="181">
        <f t="shared" ref="S25:S27" si="40">AVERAGE(P25:R25)</f>
        <v>6.7248455533474184E-4</v>
      </c>
      <c r="T25" s="182">
        <f t="shared" ref="T25" si="41">_xlfn.STDEV.P(P25:R25)</f>
        <v>5.7205297987770778E-6</v>
      </c>
      <c r="U25" s="48">
        <f t="shared" ref="U25:W26" si="42">(K25-P25)/K25</f>
        <v>0.68381665107577183</v>
      </c>
      <c r="V25" s="48">
        <f t="shared" si="42"/>
        <v>0.66571155682903527</v>
      </c>
      <c r="W25" s="48">
        <f t="shared" si="42"/>
        <v>0.69027384324834751</v>
      </c>
      <c r="X25" s="48">
        <f t="shared" ref="X25:X27" si="43">AVERAGE(U25:W25)</f>
        <v>0.6799340170510515</v>
      </c>
      <c r="Y25" s="48">
        <f>AVERAGE(X25:X27)</f>
        <v>0.74415805883449371</v>
      </c>
      <c r="Z25" s="183">
        <f t="shared" ref="Z25:Z26" si="44">_xlfn.STDEV.P(U25:W25)</f>
        <v>1.0396557563716926E-2</v>
      </c>
      <c r="AA25" s="48">
        <f t="shared" ref="AA25:AA27" si="45">(N25-S25)/N25</f>
        <v>0.68020197821886097</v>
      </c>
      <c r="AB25" s="48">
        <f>AVERAGE(AA25:AA27)</f>
        <v>0.7446654375850098</v>
      </c>
      <c r="AC25" s="11"/>
      <c r="AF25" s="7" t="s">
        <v>8</v>
      </c>
      <c r="AG25" s="56">
        <v>2</v>
      </c>
      <c r="AH25" s="57">
        <f>AA34</f>
        <v>0.55640503947084685</v>
      </c>
      <c r="AI25" s="218"/>
      <c r="AJ25" s="11"/>
      <c r="AK25" s="11"/>
      <c r="AL25" s="7" t="s">
        <v>8</v>
      </c>
      <c r="AM25" s="56">
        <v>2</v>
      </c>
      <c r="AN25" s="57">
        <f>AA71</f>
        <v>0.75043952286221938</v>
      </c>
      <c r="AO25" s="20"/>
      <c r="AP25" s="11"/>
      <c r="AQ25" s="11"/>
      <c r="AR25" s="11" t="s">
        <v>8</v>
      </c>
      <c r="AS25" s="54">
        <f t="shared" si="0"/>
        <v>0.55640503947084685</v>
      </c>
      <c r="AT25" s="54">
        <f t="shared" si="33"/>
        <v>0.75043952286221938</v>
      </c>
      <c r="AU25" s="54"/>
      <c r="AV25" s="50"/>
      <c r="AW25" s="50"/>
      <c r="AX25" s="50"/>
      <c r="AY25" s="50"/>
      <c r="AZ25" s="50"/>
      <c r="BA25" s="50"/>
      <c r="BB25" s="50"/>
      <c r="BC25" s="50"/>
      <c r="BD25" s="50"/>
      <c r="BE25" s="50"/>
      <c r="BF25" s="50"/>
      <c r="BG25" s="50"/>
      <c r="BH25" s="50"/>
      <c r="BI25" s="50"/>
      <c r="BJ25" s="50"/>
      <c r="BK25" s="50"/>
      <c r="BL25" s="50"/>
      <c r="BM25" s="50"/>
      <c r="BN25" s="50"/>
      <c r="BO25" s="50"/>
      <c r="BP25" s="2"/>
      <c r="BQ25" s="2"/>
    </row>
    <row r="26" spans="2:69" x14ac:dyDescent="0.25">
      <c r="B26" s="222" t="s">
        <v>45</v>
      </c>
      <c r="C26" s="219">
        <v>4.21</v>
      </c>
      <c r="D26" s="219">
        <v>4.3499999999999996</v>
      </c>
      <c r="E26" s="219">
        <v>4.12</v>
      </c>
      <c r="F26" s="179">
        <f t="shared" si="34"/>
        <v>4.2266666666666666</v>
      </c>
      <c r="G26" s="219">
        <v>18.93</v>
      </c>
      <c r="H26" s="219">
        <v>18.96</v>
      </c>
      <c r="I26" s="219">
        <v>19.399999999999999</v>
      </c>
      <c r="J26" s="179">
        <f>AVERAGE(G26:I26)</f>
        <v>19.096666666666668</v>
      </c>
      <c r="K26" s="180">
        <f t="shared" si="36"/>
        <v>1.6904070606242453E-3</v>
      </c>
      <c r="L26" s="180">
        <f t="shared" si="36"/>
        <v>1.6360031552248443E-3</v>
      </c>
      <c r="M26" s="180">
        <f t="shared" si="36"/>
        <v>1.7273334284534155E-3</v>
      </c>
      <c r="N26" s="181">
        <f t="shared" si="37"/>
        <v>1.6845812147675016E-3</v>
      </c>
      <c r="O26" s="182">
        <f t="shared" si="38"/>
        <v>3.7512309641514302E-5</v>
      </c>
      <c r="P26" s="180">
        <f t="shared" si="39"/>
        <v>3.7594367275372805E-4</v>
      </c>
      <c r="Q26" s="180">
        <f t="shared" si="39"/>
        <v>3.7534882517025695E-4</v>
      </c>
      <c r="R26" s="180">
        <f t="shared" si="39"/>
        <v>3.6683575903237486E-4</v>
      </c>
      <c r="S26" s="181">
        <f t="shared" si="40"/>
        <v>3.7270941898545325E-4</v>
      </c>
      <c r="T26" s="182">
        <f>_xlfn.STDEV.P(P26:R26)</f>
        <v>4.1603983659571463E-6</v>
      </c>
      <c r="U26" s="48">
        <f t="shared" si="42"/>
        <v>0.7776016904384575</v>
      </c>
      <c r="V26" s="48">
        <f t="shared" si="42"/>
        <v>0.77056962025316456</v>
      </c>
      <c r="W26" s="48">
        <f t="shared" si="42"/>
        <v>0.78762886597938153</v>
      </c>
      <c r="X26" s="48">
        <f t="shared" si="43"/>
        <v>0.77860005889033468</v>
      </c>
      <c r="Y26" s="180"/>
      <c r="Z26" s="183">
        <f t="shared" si="44"/>
        <v>7.0000962308214279E-3</v>
      </c>
      <c r="AA26" s="48">
        <f>(N26-S26)/N26</f>
        <v>0.7787524782312778</v>
      </c>
      <c r="AC26" s="11"/>
      <c r="AF26" s="7" t="s">
        <v>8</v>
      </c>
      <c r="AG26" s="56">
        <v>3</v>
      </c>
      <c r="AH26" s="57">
        <f>AA35</f>
        <v>0.3102734189079947</v>
      </c>
      <c r="AI26" s="218"/>
      <c r="AJ26" s="11"/>
      <c r="AK26" s="11"/>
      <c r="AL26" s="7" t="s">
        <v>8</v>
      </c>
      <c r="AM26" s="56">
        <v>3</v>
      </c>
      <c r="AN26" s="57">
        <f>AA72</f>
        <v>0.9246304507034887</v>
      </c>
      <c r="AO26" s="20"/>
      <c r="AP26" s="11"/>
      <c r="AQ26" s="11"/>
      <c r="AR26" s="21" t="s">
        <v>8</v>
      </c>
      <c r="AS26" s="165">
        <f t="shared" si="0"/>
        <v>0.3102734189079947</v>
      </c>
      <c r="AT26" s="165">
        <f t="shared" si="33"/>
        <v>0.9246304507034887</v>
      </c>
      <c r="AU26" s="54"/>
      <c r="AV26" s="50"/>
      <c r="AW26" s="50"/>
      <c r="AX26" s="50"/>
      <c r="AY26" s="50"/>
      <c r="AZ26" s="50"/>
      <c r="BA26" s="50"/>
      <c r="BB26" s="50"/>
      <c r="BC26" s="50"/>
      <c r="BD26" s="50"/>
      <c r="BE26" s="50"/>
      <c r="BF26" s="50"/>
      <c r="BG26" s="50"/>
      <c r="BH26" s="50"/>
      <c r="BI26" s="50"/>
      <c r="BJ26" s="50"/>
      <c r="BK26" s="50"/>
      <c r="BL26" s="50"/>
      <c r="BM26" s="50"/>
      <c r="BN26" s="50"/>
      <c r="BO26" s="50"/>
      <c r="BP26" s="2"/>
      <c r="BQ26" s="2"/>
    </row>
    <row r="27" spans="2:69" x14ac:dyDescent="0.25">
      <c r="B27" s="223" t="s">
        <v>45</v>
      </c>
      <c r="C27" s="47">
        <v>1.94</v>
      </c>
      <c r="D27" s="47">
        <v>1.95</v>
      </c>
      <c r="E27" s="47">
        <v>2.27</v>
      </c>
      <c r="F27" s="184">
        <f t="shared" si="34"/>
        <v>2.0533333333333332</v>
      </c>
      <c r="G27" s="18">
        <v>8.9700000000000006</v>
      </c>
      <c r="H27" s="18">
        <v>9.1199999999999992</v>
      </c>
      <c r="I27" s="18">
        <v>9.15</v>
      </c>
      <c r="J27" s="184">
        <f t="shared" si="35"/>
        <v>9.08</v>
      </c>
      <c r="K27" s="185">
        <f t="shared" si="36"/>
        <v>3.6683575903237488E-3</v>
      </c>
      <c r="L27" s="185">
        <f t="shared" si="36"/>
        <v>3.6495455001169601E-3</v>
      </c>
      <c r="M27" s="185">
        <f t="shared" si="36"/>
        <v>3.1350721256511332E-3</v>
      </c>
      <c r="N27" s="186">
        <f t="shared" si="37"/>
        <v>3.484325072030614E-3</v>
      </c>
      <c r="O27" s="187">
        <f>_xlfn.STDEV.P(K27:M27)</f>
        <v>2.4707851532194979E-4</v>
      </c>
      <c r="P27" s="185">
        <f t="shared" si="39"/>
        <v>7.9337945654716507E-4</v>
      </c>
      <c r="Q27" s="185">
        <f t="shared" si="39"/>
        <v>7.8033045232763951E-4</v>
      </c>
      <c r="R27" s="185">
        <f t="shared" si="39"/>
        <v>7.7777199182820465E-4</v>
      </c>
      <c r="S27" s="186">
        <f t="shared" si="40"/>
        <v>7.8382730023433649E-4</v>
      </c>
      <c r="T27" s="187">
        <f>_xlfn.STDEV.P(P27:R27)</f>
        <v>6.8346761786411122E-6</v>
      </c>
      <c r="U27" s="188">
        <f>(K27-P27)/K27</f>
        <v>0.78372352285395774</v>
      </c>
      <c r="V27" s="188">
        <f>(L27-Q27)/L27</f>
        <v>0.78618421052631582</v>
      </c>
      <c r="W27" s="188">
        <f>(M27-R27)/M27</f>
        <v>0.75191256830601094</v>
      </c>
      <c r="X27" s="188">
        <f t="shared" si="43"/>
        <v>0.77394010056209483</v>
      </c>
      <c r="Y27" s="188"/>
      <c r="Z27" s="189">
        <f>_xlfn.STDEV.P(U27:W27)</f>
        <v>1.5608179029488268E-2</v>
      </c>
      <c r="AA27" s="188">
        <f t="shared" si="45"/>
        <v>0.77504185630489031</v>
      </c>
      <c r="AB27" s="18"/>
      <c r="AC27" s="11"/>
      <c r="AF27" s="7" t="s">
        <v>9</v>
      </c>
      <c r="AG27" s="56">
        <v>1</v>
      </c>
      <c r="AH27" s="57">
        <f>AA37</f>
        <v>0.98895363860930108</v>
      </c>
      <c r="AI27" s="218">
        <f>AB37</f>
        <v>0.93652432992379497</v>
      </c>
      <c r="AJ27" s="11"/>
      <c r="AK27" s="11"/>
      <c r="AL27" s="7" t="s">
        <v>9</v>
      </c>
      <c r="AM27" s="56">
        <v>1</v>
      </c>
      <c r="AN27" s="57">
        <f>AA74</f>
        <v>0.7053309880983234</v>
      </c>
      <c r="AO27" s="218">
        <f>AB74</f>
        <v>0.72552509423347933</v>
      </c>
      <c r="AP27" s="11"/>
      <c r="AQ27" s="11"/>
      <c r="AR27" s="11" t="s">
        <v>9</v>
      </c>
      <c r="AS27" s="54">
        <f t="shared" si="0"/>
        <v>0.98895363860930108</v>
      </c>
      <c r="AT27" s="53">
        <f>AN27</f>
        <v>0.7053309880983234</v>
      </c>
      <c r="AU27" s="53"/>
      <c r="AV27" s="51"/>
      <c r="AW27" s="51"/>
      <c r="AX27" s="51"/>
      <c r="AY27" s="51"/>
      <c r="AZ27" s="51"/>
      <c r="BA27" s="51"/>
      <c r="BB27" s="51"/>
      <c r="BC27" s="51"/>
      <c r="BD27" s="51"/>
      <c r="BE27" s="51"/>
      <c r="BF27" s="51"/>
      <c r="BG27" s="51"/>
      <c r="BH27" s="51"/>
      <c r="BI27" s="51"/>
      <c r="BJ27" s="51"/>
      <c r="BK27" s="51"/>
      <c r="BL27" s="51"/>
      <c r="BM27" s="51"/>
      <c r="BN27" s="51"/>
      <c r="BO27" s="51"/>
      <c r="BP27" s="2"/>
      <c r="BQ27" s="2"/>
    </row>
    <row r="28" spans="2:69" x14ac:dyDescent="0.25">
      <c r="B28" s="155"/>
      <c r="C28" s="11"/>
      <c r="D28" s="11"/>
      <c r="E28" s="11"/>
      <c r="F28" s="147"/>
      <c r="G28" s="11"/>
      <c r="H28" s="11"/>
      <c r="I28" s="11"/>
      <c r="J28" s="156"/>
      <c r="K28" s="157"/>
      <c r="L28" s="157"/>
      <c r="M28" s="157"/>
      <c r="N28" s="158"/>
      <c r="O28" s="159"/>
      <c r="P28" s="157"/>
      <c r="Q28" s="157"/>
      <c r="R28" s="157"/>
      <c r="S28" s="158"/>
      <c r="T28" s="159"/>
      <c r="U28" s="157"/>
      <c r="V28" s="157"/>
      <c r="W28" s="157"/>
      <c r="X28" s="157"/>
      <c r="Y28" s="157"/>
      <c r="Z28" s="160"/>
      <c r="AA28" s="54"/>
      <c r="AB28" s="11"/>
      <c r="AC28" s="11"/>
      <c r="AF28" s="7" t="s">
        <v>9</v>
      </c>
      <c r="AG28" s="56">
        <v>2</v>
      </c>
      <c r="AH28" s="57">
        <f>AA38</f>
        <v>0.86920656888076686</v>
      </c>
      <c r="AI28" s="218"/>
      <c r="AJ28" s="11"/>
      <c r="AK28" s="11"/>
      <c r="AL28" s="7" t="s">
        <v>9</v>
      </c>
      <c r="AM28" s="56">
        <v>2</v>
      </c>
      <c r="AN28" s="57">
        <f>AA75</f>
        <v>0.7450486371668954</v>
      </c>
      <c r="AO28" s="20"/>
      <c r="AP28" s="11"/>
      <c r="AQ28" s="11"/>
      <c r="AR28" s="11" t="s">
        <v>9</v>
      </c>
      <c r="AS28" s="54">
        <f t="shared" si="0"/>
        <v>0.86920656888076686</v>
      </c>
      <c r="AT28" s="54">
        <f>AN28</f>
        <v>0.7450486371668954</v>
      </c>
      <c r="AU28" s="54"/>
      <c r="AV28" s="50"/>
      <c r="AW28" s="50"/>
      <c r="AX28" s="50"/>
      <c r="AY28" s="50"/>
      <c r="AZ28" s="50"/>
      <c r="BA28" s="50"/>
      <c r="BB28" s="50"/>
      <c r="BC28" s="50"/>
      <c r="BD28" s="50"/>
      <c r="BE28" s="50"/>
      <c r="BF28" s="50"/>
      <c r="BG28" s="50"/>
      <c r="BH28" s="50"/>
      <c r="BI28" s="50"/>
      <c r="BJ28" s="50"/>
      <c r="BK28" s="50"/>
      <c r="BL28" s="50"/>
      <c r="BM28" s="50"/>
      <c r="BN28" s="50"/>
      <c r="BO28" s="50"/>
      <c r="BP28" s="2"/>
      <c r="BQ28" s="2"/>
    </row>
    <row r="29" spans="2:69" x14ac:dyDescent="0.25">
      <c r="B29" s="222" t="s">
        <v>46</v>
      </c>
      <c r="C29" s="11">
        <v>3.4</v>
      </c>
      <c r="D29" s="11">
        <v>3.2</v>
      </c>
      <c r="E29" s="11">
        <v>3.1</v>
      </c>
      <c r="F29" s="156">
        <f t="shared" si="17"/>
        <v>3.2333333333333329</v>
      </c>
      <c r="G29" s="11">
        <v>619</v>
      </c>
      <c r="H29" s="11">
        <v>620.04999999999995</v>
      </c>
      <c r="I29" s="11">
        <v>838.83</v>
      </c>
      <c r="J29" s="156">
        <f>AVERAGE(G29:I29)</f>
        <v>692.62666666666667</v>
      </c>
      <c r="K29" s="157">
        <f t="shared" ref="K29:M31" si="46">((0.75*0.75*4)/(18*18*C29))*LN(12.4/4.45)</f>
        <v>2.0931216838906094E-3</v>
      </c>
      <c r="L29" s="157">
        <f t="shared" si="46"/>
        <v>2.2239417891337728E-3</v>
      </c>
      <c r="M29" s="157">
        <f t="shared" si="46"/>
        <v>2.295681846847765E-3</v>
      </c>
      <c r="N29" s="158">
        <f t="shared" ref="N29:N31" si="47">AVERAGE(K29:M29)</f>
        <v>2.2042484399573824E-3</v>
      </c>
      <c r="O29" s="159">
        <f>_xlfn.STDEV.P(K29:M29)</f>
        <v>8.3859111632327661E-5</v>
      </c>
      <c r="P29" s="157">
        <f t="shared" ref="P29:R31" si="48">((0.75*0.75*4)/(18*18*G29))*LN(12.4/4.45)</f>
        <v>1.1496952706345835E-5</v>
      </c>
      <c r="Q29" s="157">
        <f t="shared" si="48"/>
        <v>1.1477483630720219E-5</v>
      </c>
      <c r="R29" s="157">
        <f t="shared" si="48"/>
        <v>8.4839761634992425E-6</v>
      </c>
      <c r="S29" s="158">
        <f t="shared" si="7"/>
        <v>1.0486137500188433E-5</v>
      </c>
      <c r="T29" s="159">
        <f>_xlfn.STDEV.P(P29:R29)</f>
        <v>1.4157641693507697E-6</v>
      </c>
      <c r="U29" s="54">
        <f>(K29-P29)/K29</f>
        <v>0.99450726978998383</v>
      </c>
      <c r="V29" s="54">
        <f>(L29-Q29)/L29</f>
        <v>0.99483912587694534</v>
      </c>
      <c r="W29" s="54">
        <f>(M29-R29)/M29</f>
        <v>0.99630437633370295</v>
      </c>
      <c r="X29" s="54">
        <f t="shared" si="10"/>
        <v>0.99521692400021067</v>
      </c>
      <c r="Y29" s="54">
        <f>AVERAGE(X29:X31)</f>
        <v>0.86182716901082512</v>
      </c>
      <c r="Z29" s="160">
        <f>_xlfn.STDEV.P(U29:W29)</f>
        <v>7.8078872465673754E-4</v>
      </c>
      <c r="AA29" s="54">
        <f t="shared" si="12"/>
        <v>0.99524276061168893</v>
      </c>
      <c r="AB29" s="54">
        <f>AVERAGE(AA29:AA31)</f>
        <v>0.86209901440635883</v>
      </c>
      <c r="AC29" s="11"/>
      <c r="AF29" s="7" t="s">
        <v>9</v>
      </c>
      <c r="AG29" s="56">
        <v>3</v>
      </c>
      <c r="AH29" s="57">
        <f>AA39</f>
        <v>0.95141278228131698</v>
      </c>
      <c r="AI29" s="58"/>
      <c r="AJ29" s="11"/>
      <c r="AK29" s="11"/>
      <c r="AL29" s="7" t="s">
        <v>9</v>
      </c>
      <c r="AM29" s="56">
        <v>3</v>
      </c>
      <c r="AN29" s="57">
        <f>AA76</f>
        <v>0.72619565743521908</v>
      </c>
      <c r="AO29" s="11"/>
      <c r="AP29" s="11"/>
      <c r="AQ29" s="11"/>
      <c r="AR29" s="21" t="s">
        <v>9</v>
      </c>
      <c r="AS29" s="165">
        <f t="shared" si="0"/>
        <v>0.95141278228131698</v>
      </c>
      <c r="AT29" s="165">
        <f>AN29</f>
        <v>0.72619565743521908</v>
      </c>
      <c r="AU29" s="54"/>
      <c r="AV29" s="50"/>
      <c r="AW29" s="50"/>
      <c r="AX29" s="50"/>
      <c r="AY29" s="50"/>
      <c r="AZ29" s="50"/>
      <c r="BA29" s="50"/>
      <c r="BB29" s="50"/>
      <c r="BC29" s="50"/>
      <c r="BD29" s="50"/>
      <c r="BE29" s="50"/>
      <c r="BF29" s="50"/>
      <c r="BG29" s="50"/>
      <c r="BH29" s="50"/>
      <c r="BI29" s="50"/>
      <c r="BJ29" s="50"/>
      <c r="BK29" s="50"/>
      <c r="BL29" s="50"/>
      <c r="BM29" s="50"/>
      <c r="BN29" s="50"/>
      <c r="BO29" s="50"/>
      <c r="BP29" s="2"/>
      <c r="BQ29" s="2"/>
    </row>
    <row r="30" spans="2:69" x14ac:dyDescent="0.25">
      <c r="B30" s="222" t="s">
        <v>46</v>
      </c>
      <c r="C30" s="11">
        <v>1.5</v>
      </c>
      <c r="D30" s="11">
        <v>1.4</v>
      </c>
      <c r="E30" s="11">
        <v>1.6</v>
      </c>
      <c r="F30" s="156">
        <f t="shared" si="17"/>
        <v>1.5</v>
      </c>
      <c r="G30" s="11">
        <v>5.54</v>
      </c>
      <c r="H30" s="11">
        <v>5.53</v>
      </c>
      <c r="I30" s="11">
        <v>5.6</v>
      </c>
      <c r="J30" s="156">
        <f t="shared" si="4"/>
        <v>5.5566666666666675</v>
      </c>
      <c r="K30" s="157">
        <f t="shared" si="46"/>
        <v>4.7444091501520477E-3</v>
      </c>
      <c r="L30" s="157">
        <f t="shared" si="46"/>
        <v>5.083295518020052E-3</v>
      </c>
      <c r="M30" s="157">
        <f t="shared" si="46"/>
        <v>4.4478835782675455E-3</v>
      </c>
      <c r="N30" s="158">
        <f t="shared" si="47"/>
        <v>4.7585294154798815E-3</v>
      </c>
      <c r="O30" s="159">
        <f t="shared" ref="O30:O31" si="49">_xlfn.STDEV.P(K30:M30)</f>
        <v>2.5959791950207287E-4</v>
      </c>
      <c r="P30" s="157">
        <f t="shared" si="48"/>
        <v>1.2845873150231178E-3</v>
      </c>
      <c r="Q30" s="157">
        <f t="shared" si="48"/>
        <v>1.2869102577265953E-3</v>
      </c>
      <c r="R30" s="157">
        <f t="shared" si="48"/>
        <v>1.270823879505013E-3</v>
      </c>
      <c r="S30" s="158">
        <f t="shared" si="7"/>
        <v>1.2807738174182421E-3</v>
      </c>
      <c r="T30" s="159">
        <f t="shared" ref="T30:T31" si="50">_xlfn.STDEV.P(P30:R30)</f>
        <v>7.0992940521690601E-6</v>
      </c>
      <c r="U30" s="54">
        <f t="shared" ref="U30:W31" si="51">(K30-P30)/K30</f>
        <v>0.72924187725631762</v>
      </c>
      <c r="V30" s="54">
        <f t="shared" si="51"/>
        <v>0.74683544303797467</v>
      </c>
      <c r="W30" s="54">
        <f t="shared" si="51"/>
        <v>0.7142857142857143</v>
      </c>
      <c r="X30" s="54">
        <f t="shared" si="10"/>
        <v>0.73012101152666886</v>
      </c>
      <c r="Y30" s="157"/>
      <c r="Z30" s="160">
        <f t="shared" ref="Z30:Z31" si="52">_xlfn.STDEV.P(U30:W30)</f>
        <v>1.3302903649464674E-2</v>
      </c>
      <c r="AA30" s="54">
        <f t="shared" si="12"/>
        <v>0.73084671637170484</v>
      </c>
      <c r="AB30" s="11"/>
      <c r="AC30" s="11"/>
      <c r="AF30" s="11"/>
      <c r="AG30" s="56"/>
      <c r="AH30" s="11"/>
      <c r="AI30" s="11"/>
      <c r="AJ30" s="11"/>
      <c r="AK30" s="11"/>
      <c r="AL30" s="11"/>
      <c r="AM30" s="11"/>
      <c r="AN30" s="11"/>
      <c r="AO30" s="11"/>
      <c r="AP30" s="11"/>
      <c r="AQ30" s="11"/>
      <c r="AR30" s="11"/>
      <c r="AS30" s="11"/>
      <c r="AT30" s="11"/>
      <c r="AU30" s="11"/>
      <c r="BP30" s="2"/>
      <c r="BQ30" s="2"/>
    </row>
    <row r="31" spans="2:69" x14ac:dyDescent="0.25">
      <c r="B31" s="222" t="s">
        <v>46</v>
      </c>
      <c r="C31" s="21">
        <v>2.7</v>
      </c>
      <c r="D31" s="21">
        <v>2.7</v>
      </c>
      <c r="E31" s="21">
        <v>2.9</v>
      </c>
      <c r="F31" s="161">
        <f t="shared" si="17"/>
        <v>2.7666666666666671</v>
      </c>
      <c r="G31" s="21">
        <v>19.809999999999999</v>
      </c>
      <c r="H31" s="21">
        <v>19.190000000000001</v>
      </c>
      <c r="I31" s="21">
        <v>20.34</v>
      </c>
      <c r="J31" s="161">
        <f t="shared" si="4"/>
        <v>19.78</v>
      </c>
      <c r="K31" s="162">
        <f t="shared" si="46"/>
        <v>2.6357828611955824E-3</v>
      </c>
      <c r="L31" s="162">
        <f t="shared" si="46"/>
        <v>2.6357828611955824E-3</v>
      </c>
      <c r="M31" s="162">
        <f t="shared" si="46"/>
        <v>2.4540047328372662E-3</v>
      </c>
      <c r="N31" s="163">
        <f t="shared" si="47"/>
        <v>2.5751901517428104E-3</v>
      </c>
      <c r="O31" s="164">
        <f t="shared" si="49"/>
        <v>8.56910314890427E-5</v>
      </c>
      <c r="P31" s="162">
        <f t="shared" si="48"/>
        <v>3.5924349950671743E-4</v>
      </c>
      <c r="Q31" s="162">
        <f t="shared" si="48"/>
        <v>3.7085011595769005E-4</v>
      </c>
      <c r="R31" s="162">
        <f t="shared" si="48"/>
        <v>3.4988268068967908E-4</v>
      </c>
      <c r="S31" s="163">
        <f>AVERAGE(P31:R31)</f>
        <v>3.5999209871802887E-4</v>
      </c>
      <c r="T31" s="164">
        <f t="shared" si="50"/>
        <v>8.5762709850664756E-6</v>
      </c>
      <c r="U31" s="165">
        <f t="shared" si="51"/>
        <v>0.86370519939424528</v>
      </c>
      <c r="V31" s="165">
        <f t="shared" si="51"/>
        <v>0.85930171964564883</v>
      </c>
      <c r="W31" s="165">
        <f t="shared" si="51"/>
        <v>0.85742379547689274</v>
      </c>
      <c r="X31" s="165">
        <f t="shared" si="10"/>
        <v>0.86014357150559562</v>
      </c>
      <c r="Y31" s="162"/>
      <c r="Z31" s="166">
        <f t="shared" si="52"/>
        <v>2.6325582879023306E-3</v>
      </c>
      <c r="AA31" s="165">
        <f t="shared" si="12"/>
        <v>0.86020756623568273</v>
      </c>
      <c r="AB31" s="21"/>
      <c r="AC31" s="11"/>
      <c r="AF31" s="2"/>
      <c r="AG31" s="5"/>
      <c r="AH31" s="2"/>
      <c r="AI31" s="2"/>
      <c r="AJ31" s="2"/>
      <c r="AK31" s="2"/>
      <c r="AM31" s="2"/>
      <c r="AN31" s="2"/>
      <c r="AO31" s="2"/>
      <c r="AP31" s="2"/>
      <c r="AQ31" s="2"/>
      <c r="AR31" s="2"/>
      <c r="AS31" s="2"/>
      <c r="AT31" s="2"/>
      <c r="BP31" s="2"/>
      <c r="BQ31" s="2"/>
    </row>
    <row r="32" spans="2:69" x14ac:dyDescent="0.25">
      <c r="B32" s="191"/>
      <c r="C32" s="11"/>
      <c r="D32" s="11"/>
      <c r="E32" s="11"/>
      <c r="F32" s="147"/>
      <c r="G32" s="11"/>
      <c r="H32" s="11"/>
      <c r="I32" s="11"/>
      <c r="J32" s="156"/>
      <c r="K32" s="157"/>
      <c r="L32" s="157"/>
      <c r="M32" s="157"/>
      <c r="N32" s="158"/>
      <c r="O32" s="159"/>
      <c r="P32" s="157"/>
      <c r="Q32" s="157"/>
      <c r="R32" s="157"/>
      <c r="S32" s="158"/>
      <c r="T32" s="159"/>
      <c r="U32" s="157"/>
      <c r="V32" s="157"/>
      <c r="W32" s="157"/>
      <c r="X32" s="157"/>
      <c r="Y32" s="157"/>
      <c r="Z32" s="160"/>
      <c r="AA32" s="54"/>
      <c r="AB32" s="11"/>
      <c r="AC32" s="11"/>
      <c r="AF32" s="2"/>
      <c r="AG32" s="5"/>
      <c r="AH32" s="2"/>
      <c r="AI32" s="2"/>
      <c r="AJ32" s="2"/>
      <c r="AK32" s="2"/>
      <c r="AM32" s="2"/>
      <c r="AN32" s="2"/>
      <c r="AO32" s="2"/>
      <c r="AP32" s="2"/>
      <c r="AQ32" s="2"/>
      <c r="AR32" s="2"/>
      <c r="AS32" s="2"/>
      <c r="AT32" s="2"/>
      <c r="AW32" s="240" t="s">
        <v>74</v>
      </c>
      <c r="AX32" s="277"/>
      <c r="AY32" s="277"/>
      <c r="AZ32" s="277"/>
      <c r="BA32" s="277"/>
      <c r="BB32" s="277"/>
      <c r="BC32" s="277"/>
      <c r="BD32" s="277"/>
      <c r="BE32" s="277"/>
      <c r="BF32" s="277"/>
      <c r="BG32" s="277"/>
      <c r="BH32" s="277"/>
      <c r="BI32" s="277"/>
      <c r="BJ32" s="277"/>
      <c r="BK32" s="277"/>
      <c r="BL32" s="277"/>
      <c r="BM32" s="277"/>
      <c r="BP32" s="2"/>
      <c r="BQ32" s="2"/>
    </row>
    <row r="33" spans="1:69" s="1" customFormat="1" x14ac:dyDescent="0.25">
      <c r="A33" s="2"/>
      <c r="B33" s="222" t="s">
        <v>47</v>
      </c>
      <c r="C33" s="167">
        <v>3.1</v>
      </c>
      <c r="D33" s="167">
        <v>3.3</v>
      </c>
      <c r="E33" s="167">
        <v>3.6</v>
      </c>
      <c r="F33" s="156">
        <f t="shared" ref="F33:F35" si="53">AVERAGE(C33:E33)</f>
        <v>3.3333333333333335</v>
      </c>
      <c r="G33" s="167">
        <v>17.03</v>
      </c>
      <c r="H33" s="167">
        <v>17.940000000000001</v>
      </c>
      <c r="I33" s="167">
        <v>18.38</v>
      </c>
      <c r="J33" s="156">
        <f>AVERAGE(G33:I33)</f>
        <v>17.783333333333331</v>
      </c>
      <c r="K33" s="157">
        <f t="shared" ref="K33:M35" si="54">((0.75*0.75*4)/(18*18*C33))*LN(12.4/4.45)</f>
        <v>2.295681846847765E-3</v>
      </c>
      <c r="L33" s="157">
        <f t="shared" si="54"/>
        <v>2.1565496137054764E-3</v>
      </c>
      <c r="M33" s="157">
        <f t="shared" si="54"/>
        <v>1.9768371458966866E-3</v>
      </c>
      <c r="N33" s="158">
        <f t="shared" ref="N33:N35" si="55">AVERAGE(K33:M33)</f>
        <v>2.1430228688166428E-3</v>
      </c>
      <c r="O33" s="159">
        <f>_xlfn.STDEV.P(K33:M33)</f>
        <v>1.3051874821039147E-4</v>
      </c>
      <c r="P33" s="157">
        <f t="shared" ref="P33:R35" si="56">((0.75*0.75*4)/(18*18*G33))*LN(12.4/4.45)</f>
        <v>4.1788688932636945E-4</v>
      </c>
      <c r="Q33" s="157">
        <f t="shared" si="56"/>
        <v>3.9668972827358254E-4</v>
      </c>
      <c r="R33" s="157">
        <f t="shared" si="56"/>
        <v>3.8719334740087448E-4</v>
      </c>
      <c r="S33" s="158">
        <f t="shared" ref="S33:S34" si="57">AVERAGE(P33:R33)</f>
        <v>4.0058998833360882E-4</v>
      </c>
      <c r="T33" s="159">
        <f>_xlfn.STDEV.P(P33:R33)</f>
        <v>1.2830494934202828E-5</v>
      </c>
      <c r="U33" s="54">
        <f>(K33-P33)/K33</f>
        <v>0.817968291250734</v>
      </c>
      <c r="V33" s="54">
        <f>(L33-Q33)/L33</f>
        <v>0.81605351170568563</v>
      </c>
      <c r="W33" s="54">
        <f>(M33-R33)/M33</f>
        <v>0.80413492927094665</v>
      </c>
      <c r="X33" s="54">
        <f t="shared" ref="X33:X35" si="58">AVERAGE(U33:W33)</f>
        <v>0.8127189107424555</v>
      </c>
      <c r="Y33" s="54">
        <f>AVERAGE(X33:X35)</f>
        <v>0.55825407061577959</v>
      </c>
      <c r="Z33" s="160">
        <f>_xlfn.STDEV.P(U33:W33)</f>
        <v>6.1199209474163633E-3</v>
      </c>
      <c r="AA33" s="54">
        <f t="shared" ref="AA33:AA35" si="59">(N33-S33)/N33</f>
        <v>0.81307246219224394</v>
      </c>
      <c r="AB33" s="54">
        <f>AVERAGE(AA33:AA35)</f>
        <v>0.55991697352369518</v>
      </c>
      <c r="AC33" s="11"/>
      <c r="AD33" s="2"/>
      <c r="AE33" s="2"/>
      <c r="AF33" s="2"/>
      <c r="AG33" s="5"/>
      <c r="AH33" s="2"/>
      <c r="AI33" s="2"/>
      <c r="AJ33" s="2"/>
      <c r="AK33" s="2"/>
      <c r="AL33" s="2"/>
      <c r="AM33" s="2"/>
      <c r="AN33" s="2"/>
      <c r="AO33" s="2"/>
      <c r="AP33" s="2"/>
      <c r="AQ33" s="2"/>
      <c r="AR33" s="2"/>
      <c r="AS33" s="2"/>
      <c r="AT33" s="2"/>
      <c r="AU33" s="2"/>
      <c r="AV33" s="2"/>
      <c r="AW33" s="277"/>
      <c r="AX33" s="277"/>
      <c r="AY33" s="277"/>
      <c r="AZ33" s="277"/>
      <c r="BA33" s="277"/>
      <c r="BB33" s="277"/>
      <c r="BC33" s="277"/>
      <c r="BD33" s="277"/>
      <c r="BE33" s="277"/>
      <c r="BF33" s="277"/>
      <c r="BG33" s="277"/>
      <c r="BH33" s="277"/>
      <c r="BI33" s="277"/>
      <c r="BJ33" s="277"/>
      <c r="BK33" s="277"/>
      <c r="BL33" s="277"/>
      <c r="BM33" s="277"/>
      <c r="BN33" s="2"/>
      <c r="BO33" s="2"/>
      <c r="BP33" s="2"/>
      <c r="BQ33" s="2"/>
    </row>
    <row r="34" spans="1:69" s="1" customFormat="1" x14ac:dyDescent="0.25">
      <c r="A34" s="2"/>
      <c r="B34" s="222" t="s">
        <v>47</v>
      </c>
      <c r="C34" s="167">
        <v>1.8</v>
      </c>
      <c r="D34" s="167">
        <v>1.7</v>
      </c>
      <c r="E34" s="167">
        <v>1.8</v>
      </c>
      <c r="F34" s="156">
        <f t="shared" si="53"/>
        <v>1.7666666666666666</v>
      </c>
      <c r="G34" s="167">
        <v>3.82</v>
      </c>
      <c r="H34" s="167">
        <v>4.03</v>
      </c>
      <c r="I34" s="167">
        <v>4.0999999999999996</v>
      </c>
      <c r="J34" s="156">
        <f t="shared" ref="J34:J35" si="60">AVERAGE(G34:I34)</f>
        <v>3.9833333333333329</v>
      </c>
      <c r="K34" s="157">
        <f t="shared" si="54"/>
        <v>3.9536742917933732E-3</v>
      </c>
      <c r="L34" s="157">
        <f t="shared" si="54"/>
        <v>4.1862433677812188E-3</v>
      </c>
      <c r="M34" s="157">
        <f t="shared" si="54"/>
        <v>3.9536742917933732E-3</v>
      </c>
      <c r="N34" s="158">
        <f t="shared" si="55"/>
        <v>4.0311973171226556E-3</v>
      </c>
      <c r="O34" s="159">
        <f t="shared" ref="O34:O35" si="61">_xlfn.STDEV.P(K34:M34)</f>
        <v>1.0963411381686335E-4</v>
      </c>
      <c r="P34" s="157">
        <f t="shared" si="56"/>
        <v>1.8629878861853594E-3</v>
      </c>
      <c r="Q34" s="157">
        <f t="shared" si="56"/>
        <v>1.7659091129598194E-3</v>
      </c>
      <c r="R34" s="157">
        <f t="shared" si="56"/>
        <v>1.7357594451775787E-3</v>
      </c>
      <c r="S34" s="158">
        <f t="shared" si="57"/>
        <v>1.7882188147742527E-3</v>
      </c>
      <c r="T34" s="159">
        <f t="shared" ref="T34:T35" si="62">_xlfn.STDEV.P(P34:R34)</f>
        <v>5.4283583439834885E-5</v>
      </c>
      <c r="U34" s="54">
        <f t="shared" ref="U34:W35" si="63">(K34-P34)/K34</f>
        <v>0.52879581151832455</v>
      </c>
      <c r="V34" s="54">
        <f t="shared" si="63"/>
        <v>0.57816377171215882</v>
      </c>
      <c r="W34" s="54">
        <f t="shared" si="63"/>
        <v>0.5609756097560975</v>
      </c>
      <c r="X34" s="54">
        <f t="shared" si="58"/>
        <v>0.55597839766219359</v>
      </c>
      <c r="Y34" s="157"/>
      <c r="Z34" s="160">
        <f t="shared" ref="Z34:Z35" si="64">_xlfn.STDEV.P(U34:W34)</f>
        <v>2.0461801321138135E-2</v>
      </c>
      <c r="AA34" s="54">
        <f t="shared" si="59"/>
        <v>0.55640503947084685</v>
      </c>
      <c r="AB34" s="11"/>
      <c r="AC34" s="11"/>
      <c r="AD34" s="2"/>
      <c r="AE34" s="2"/>
      <c r="AF34" s="2"/>
      <c r="AG34" s="5"/>
      <c r="AH34" s="2"/>
      <c r="AI34" s="2"/>
      <c r="AJ34" s="2"/>
      <c r="AK34" s="2"/>
      <c r="AL34" s="2"/>
      <c r="AM34" s="59"/>
      <c r="AN34" s="48"/>
      <c r="AO34" s="2"/>
      <c r="AP34" s="2"/>
      <c r="AQ34" s="2"/>
      <c r="AR34" s="59"/>
      <c r="AS34" s="59"/>
      <c r="AT34" s="2"/>
      <c r="AU34" s="2"/>
      <c r="AV34" s="2"/>
      <c r="AW34" s="277"/>
      <c r="AX34" s="277"/>
      <c r="AY34" s="277"/>
      <c r="AZ34" s="277"/>
      <c r="BA34" s="277"/>
      <c r="BB34" s="277"/>
      <c r="BC34" s="277"/>
      <c r="BD34" s="277"/>
      <c r="BE34" s="277"/>
      <c r="BF34" s="277"/>
      <c r="BG34" s="277"/>
      <c r="BH34" s="277"/>
      <c r="BI34" s="277"/>
      <c r="BJ34" s="277"/>
      <c r="BK34" s="277"/>
      <c r="BL34" s="277"/>
      <c r="BM34" s="277"/>
      <c r="BN34" s="2"/>
      <c r="BO34" s="2"/>
      <c r="BP34" s="2"/>
      <c r="BQ34" s="2"/>
    </row>
    <row r="35" spans="1:69" s="1" customFormat="1" x14ac:dyDescent="0.25">
      <c r="A35" s="2"/>
      <c r="B35" s="223" t="s">
        <v>47</v>
      </c>
      <c r="C35" s="169">
        <v>2</v>
      </c>
      <c r="D35" s="169">
        <v>2</v>
      </c>
      <c r="E35" s="169">
        <v>1.7</v>
      </c>
      <c r="F35" s="161">
        <f t="shared" si="53"/>
        <v>1.9000000000000001</v>
      </c>
      <c r="G35" s="21">
        <v>2.66</v>
      </c>
      <c r="H35" s="21">
        <v>2.81</v>
      </c>
      <c r="I35" s="21">
        <v>2.75</v>
      </c>
      <c r="J35" s="161">
        <f t="shared" si="60"/>
        <v>2.74</v>
      </c>
      <c r="K35" s="162">
        <f t="shared" si="54"/>
        <v>3.558306862614036E-3</v>
      </c>
      <c r="L35" s="162">
        <f t="shared" si="54"/>
        <v>3.558306862614036E-3</v>
      </c>
      <c r="M35" s="162">
        <f t="shared" si="54"/>
        <v>4.1862433677812188E-3</v>
      </c>
      <c r="N35" s="163">
        <f t="shared" si="55"/>
        <v>3.7676190310030971E-3</v>
      </c>
      <c r="O35" s="164">
        <f t="shared" si="61"/>
        <v>2.9601210730553095E-4</v>
      </c>
      <c r="P35" s="162">
        <f t="shared" si="56"/>
        <v>2.6754186936947637E-3</v>
      </c>
      <c r="Q35" s="162">
        <f t="shared" si="56"/>
        <v>2.5326027491914846E-3</v>
      </c>
      <c r="R35" s="162">
        <f t="shared" si="56"/>
        <v>2.5878595364465717E-3</v>
      </c>
      <c r="S35" s="163">
        <f>AVERAGE(P35:R35)</f>
        <v>2.59862699311094E-3</v>
      </c>
      <c r="T35" s="164">
        <f t="shared" si="62"/>
        <v>5.879938828114462E-5</v>
      </c>
      <c r="U35" s="165">
        <f t="shared" si="63"/>
        <v>0.24812030075187977</v>
      </c>
      <c r="V35" s="165">
        <f t="shared" si="63"/>
        <v>0.28825622775800713</v>
      </c>
      <c r="W35" s="165">
        <f t="shared" si="63"/>
        <v>0.38181818181818178</v>
      </c>
      <c r="X35" s="165">
        <f t="shared" si="58"/>
        <v>0.30606490344268961</v>
      </c>
      <c r="Y35" s="162"/>
      <c r="Z35" s="166">
        <f t="shared" si="64"/>
        <v>5.601572724176905E-2</v>
      </c>
      <c r="AA35" s="165">
        <f t="shared" si="59"/>
        <v>0.3102734189079947</v>
      </c>
      <c r="AB35" s="21"/>
      <c r="AC35" s="11"/>
      <c r="AD35" s="2"/>
      <c r="AE35" s="2"/>
      <c r="AF35" s="2"/>
      <c r="AG35" s="5"/>
      <c r="AH35" s="2"/>
      <c r="AI35" s="2"/>
      <c r="AJ35" s="2"/>
      <c r="AK35" s="2"/>
      <c r="AL35" s="2"/>
      <c r="AM35" s="59"/>
      <c r="AN35" s="2"/>
      <c r="AO35" s="2"/>
      <c r="AP35" s="2"/>
      <c r="AQ35" s="2"/>
      <c r="AR35" s="59"/>
      <c r="AS35" s="59"/>
      <c r="AT35" s="2"/>
      <c r="AU35" s="2"/>
      <c r="AV35" s="2"/>
      <c r="AW35" s="277"/>
      <c r="AX35" s="277"/>
      <c r="AY35" s="277"/>
      <c r="AZ35" s="277"/>
      <c r="BA35" s="277"/>
      <c r="BB35" s="277"/>
      <c r="BC35" s="277"/>
      <c r="BD35" s="277"/>
      <c r="BE35" s="277"/>
      <c r="BF35" s="277"/>
      <c r="BG35" s="277"/>
      <c r="BH35" s="277"/>
      <c r="BI35" s="277"/>
      <c r="BJ35" s="277"/>
      <c r="BK35" s="277"/>
      <c r="BL35" s="277"/>
      <c r="BM35" s="277"/>
      <c r="BN35" s="2"/>
      <c r="BO35" s="2"/>
      <c r="BP35" s="2"/>
      <c r="BQ35" s="2"/>
    </row>
    <row r="36" spans="1:69" s="1" customFormat="1" x14ac:dyDescent="0.25">
      <c r="A36" s="2"/>
      <c r="B36" s="155"/>
      <c r="C36" s="167"/>
      <c r="D36" s="167"/>
      <c r="E36" s="167"/>
      <c r="F36" s="147"/>
      <c r="G36" s="11"/>
      <c r="H36" s="11"/>
      <c r="I36" s="11"/>
      <c r="J36" s="156"/>
      <c r="K36" s="157"/>
      <c r="L36" s="157"/>
      <c r="M36" s="157"/>
      <c r="N36" s="158"/>
      <c r="O36" s="159"/>
      <c r="P36" s="157"/>
      <c r="Q36" s="157"/>
      <c r="R36" s="157"/>
      <c r="S36" s="158"/>
      <c r="T36" s="159"/>
      <c r="U36" s="157"/>
      <c r="V36" s="157"/>
      <c r="W36" s="157"/>
      <c r="X36" s="157"/>
      <c r="Y36" s="157"/>
      <c r="Z36" s="160"/>
      <c r="AA36" s="54"/>
      <c r="AB36" s="11"/>
      <c r="AC36" s="11"/>
      <c r="AD36" s="2"/>
      <c r="AE36" s="2"/>
      <c r="AF36" s="2"/>
      <c r="AG36" s="5"/>
      <c r="AH36" s="2"/>
      <c r="AI36" s="2"/>
      <c r="AJ36" s="2"/>
      <c r="AK36" s="2"/>
      <c r="AL36" s="2"/>
      <c r="AM36" s="59"/>
      <c r="AN36" s="2"/>
      <c r="AO36" s="2"/>
      <c r="AP36" s="2"/>
      <c r="AQ36" s="2"/>
      <c r="AR36" s="59"/>
      <c r="AS36" s="59"/>
      <c r="AT36" s="2"/>
      <c r="AU36" s="2"/>
      <c r="AV36" s="2"/>
      <c r="AW36" s="277"/>
      <c r="AX36" s="277"/>
      <c r="AY36" s="277"/>
      <c r="AZ36" s="277"/>
      <c r="BA36" s="277"/>
      <c r="BB36" s="277"/>
      <c r="BC36" s="277"/>
      <c r="BD36" s="277"/>
      <c r="BE36" s="277"/>
      <c r="BF36" s="277"/>
      <c r="BG36" s="277"/>
      <c r="BH36" s="277"/>
      <c r="BI36" s="277"/>
      <c r="BJ36" s="277"/>
      <c r="BK36" s="277"/>
      <c r="BL36" s="277"/>
      <c r="BM36" s="277"/>
      <c r="BN36" s="2"/>
      <c r="BO36" s="2"/>
      <c r="BP36" s="2"/>
      <c r="BQ36" s="2"/>
    </row>
    <row r="37" spans="1:69" s="1" customFormat="1" x14ac:dyDescent="0.25">
      <c r="A37" s="2"/>
      <c r="B37" s="222" t="s">
        <v>48</v>
      </c>
      <c r="C37" s="167">
        <v>1.4</v>
      </c>
      <c r="D37" s="167">
        <v>1.5</v>
      </c>
      <c r="E37" s="167">
        <v>1.7</v>
      </c>
      <c r="F37" s="156">
        <f t="shared" ref="F37:F39" si="65">AVERAGE(C37:E37)</f>
        <v>1.5333333333333332</v>
      </c>
      <c r="G37" s="167">
        <v>162</v>
      </c>
      <c r="H37" s="167">
        <v>130.57</v>
      </c>
      <c r="I37" s="167">
        <v>126.25</v>
      </c>
      <c r="J37" s="156">
        <f>AVERAGE(G37:I37)</f>
        <v>139.60666666666665</v>
      </c>
      <c r="K37" s="157">
        <f t="shared" ref="K37:M39" si="66">((0.75*0.75*4)/(18*18*C37))*LN(12.4/4.45)</f>
        <v>5.083295518020052E-3</v>
      </c>
      <c r="L37" s="157">
        <f t="shared" si="66"/>
        <v>4.7444091501520477E-3</v>
      </c>
      <c r="M37" s="157">
        <f t="shared" si="66"/>
        <v>4.1862433677812188E-3</v>
      </c>
      <c r="N37" s="158">
        <f t="shared" ref="N37:N39" si="67">AVERAGE(K37:M37)</f>
        <v>4.6713160119844395E-3</v>
      </c>
      <c r="O37" s="159">
        <f>_xlfn.STDEV.P(K37:M37)</f>
        <v>3.6984915411324149E-4</v>
      </c>
      <c r="P37" s="157">
        <f t="shared" ref="P37:R39" si="68">((0.75*0.75*4)/(18*18*G37))*LN(12.4/4.45)</f>
        <v>4.3929714353259704E-5</v>
      </c>
      <c r="Q37" s="157">
        <f t="shared" si="68"/>
        <v>5.4504202536785417E-5</v>
      </c>
      <c r="R37" s="157">
        <f t="shared" si="68"/>
        <v>5.6369217625568887E-5</v>
      </c>
      <c r="S37" s="158">
        <f t="shared" ref="S37:S38" si="69">AVERAGE(P37:R37)</f>
        <v>5.160104483853801E-5</v>
      </c>
      <c r="T37" s="159">
        <f>_xlfn.STDEV.P(P37:R37)</f>
        <v>5.4776244170332111E-6</v>
      </c>
      <c r="U37" s="54">
        <f>(K37-P37)/K37</f>
        <v>0.99135802469135803</v>
      </c>
      <c r="V37" s="54">
        <f>(L37-Q37)/L37</f>
        <v>0.9885119093206709</v>
      </c>
      <c r="W37" s="54">
        <f>(M37-R37)/M37</f>
        <v>0.98653465346534652</v>
      </c>
      <c r="X37" s="54">
        <f t="shared" ref="X37:X39" si="70">AVERAGE(U37:W37)</f>
        <v>0.98880152915912511</v>
      </c>
      <c r="Y37" s="54">
        <f>AVERAGE(X37:X39)</f>
        <v>0.93635949766435644</v>
      </c>
      <c r="Z37" s="160">
        <f>_xlfn.STDEV.P(U37:W37)</f>
        <v>1.9797537277985934E-3</v>
      </c>
      <c r="AA37" s="54">
        <f t="shared" ref="AA37:AA39" si="71">(N37-S37)/N37</f>
        <v>0.98895363860930108</v>
      </c>
      <c r="AB37" s="54">
        <f>AVERAGE(AA37:AA39)</f>
        <v>0.93652432992379497</v>
      </c>
      <c r="AC37" s="11"/>
      <c r="AD37" s="2"/>
      <c r="AE37" s="2"/>
      <c r="AF37" s="2"/>
      <c r="AG37" s="5"/>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row>
    <row r="38" spans="1:69" s="1" customFormat="1" x14ac:dyDescent="0.25">
      <c r="A38" s="2"/>
      <c r="B38" s="222" t="s">
        <v>48</v>
      </c>
      <c r="C38" s="167">
        <v>2.7</v>
      </c>
      <c r="D38" s="167">
        <v>2.5</v>
      </c>
      <c r="E38" s="167">
        <v>2.8</v>
      </c>
      <c r="F38" s="156">
        <f t="shared" si="65"/>
        <v>2.6666666666666665</v>
      </c>
      <c r="G38" s="167">
        <v>20.38</v>
      </c>
      <c r="H38" s="167">
        <v>20.43</v>
      </c>
      <c r="I38" s="167">
        <v>20.22</v>
      </c>
      <c r="J38" s="156">
        <f t="shared" ref="J38:J39" si="72">AVERAGE(G38:I38)</f>
        <v>20.343333333333334</v>
      </c>
      <c r="K38" s="157">
        <f t="shared" si="66"/>
        <v>2.6357828611955824E-3</v>
      </c>
      <c r="L38" s="157">
        <f t="shared" si="66"/>
        <v>2.846645490091229E-3</v>
      </c>
      <c r="M38" s="157">
        <f t="shared" si="66"/>
        <v>2.541647759010026E-3</v>
      </c>
      <c r="N38" s="158">
        <f t="shared" si="67"/>
        <v>2.6746920367656125E-3</v>
      </c>
      <c r="O38" s="159">
        <f t="shared" ref="O38:O39" si="73">_xlfn.STDEV.P(K38:M38)</f>
        <v>1.2751822601449309E-4</v>
      </c>
      <c r="P38" s="157">
        <f t="shared" si="68"/>
        <v>3.4919596296506734E-4</v>
      </c>
      <c r="Q38" s="157">
        <f t="shared" si="68"/>
        <v>3.4834134729457033E-4</v>
      </c>
      <c r="R38" s="157">
        <f t="shared" si="68"/>
        <v>3.5195913576795606E-4</v>
      </c>
      <c r="S38" s="158">
        <f t="shared" si="69"/>
        <v>3.498321486758646E-4</v>
      </c>
      <c r="T38" s="159">
        <f t="shared" ref="T38:T39" si="74">_xlfn.STDEV.P(P38:R38)</f>
        <v>1.5439446349114141E-6</v>
      </c>
      <c r="U38" s="54">
        <f t="shared" ref="U38:W39" si="75">(K38-P38)/K38</f>
        <v>0.86751717369970571</v>
      </c>
      <c r="V38" s="54">
        <f t="shared" si="75"/>
        <v>0.87763093489965749</v>
      </c>
      <c r="W38" s="54">
        <f t="shared" si="75"/>
        <v>0.86152324431256178</v>
      </c>
      <c r="X38" s="54">
        <f t="shared" si="70"/>
        <v>0.86889045097064166</v>
      </c>
      <c r="Y38" s="157"/>
      <c r="Z38" s="160">
        <f t="shared" ref="Z38:Z39" si="76">_xlfn.STDEV.P(U38:W38)</f>
        <v>6.6472471424670687E-3</v>
      </c>
      <c r="AA38" s="54">
        <f t="shared" si="71"/>
        <v>0.86920656888076686</v>
      </c>
      <c r="AB38" s="11"/>
      <c r="AC38" s="11"/>
      <c r="AD38" s="2"/>
      <c r="AE38" s="2"/>
      <c r="AF38" s="2"/>
      <c r="AG38" s="5"/>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row>
    <row r="39" spans="1:69" s="1" customFormat="1" x14ac:dyDescent="0.25">
      <c r="A39" s="2"/>
      <c r="B39" s="223" t="s">
        <v>48</v>
      </c>
      <c r="C39" s="169">
        <v>3.5</v>
      </c>
      <c r="D39" s="169">
        <v>3.6</v>
      </c>
      <c r="E39" s="169">
        <v>3.7</v>
      </c>
      <c r="F39" s="161">
        <f t="shared" si="65"/>
        <v>3.6</v>
      </c>
      <c r="G39" s="21">
        <v>76.5</v>
      </c>
      <c r="H39" s="21">
        <v>69.790000000000006</v>
      </c>
      <c r="I39" s="21">
        <v>76.28</v>
      </c>
      <c r="J39" s="161">
        <f t="shared" si="72"/>
        <v>74.190000000000012</v>
      </c>
      <c r="K39" s="162">
        <f t="shared" si="66"/>
        <v>2.0333182072080204E-3</v>
      </c>
      <c r="L39" s="162">
        <f t="shared" si="66"/>
        <v>1.9768371458966866E-3</v>
      </c>
      <c r="M39" s="162">
        <f t="shared" si="66"/>
        <v>1.9234091149265059E-3</v>
      </c>
      <c r="N39" s="163">
        <f t="shared" si="67"/>
        <v>1.9778548226770708E-3</v>
      </c>
      <c r="O39" s="164">
        <f t="shared" si="73"/>
        <v>4.487596900390095E-5</v>
      </c>
      <c r="P39" s="162">
        <f t="shared" si="68"/>
        <v>9.3027630395138192E-5</v>
      </c>
      <c r="Q39" s="162">
        <f t="shared" si="68"/>
        <v>1.0197182583791475E-4</v>
      </c>
      <c r="R39" s="162">
        <f t="shared" si="68"/>
        <v>9.3295932423021396E-5</v>
      </c>
      <c r="S39" s="163">
        <f>AVERAGE(P39:R39)</f>
        <v>9.6098462885358109E-5</v>
      </c>
      <c r="T39" s="164">
        <f t="shared" si="74"/>
        <v>4.1545389454499193E-6</v>
      </c>
      <c r="U39" s="165">
        <f t="shared" si="75"/>
        <v>0.95424836601307184</v>
      </c>
      <c r="V39" s="165">
        <f t="shared" si="75"/>
        <v>0.94841667860725032</v>
      </c>
      <c r="W39" s="165">
        <f t="shared" si="75"/>
        <v>0.95149449396958574</v>
      </c>
      <c r="X39" s="165">
        <f t="shared" si="70"/>
        <v>0.95138651286330267</v>
      </c>
      <c r="Y39" s="162"/>
      <c r="Z39" s="166">
        <f t="shared" si="76"/>
        <v>2.3820004812887727E-3</v>
      </c>
      <c r="AA39" s="165">
        <f t="shared" si="71"/>
        <v>0.95141278228131698</v>
      </c>
      <c r="AB39" s="21"/>
      <c r="AC39" s="11"/>
      <c r="AD39" s="2"/>
      <c r="AE39" s="2"/>
      <c r="AF39" s="2"/>
      <c r="AG39" s="5"/>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row>
    <row r="40" spans="1:69" s="1" customFormat="1" x14ac:dyDescent="0.25">
      <c r="A40" s="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2"/>
      <c r="AE40" s="2"/>
      <c r="AG40" s="52"/>
      <c r="AL40" s="2"/>
      <c r="AU40" s="2"/>
      <c r="AV40" s="2"/>
      <c r="AW40" s="2"/>
      <c r="AX40" s="2"/>
      <c r="AY40" s="2"/>
      <c r="AZ40" s="2"/>
      <c r="BA40" s="2"/>
      <c r="BB40" s="2"/>
      <c r="BC40" s="2"/>
      <c r="BD40" s="2"/>
      <c r="BE40" s="2"/>
      <c r="BF40" s="2"/>
      <c r="BG40" s="2"/>
      <c r="BH40" s="2"/>
      <c r="BI40" s="2"/>
      <c r="BJ40" s="2"/>
      <c r="BK40" s="2"/>
      <c r="BL40" s="2"/>
      <c r="BM40" s="2"/>
      <c r="BN40" s="2"/>
      <c r="BO40" s="2"/>
      <c r="BP40" s="2"/>
      <c r="BQ40" s="2"/>
    </row>
    <row r="41" spans="1:69" s="1" customFormat="1" x14ac:dyDescent="0.25">
      <c r="A41" s="2"/>
      <c r="B41" s="130" t="s">
        <v>120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G41" s="52"/>
      <c r="AL41" s="2"/>
      <c r="AU41" s="2"/>
      <c r="AV41" s="2"/>
      <c r="AW41" s="2"/>
      <c r="AX41" s="2"/>
      <c r="AY41" s="2"/>
      <c r="AZ41" s="2"/>
      <c r="BA41" s="2"/>
      <c r="BB41" s="2"/>
      <c r="BC41" s="2"/>
      <c r="BD41" s="2"/>
      <c r="BE41" s="2"/>
      <c r="BF41" s="2"/>
      <c r="BG41" s="2"/>
      <c r="BH41" s="2"/>
      <c r="BI41" s="2"/>
      <c r="BJ41" s="2"/>
      <c r="BK41" s="2"/>
      <c r="BL41" s="2"/>
      <c r="BM41" s="2"/>
      <c r="BN41" s="2"/>
      <c r="BO41" s="2"/>
      <c r="BP41" s="2"/>
      <c r="BQ41" s="2"/>
    </row>
    <row r="42" spans="1:69" s="1" customFormat="1" x14ac:dyDescent="0.25">
      <c r="A42" s="2"/>
      <c r="B42" s="265" t="s">
        <v>104</v>
      </c>
      <c r="C42" s="263" t="s">
        <v>121</v>
      </c>
      <c r="D42" s="263"/>
      <c r="E42" s="263"/>
      <c r="F42" s="263"/>
      <c r="G42" s="263"/>
      <c r="H42" s="263"/>
      <c r="I42" s="263"/>
      <c r="J42" s="276"/>
      <c r="K42" s="263" t="s">
        <v>105</v>
      </c>
      <c r="L42" s="263"/>
      <c r="M42" s="263"/>
      <c r="N42" s="263"/>
      <c r="O42" s="263"/>
      <c r="P42" s="263"/>
      <c r="Q42" s="263"/>
      <c r="R42" s="263"/>
      <c r="S42" s="263"/>
      <c r="T42" s="276"/>
      <c r="U42" s="110"/>
      <c r="V42" s="110"/>
      <c r="W42" s="110"/>
      <c r="X42" s="110"/>
      <c r="Y42" s="110"/>
      <c r="Z42" s="110"/>
      <c r="AA42" s="263" t="s">
        <v>122</v>
      </c>
      <c r="AB42" s="263"/>
      <c r="AC42" s="2"/>
      <c r="AD42" s="2"/>
      <c r="AE42" s="2"/>
      <c r="AG42" s="52"/>
      <c r="AL42" s="2"/>
      <c r="AU42" s="2"/>
      <c r="AV42" s="2"/>
      <c r="AW42" s="2"/>
      <c r="AX42" s="2"/>
      <c r="AY42" s="2"/>
      <c r="AZ42" s="2"/>
      <c r="BA42" s="2"/>
      <c r="BB42" s="2"/>
      <c r="BC42" s="2"/>
      <c r="BD42" s="2"/>
      <c r="BE42" s="2"/>
      <c r="BF42" s="2"/>
      <c r="BG42" s="2"/>
      <c r="BH42" s="2"/>
      <c r="BI42" s="2"/>
      <c r="BJ42" s="2"/>
      <c r="BK42" s="2"/>
      <c r="BL42" s="2"/>
      <c r="BM42" s="2"/>
      <c r="BN42" s="2"/>
      <c r="BO42" s="2"/>
      <c r="BP42" s="2"/>
      <c r="BQ42" s="2"/>
    </row>
    <row r="43" spans="1:69" s="1" customFormat="1" x14ac:dyDescent="0.25">
      <c r="A43" s="2"/>
      <c r="B43" s="266"/>
      <c r="C43" s="263" t="s">
        <v>106</v>
      </c>
      <c r="D43" s="263"/>
      <c r="E43" s="263"/>
      <c r="F43" s="263"/>
      <c r="G43" s="263"/>
      <c r="H43" s="263"/>
      <c r="I43" s="263"/>
      <c r="J43" s="276"/>
      <c r="K43" s="170"/>
      <c r="L43" s="2"/>
      <c r="M43" s="2"/>
      <c r="N43" s="2"/>
      <c r="O43" s="2"/>
      <c r="P43" s="2"/>
      <c r="Q43" s="2"/>
      <c r="R43" s="2"/>
      <c r="S43" s="2"/>
      <c r="T43" s="171"/>
      <c r="U43" s="2"/>
      <c r="V43" s="2"/>
      <c r="W43" s="2"/>
      <c r="X43" s="2"/>
      <c r="Y43" s="2"/>
      <c r="Z43" s="2"/>
      <c r="AA43" s="2"/>
      <c r="AB43" s="2"/>
      <c r="AC43" s="2"/>
      <c r="AD43" s="2"/>
      <c r="AE43" s="2"/>
      <c r="AG43" s="52"/>
      <c r="AL43" s="2"/>
      <c r="AU43" s="2"/>
      <c r="AV43" s="2"/>
      <c r="AW43" s="2"/>
      <c r="AX43" s="2"/>
      <c r="AY43" s="2"/>
      <c r="AZ43" s="2"/>
      <c r="BA43" s="2"/>
      <c r="BB43" s="2"/>
      <c r="BC43" s="2"/>
      <c r="BD43" s="2"/>
      <c r="BE43" s="2"/>
      <c r="BF43" s="2"/>
      <c r="BG43" s="2"/>
      <c r="BH43" s="2"/>
      <c r="BI43" s="2"/>
      <c r="BJ43" s="2"/>
      <c r="BK43" s="2"/>
      <c r="BL43" s="2"/>
      <c r="BM43" s="2"/>
      <c r="BN43" s="2"/>
      <c r="BO43" s="2"/>
      <c r="BP43" s="2"/>
      <c r="BQ43" s="2"/>
    </row>
    <row r="44" spans="1:69" s="1" customFormat="1" x14ac:dyDescent="0.25">
      <c r="A44" s="2"/>
      <c r="B44" s="266"/>
      <c r="C44" s="269" t="s">
        <v>116</v>
      </c>
      <c r="D44" s="269"/>
      <c r="E44" s="269"/>
      <c r="F44" s="270"/>
      <c r="G44" s="268" t="s">
        <v>117</v>
      </c>
      <c r="H44" s="269"/>
      <c r="I44" s="269"/>
      <c r="J44" s="270"/>
      <c r="K44" s="271" t="s">
        <v>107</v>
      </c>
      <c r="L44" s="272"/>
      <c r="M44" s="272"/>
      <c r="N44" s="272"/>
      <c r="O44" s="273"/>
      <c r="P44" s="272" t="s">
        <v>118</v>
      </c>
      <c r="Q44" s="272"/>
      <c r="R44" s="272"/>
      <c r="S44" s="272"/>
      <c r="T44" s="273"/>
      <c r="U44" s="274"/>
      <c r="V44" s="263"/>
      <c r="W44" s="263"/>
      <c r="X44" s="263"/>
      <c r="Y44" s="263"/>
      <c r="Z44" s="110"/>
      <c r="AA44" s="275"/>
      <c r="AB44" s="275"/>
      <c r="AC44" s="2"/>
      <c r="AD44" s="2"/>
      <c r="AE44" s="2"/>
      <c r="AG44" s="52"/>
      <c r="AL44" s="2"/>
      <c r="AU44" s="2"/>
      <c r="AV44" s="2"/>
      <c r="AW44" s="2"/>
      <c r="AX44" s="2"/>
      <c r="AY44" s="2"/>
      <c r="AZ44" s="2"/>
      <c r="BA44" s="2"/>
      <c r="BB44" s="2"/>
      <c r="BC44" s="2"/>
      <c r="BD44" s="2"/>
      <c r="BE44" s="2"/>
      <c r="BF44" s="2"/>
      <c r="BG44" s="2"/>
      <c r="BH44" s="2"/>
      <c r="BI44" s="2"/>
      <c r="BJ44" s="2"/>
      <c r="BK44" s="2"/>
      <c r="BL44" s="2"/>
      <c r="BM44" s="2"/>
      <c r="BN44" s="2"/>
      <c r="BO44" s="2"/>
      <c r="BP44" s="2"/>
      <c r="BQ44" s="2"/>
    </row>
    <row r="45" spans="1:69" s="1" customFormat="1" x14ac:dyDescent="0.25">
      <c r="A45" s="2"/>
      <c r="B45" s="267"/>
      <c r="C45" s="192" t="s">
        <v>108</v>
      </c>
      <c r="D45" s="73" t="s">
        <v>109</v>
      </c>
      <c r="E45" s="73" t="s">
        <v>110</v>
      </c>
      <c r="F45" s="193" t="s">
        <v>111</v>
      </c>
      <c r="G45" s="192" t="s">
        <v>108</v>
      </c>
      <c r="H45" s="73" t="s">
        <v>109</v>
      </c>
      <c r="I45" s="73" t="s">
        <v>110</v>
      </c>
      <c r="J45" s="193" t="s">
        <v>111</v>
      </c>
      <c r="K45" s="174" t="s">
        <v>108</v>
      </c>
      <c r="L45" s="172" t="s">
        <v>109</v>
      </c>
      <c r="M45" s="172" t="s">
        <v>110</v>
      </c>
      <c r="N45" s="175" t="s">
        <v>111</v>
      </c>
      <c r="O45" s="176" t="s">
        <v>33</v>
      </c>
      <c r="P45" s="172" t="s">
        <v>108</v>
      </c>
      <c r="Q45" s="172" t="s">
        <v>109</v>
      </c>
      <c r="R45" s="172" t="s">
        <v>110</v>
      </c>
      <c r="S45" s="175" t="s">
        <v>111</v>
      </c>
      <c r="T45" s="176" t="s">
        <v>33</v>
      </c>
      <c r="U45" s="18"/>
      <c r="V45" s="18"/>
      <c r="W45" s="18"/>
      <c r="X45" s="18" t="s">
        <v>90</v>
      </c>
      <c r="Y45" s="18" t="s">
        <v>112</v>
      </c>
      <c r="Z45" s="173" t="s">
        <v>33</v>
      </c>
      <c r="AA45" s="177" t="s">
        <v>113</v>
      </c>
      <c r="AB45" s="178" t="s">
        <v>90</v>
      </c>
      <c r="AC45" s="2"/>
      <c r="AD45" s="2"/>
      <c r="AE45" s="2"/>
      <c r="AG45" s="52"/>
      <c r="AL45" s="2"/>
      <c r="AU45" s="2"/>
      <c r="AV45" s="2"/>
      <c r="AW45" s="2"/>
      <c r="AX45" s="2"/>
      <c r="AY45" s="2"/>
      <c r="AZ45" s="2"/>
      <c r="BA45" s="2"/>
      <c r="BB45" s="2"/>
      <c r="BC45" s="2"/>
      <c r="BD45" s="2"/>
      <c r="BE45" s="2"/>
      <c r="BF45" s="2"/>
      <c r="BG45" s="2"/>
      <c r="BH45" s="2"/>
      <c r="BI45" s="2"/>
      <c r="BJ45" s="2"/>
      <c r="BK45" s="2"/>
      <c r="BL45" s="2"/>
      <c r="BM45" s="2"/>
      <c r="BN45" s="2"/>
      <c r="BO45" s="2"/>
      <c r="BP45" s="2"/>
      <c r="BQ45" s="2"/>
    </row>
    <row r="46" spans="1:69" s="1" customFormat="1" x14ac:dyDescent="0.25">
      <c r="A46" s="2"/>
      <c r="B46" s="221" t="s">
        <v>67</v>
      </c>
      <c r="C46" s="194">
        <v>2.66</v>
      </c>
      <c r="D46" s="194">
        <v>2.86</v>
      </c>
      <c r="E46" s="194">
        <v>3</v>
      </c>
      <c r="F46" s="179">
        <f>AVERAGE(C46:E46)</f>
        <v>2.84</v>
      </c>
      <c r="G46" s="109">
        <v>2.77</v>
      </c>
      <c r="H46" s="109">
        <v>2.8</v>
      </c>
      <c r="I46" s="109">
        <v>3.15</v>
      </c>
      <c r="J46" s="179">
        <f>AVERAGE(G46:I46)</f>
        <v>2.9066666666666667</v>
      </c>
      <c r="K46" s="195">
        <f t="shared" ref="K46:L48" si="77">((0.75*0.75*4)/(18*18*C46))*LN(12.4/4.45)</f>
        <v>2.6754186936947637E-3</v>
      </c>
      <c r="L46" s="195">
        <f t="shared" si="77"/>
        <v>2.4883264773524726E-3</v>
      </c>
      <c r="M46" s="195">
        <f>((0.75*0.75*4)/(18*18*E46))*LN(12.4/4.45)</f>
        <v>2.3722045750760238E-3</v>
      </c>
      <c r="N46" s="196">
        <f>AVERAGE(K46:M46)</f>
        <v>2.5119832487077534E-3</v>
      </c>
      <c r="O46" s="197">
        <f>_xlfn.STDEV.P(K46:M46)</f>
        <v>1.2491178902369952E-4</v>
      </c>
      <c r="P46" s="195">
        <f t="shared" ref="P46:R48" si="78">((0.75*0.75*4)/(18*18*G46))*LN(12.4/4.45)</f>
        <v>2.5691746300462357E-3</v>
      </c>
      <c r="Q46" s="195">
        <f t="shared" si="78"/>
        <v>2.541647759010026E-3</v>
      </c>
      <c r="R46" s="195">
        <f t="shared" si="78"/>
        <v>2.2592424524533559E-3</v>
      </c>
      <c r="S46" s="196">
        <f>AVERAGE(P46:R46)</f>
        <v>2.456688280503206E-3</v>
      </c>
      <c r="T46" s="197">
        <f>_xlfn.STDEV.P(P46:R46)</f>
        <v>1.4006682552262741E-4</v>
      </c>
      <c r="U46" s="198">
        <f>(K46-P46)/K46</f>
        <v>3.9711191335739873E-2</v>
      </c>
      <c r="V46" s="198">
        <f>(L46-Q46)/L46</f>
        <v>-2.1428571428571616E-2</v>
      </c>
      <c r="W46" s="198"/>
      <c r="X46" s="198">
        <f>AVERAGE(U46:W46)</f>
        <v>9.1413099535841286E-3</v>
      </c>
      <c r="Y46" s="198">
        <f>AVERAGE(X46:X48)</f>
        <v>5.3412297232360524E-2</v>
      </c>
      <c r="Z46" s="199">
        <f>_xlfn.STDEV.P(U46:W46)</f>
        <v>3.0569881382155745E-2</v>
      </c>
      <c r="AA46" s="198">
        <f>(N46-S46)/N46</f>
        <v>2.2012474897272066E-2</v>
      </c>
      <c r="AB46" s="198">
        <f>AVERAGE(AA46:AA48)</f>
        <v>5.8774222593464709E-2</v>
      </c>
      <c r="AC46" s="2"/>
      <c r="AD46" s="2"/>
      <c r="AE46" s="2"/>
      <c r="AG46" s="52"/>
      <c r="AL46" s="2"/>
      <c r="AU46" s="2"/>
      <c r="AV46" s="2"/>
      <c r="AW46" s="2"/>
      <c r="AX46" s="2"/>
      <c r="AY46" s="2"/>
      <c r="AZ46" s="2"/>
      <c r="BA46" s="2"/>
      <c r="BB46" s="2"/>
      <c r="BC46" s="2"/>
      <c r="BD46" s="2"/>
      <c r="BE46" s="2"/>
      <c r="BF46" s="2"/>
      <c r="BG46" s="2"/>
      <c r="BH46" s="2"/>
      <c r="BI46" s="2"/>
      <c r="BJ46" s="2"/>
      <c r="BK46" s="2"/>
      <c r="BL46" s="2"/>
      <c r="BM46" s="2"/>
      <c r="BN46" s="2"/>
      <c r="BO46" s="2"/>
      <c r="BP46" s="2"/>
      <c r="BQ46" s="2"/>
    </row>
    <row r="47" spans="1:69" s="1" customFormat="1" x14ac:dyDescent="0.25">
      <c r="A47" s="2"/>
      <c r="B47" s="222" t="s">
        <v>67</v>
      </c>
      <c r="C47" s="194">
        <v>2.5</v>
      </c>
      <c r="D47" s="194">
        <v>2.71</v>
      </c>
      <c r="E47" s="194">
        <v>2.84</v>
      </c>
      <c r="F47" s="179">
        <f t="shared" ref="F47:F48" si="79">AVERAGE(C47:E47)</f>
        <v>2.6833333333333336</v>
      </c>
      <c r="G47" s="194">
        <v>2.63</v>
      </c>
      <c r="H47" s="194">
        <v>2.6</v>
      </c>
      <c r="I47" s="194">
        <v>2.9</v>
      </c>
      <c r="J47" s="179">
        <f t="shared" ref="J47:J68" si="80">AVERAGE(G47:I47)</f>
        <v>2.7100000000000004</v>
      </c>
      <c r="K47" s="195">
        <f t="shared" si="77"/>
        <v>2.846645490091229E-3</v>
      </c>
      <c r="L47" s="195">
        <f t="shared" si="77"/>
        <v>2.6260567251764106E-3</v>
      </c>
      <c r="M47" s="195">
        <f>((0.75*0.75*4)/(18*18*E47))*LN(12.4/4.45)</f>
        <v>2.5058499032493214E-3</v>
      </c>
      <c r="N47" s="196">
        <f t="shared" ref="N47:N48" si="81">AVERAGE(K47:M47)</f>
        <v>2.6595173728389872E-3</v>
      </c>
      <c r="O47" s="197">
        <f t="shared" ref="O47:O51" si="82">_xlfn.STDEV.P(K47:M47)</f>
        <v>1.4112670243255257E-4</v>
      </c>
      <c r="P47" s="195">
        <f t="shared" si="78"/>
        <v>2.7059367776532594E-3</v>
      </c>
      <c r="Q47" s="195">
        <f t="shared" si="78"/>
        <v>2.73715912508772E-3</v>
      </c>
      <c r="R47" s="195">
        <f t="shared" si="78"/>
        <v>2.4540047328372662E-3</v>
      </c>
      <c r="S47" s="196">
        <f t="shared" ref="S47:S67" si="83">AVERAGE(P47:R47)</f>
        <v>2.6323668785260819E-3</v>
      </c>
      <c r="T47" s="197">
        <f t="shared" ref="T47:T51" si="84">_xlfn.STDEV.P(P47:R47)</f>
        <v>1.26763559447943E-4</v>
      </c>
      <c r="U47" s="198">
        <f t="shared" ref="U47:W51" si="85">(K47-P47)/K47</f>
        <v>4.9429657794676819E-2</v>
      </c>
      <c r="V47" s="198">
        <f t="shared" si="85"/>
        <v>-4.230769230769222E-2</v>
      </c>
      <c r="W47" s="198">
        <f t="shared" si="85"/>
        <v>2.068965517241388E-2</v>
      </c>
      <c r="X47" s="198">
        <f t="shared" ref="X47:X68" si="86">AVERAGE(U47:W47)</f>
        <v>9.2705402197994936E-3</v>
      </c>
      <c r="Y47" s="195"/>
      <c r="Z47" s="199">
        <f t="shared" ref="Z47:Z51" si="87">_xlfn.STDEV.P(U47:W47)</f>
        <v>3.831216073848201E-2</v>
      </c>
      <c r="AA47" s="198">
        <f t="shared" ref="AA47:AA68" si="88">(N47-S47)/N47</f>
        <v>1.0208805022364905E-2</v>
      </c>
      <c r="AB47" s="109"/>
      <c r="AC47" s="2"/>
      <c r="AD47" s="2"/>
      <c r="AE47" s="2"/>
      <c r="AG47" s="52"/>
      <c r="AL47" s="2"/>
      <c r="AU47" s="2"/>
      <c r="AV47" s="2"/>
      <c r="AW47" s="2"/>
      <c r="AX47" s="2"/>
      <c r="AY47" s="2"/>
      <c r="AZ47" s="2"/>
      <c r="BA47" s="2"/>
      <c r="BB47" s="2"/>
      <c r="BC47" s="2"/>
      <c r="BD47" s="2"/>
      <c r="BE47" s="2"/>
      <c r="BF47" s="2"/>
      <c r="BG47" s="2"/>
      <c r="BH47" s="2"/>
      <c r="BI47" s="2"/>
      <c r="BJ47" s="2"/>
      <c r="BK47" s="2"/>
      <c r="BL47" s="2"/>
      <c r="BM47" s="2"/>
      <c r="BN47" s="2"/>
      <c r="BO47" s="2"/>
      <c r="BP47" s="2"/>
      <c r="BQ47" s="2"/>
    </row>
    <row r="48" spans="1:69" s="1" customFormat="1" x14ac:dyDescent="0.25">
      <c r="A48" s="2"/>
      <c r="B48" s="223" t="s">
        <v>67</v>
      </c>
      <c r="C48" s="200">
        <v>1.72</v>
      </c>
      <c r="D48" s="200">
        <v>1.63</v>
      </c>
      <c r="E48" s="200">
        <v>1.76</v>
      </c>
      <c r="F48" s="184">
        <f t="shared" si="79"/>
        <v>1.7033333333333331</v>
      </c>
      <c r="G48" s="201">
        <v>1.97</v>
      </c>
      <c r="H48" s="201">
        <v>2.13</v>
      </c>
      <c r="I48" s="201">
        <v>1.88</v>
      </c>
      <c r="J48" s="184">
        <f t="shared" si="80"/>
        <v>1.9933333333333332</v>
      </c>
      <c r="K48" s="202">
        <f t="shared" si="77"/>
        <v>4.1375661193186475E-3</v>
      </c>
      <c r="L48" s="202">
        <f t="shared" si="77"/>
        <v>4.3660206903239707E-3</v>
      </c>
      <c r="M48" s="202">
        <f>((0.75*0.75*4)/(18*18*E48))*LN(12.4/4.45)</f>
        <v>4.0435305256977683E-3</v>
      </c>
      <c r="N48" s="203">
        <f t="shared" si="81"/>
        <v>4.1823724451134619E-3</v>
      </c>
      <c r="O48" s="204">
        <f t="shared" si="82"/>
        <v>1.3541462671755485E-4</v>
      </c>
      <c r="P48" s="202">
        <f t="shared" si="78"/>
        <v>3.6124942767655189E-3</v>
      </c>
      <c r="Q48" s="202">
        <f t="shared" si="78"/>
        <v>3.3411332043324282E-3</v>
      </c>
      <c r="R48" s="202">
        <f t="shared" si="78"/>
        <v>3.7854328325681234E-3</v>
      </c>
      <c r="S48" s="203">
        <f t="shared" si="83"/>
        <v>3.5796867712220236E-3</v>
      </c>
      <c r="T48" s="204">
        <f t="shared" si="84"/>
        <v>1.8286204130907741E-4</v>
      </c>
      <c r="U48" s="205">
        <f t="shared" si="85"/>
        <v>0.12690355329949257</v>
      </c>
      <c r="V48" s="205">
        <f t="shared" si="85"/>
        <v>0.23474178403755872</v>
      </c>
      <c r="W48" s="205">
        <f>(M48-R48)/M48</f>
        <v>6.382978723404259E-2</v>
      </c>
      <c r="X48" s="205">
        <f>AVERAGE(U48:W48)</f>
        <v>0.14182504152369796</v>
      </c>
      <c r="Y48" s="202"/>
      <c r="Z48" s="206">
        <f t="shared" si="87"/>
        <v>7.0567772488391606E-2</v>
      </c>
      <c r="AA48" s="205">
        <f t="shared" si="88"/>
        <v>0.14410138786075716</v>
      </c>
      <c r="AB48" s="201"/>
      <c r="AC48" s="2"/>
      <c r="AD48" s="2"/>
      <c r="AE48" s="2"/>
      <c r="AG48" s="52"/>
      <c r="AL48" s="2"/>
      <c r="AU48" s="2"/>
      <c r="AV48" s="2"/>
      <c r="AW48" s="2"/>
      <c r="AX48" s="2"/>
      <c r="AY48" s="2"/>
      <c r="AZ48" s="2"/>
      <c r="BA48" s="2"/>
      <c r="BB48" s="2"/>
      <c r="BC48" s="2"/>
      <c r="BD48" s="2"/>
      <c r="BE48" s="2"/>
      <c r="BF48" s="2"/>
      <c r="BG48" s="2"/>
      <c r="BH48" s="2"/>
      <c r="BI48" s="2"/>
      <c r="BJ48" s="2"/>
      <c r="BK48" s="2"/>
      <c r="BL48" s="2"/>
      <c r="BM48" s="2"/>
      <c r="BN48" s="2"/>
      <c r="BO48" s="2"/>
      <c r="BP48" s="2"/>
      <c r="BQ48" s="2"/>
    </row>
    <row r="49" spans="1:69" s="1" customFormat="1" x14ac:dyDescent="0.25">
      <c r="A49" s="2"/>
      <c r="B49" s="155"/>
      <c r="C49" s="194"/>
      <c r="D49" s="194"/>
      <c r="E49" s="194"/>
      <c r="F49" s="190"/>
      <c r="G49" s="109"/>
      <c r="H49" s="109"/>
      <c r="I49" s="109"/>
      <c r="J49" s="179"/>
      <c r="K49" s="109"/>
      <c r="L49" s="109"/>
      <c r="M49" s="109" t="s">
        <v>114</v>
      </c>
      <c r="N49" s="207"/>
      <c r="O49" s="197"/>
      <c r="P49" s="195"/>
      <c r="Q49" s="195"/>
      <c r="R49" s="195"/>
      <c r="S49" s="196"/>
      <c r="T49" s="197"/>
      <c r="U49" s="198"/>
      <c r="V49" s="198"/>
      <c r="W49" s="198"/>
      <c r="X49" s="195"/>
      <c r="Y49" s="195"/>
      <c r="Z49" s="199"/>
      <c r="AA49" s="198"/>
      <c r="AB49" s="109"/>
      <c r="AC49" s="2"/>
      <c r="AD49" s="2"/>
      <c r="AE49" s="2"/>
      <c r="AG49" s="52"/>
      <c r="AL49" s="2"/>
      <c r="AU49" s="2"/>
      <c r="AV49" s="2"/>
      <c r="AW49" s="2"/>
      <c r="AX49" s="2"/>
      <c r="AY49" s="2"/>
      <c r="AZ49" s="2"/>
      <c r="BA49" s="2"/>
      <c r="BB49" s="2"/>
      <c r="BC49" s="2"/>
      <c r="BD49" s="2"/>
      <c r="BE49" s="2"/>
      <c r="BF49" s="2"/>
      <c r="BG49" s="2"/>
      <c r="BH49" s="2"/>
      <c r="BI49" s="2"/>
      <c r="BJ49" s="2"/>
      <c r="BK49" s="2"/>
      <c r="BL49" s="2"/>
      <c r="BM49" s="2"/>
      <c r="BN49" s="2"/>
      <c r="BO49" s="2"/>
      <c r="BP49" s="2"/>
      <c r="BQ49" s="2"/>
    </row>
    <row r="50" spans="1:69" s="1" customFormat="1" x14ac:dyDescent="0.25">
      <c r="A50" s="2"/>
      <c r="B50" s="222" t="s">
        <v>58</v>
      </c>
      <c r="C50" s="194">
        <v>3</v>
      </c>
      <c r="D50" s="194">
        <v>2.89</v>
      </c>
      <c r="E50" s="194">
        <v>2.9</v>
      </c>
      <c r="F50" s="179">
        <f>AVERAGE(C50:E50)</f>
        <v>2.93</v>
      </c>
      <c r="G50" s="194">
        <v>4.8</v>
      </c>
      <c r="H50" s="194">
        <v>5.36</v>
      </c>
      <c r="I50" s="194">
        <v>5.2</v>
      </c>
      <c r="J50" s="179">
        <f t="shared" si="80"/>
        <v>5.12</v>
      </c>
      <c r="K50" s="195">
        <f t="shared" ref="K50:M52" si="89">((0.75*0.75*4)/(18*18*C50))*LN(12.4/4.45)</f>
        <v>2.3722045750760238E-3</v>
      </c>
      <c r="L50" s="195">
        <f t="shared" si="89"/>
        <v>2.4624960986948346E-3</v>
      </c>
      <c r="M50" s="195">
        <f t="shared" si="89"/>
        <v>2.4540047328372662E-3</v>
      </c>
      <c r="N50" s="196">
        <f>AVERAGE(K50:M50)</f>
        <v>2.4295684688693752E-3</v>
      </c>
      <c r="O50" s="197">
        <f t="shared" si="82"/>
        <v>4.0710261252604065E-5</v>
      </c>
      <c r="P50" s="195">
        <f t="shared" ref="P50:R52" si="90">((0.75*0.75*4)/(18*18*G50))*LN(12.4/4.45)</f>
        <v>1.482627859422515E-3</v>
      </c>
      <c r="Q50" s="195">
        <f t="shared" si="90"/>
        <v>1.3277264412738939E-3</v>
      </c>
      <c r="R50" s="195">
        <f t="shared" si="90"/>
        <v>1.36857956254386E-3</v>
      </c>
      <c r="S50" s="196">
        <f t="shared" si="83"/>
        <v>1.3929779544134227E-3</v>
      </c>
      <c r="T50" s="197">
        <f t="shared" si="84"/>
        <v>6.5549337553118736E-5</v>
      </c>
      <c r="U50" s="198">
        <f t="shared" si="85"/>
        <v>0.375</v>
      </c>
      <c r="V50" s="198">
        <f t="shared" si="85"/>
        <v>0.46082089552238809</v>
      </c>
      <c r="W50" s="198">
        <f t="shared" si="85"/>
        <v>0.44230769230769229</v>
      </c>
      <c r="X50" s="198">
        <f t="shared" si="86"/>
        <v>0.42604286261002677</v>
      </c>
      <c r="Y50" s="198">
        <f>AVERAGE(X50:X52)</f>
        <v>0.33531465881983058</v>
      </c>
      <c r="Z50" s="199">
        <f t="shared" si="87"/>
        <v>3.6875602059597695E-2</v>
      </c>
      <c r="AA50" s="198">
        <f t="shared" si="88"/>
        <v>0.42665622629616218</v>
      </c>
      <c r="AB50" s="198">
        <f>AVERAGE(AA50:AA52)</f>
        <v>0.33562623201049507</v>
      </c>
      <c r="AC50" s="2"/>
      <c r="AD50" s="2"/>
      <c r="AE50" s="2"/>
      <c r="AG50" s="52"/>
      <c r="AL50" s="2"/>
      <c r="AU50" s="2"/>
      <c r="AV50" s="2"/>
      <c r="AW50" s="2"/>
      <c r="AX50" s="2"/>
      <c r="AY50" s="2"/>
      <c r="AZ50" s="2"/>
      <c r="BA50" s="2"/>
      <c r="BB50" s="2"/>
      <c r="BC50" s="2"/>
      <c r="BD50" s="2"/>
      <c r="BE50" s="2"/>
      <c r="BF50" s="2"/>
      <c r="BG50" s="2"/>
      <c r="BH50" s="2"/>
      <c r="BI50" s="2"/>
      <c r="BJ50" s="2"/>
      <c r="BK50" s="2"/>
      <c r="BL50" s="2"/>
      <c r="BM50" s="2"/>
      <c r="BN50" s="2"/>
      <c r="BO50" s="2"/>
      <c r="BP50" s="2"/>
      <c r="BQ50" s="2"/>
    </row>
    <row r="51" spans="1:69" s="1" customFormat="1" x14ac:dyDescent="0.25">
      <c r="A51" s="2"/>
      <c r="B51" s="222" t="s">
        <v>58</v>
      </c>
      <c r="C51" s="194">
        <v>2.71</v>
      </c>
      <c r="D51" s="194">
        <v>2.69</v>
      </c>
      <c r="E51" s="194">
        <v>2.81</v>
      </c>
      <c r="F51" s="179">
        <f>AVERAGE(C51:E51)</f>
        <v>2.7366666666666668</v>
      </c>
      <c r="G51" s="194">
        <v>2.83</v>
      </c>
      <c r="H51" s="194">
        <v>2.86</v>
      </c>
      <c r="I51" s="194">
        <v>2.96</v>
      </c>
      <c r="J51" s="179">
        <f t="shared" si="80"/>
        <v>2.8833333333333329</v>
      </c>
      <c r="K51" s="195">
        <f t="shared" si="89"/>
        <v>2.6260567251764106E-3</v>
      </c>
      <c r="L51" s="195">
        <f t="shared" si="89"/>
        <v>2.6455813104937073E-3</v>
      </c>
      <c r="M51" s="195">
        <f t="shared" si="89"/>
        <v>2.5326027491914846E-3</v>
      </c>
      <c r="N51" s="196">
        <f t="shared" ref="N51:N56" si="91">AVERAGE(K51:M51)</f>
        <v>2.6014135949538678E-3</v>
      </c>
      <c r="O51" s="197">
        <f t="shared" si="82"/>
        <v>4.9305183830600309E-5</v>
      </c>
      <c r="P51" s="195">
        <f t="shared" si="90"/>
        <v>2.5147044965470218E-3</v>
      </c>
      <c r="Q51" s="195">
        <f t="shared" si="90"/>
        <v>2.4883264773524726E-3</v>
      </c>
      <c r="R51" s="195">
        <f t="shared" si="90"/>
        <v>2.4042613936581326E-3</v>
      </c>
      <c r="S51" s="196">
        <f t="shared" si="83"/>
        <v>2.4690974558525423E-3</v>
      </c>
      <c r="T51" s="197">
        <f t="shared" si="84"/>
        <v>4.7093780161255752E-5</v>
      </c>
      <c r="U51" s="198">
        <f t="shared" si="85"/>
        <v>4.2402826855123796E-2</v>
      </c>
      <c r="V51" s="198">
        <f t="shared" si="85"/>
        <v>5.9440559440559579E-2</v>
      </c>
      <c r="W51" s="198">
        <f t="shared" si="85"/>
        <v>5.0675675675675581E-2</v>
      </c>
      <c r="X51" s="198">
        <f t="shared" si="86"/>
        <v>5.0839687323786319E-2</v>
      </c>
      <c r="Y51" s="195"/>
      <c r="Z51" s="199">
        <f t="shared" si="87"/>
        <v>6.9565919711087497E-3</v>
      </c>
      <c r="AA51" s="198">
        <f t="shared" si="88"/>
        <v>5.0863168916310632E-2</v>
      </c>
      <c r="AB51" s="109"/>
      <c r="AC51" s="2"/>
      <c r="AD51" s="2"/>
      <c r="AE51" s="2"/>
      <c r="AG51" s="52"/>
      <c r="AL51" s="2"/>
      <c r="AU51" s="2"/>
      <c r="AV51" s="2"/>
      <c r="AW51" s="2"/>
      <c r="AX51" s="2"/>
      <c r="AY51" s="2"/>
      <c r="AZ51" s="2"/>
      <c r="BA51" s="2"/>
      <c r="BB51" s="2"/>
      <c r="BC51" s="2"/>
      <c r="BD51" s="2"/>
      <c r="BE51" s="2"/>
      <c r="BF51" s="2"/>
      <c r="BG51" s="2"/>
      <c r="BH51" s="2"/>
      <c r="BI51" s="2"/>
      <c r="BJ51" s="2"/>
      <c r="BK51" s="2"/>
      <c r="BL51" s="2"/>
      <c r="BM51" s="2"/>
      <c r="BN51" s="2"/>
      <c r="BO51" s="2"/>
      <c r="BP51" s="2"/>
      <c r="BQ51" s="2"/>
    </row>
    <row r="52" spans="1:69" s="1" customFormat="1" x14ac:dyDescent="0.25">
      <c r="A52" s="2"/>
      <c r="B52" s="222" t="s">
        <v>58</v>
      </c>
      <c r="C52" s="200">
        <v>2.2000000000000002</v>
      </c>
      <c r="D52" s="200">
        <v>2.2000000000000002</v>
      </c>
      <c r="E52" s="200">
        <v>2.31</v>
      </c>
      <c r="F52" s="184">
        <f t="shared" ref="F52:F68" si="92">AVERAGE(C52:E52)</f>
        <v>2.2366666666666668</v>
      </c>
      <c r="G52" s="200">
        <v>4.75</v>
      </c>
      <c r="H52" s="200">
        <v>4.78</v>
      </c>
      <c r="I52" s="200">
        <v>4.72</v>
      </c>
      <c r="J52" s="184">
        <f t="shared" si="80"/>
        <v>4.75</v>
      </c>
      <c r="K52" s="202">
        <f t="shared" si="89"/>
        <v>3.234824420558214E-3</v>
      </c>
      <c r="L52" s="202">
        <f t="shared" si="89"/>
        <v>3.234824420558214E-3</v>
      </c>
      <c r="M52" s="202">
        <f t="shared" si="89"/>
        <v>3.0807851624363946E-3</v>
      </c>
      <c r="N52" s="203">
        <f t="shared" si="91"/>
        <v>3.1834780011842745E-3</v>
      </c>
      <c r="O52" s="204">
        <f>_xlfn.STDEV.P(K52:M52)</f>
        <v>7.2614802657922312E-5</v>
      </c>
      <c r="P52" s="202">
        <f t="shared" si="90"/>
        <v>1.4982344684690678E-3</v>
      </c>
      <c r="Q52" s="202">
        <f t="shared" si="90"/>
        <v>1.4888313232694712E-3</v>
      </c>
      <c r="R52" s="202">
        <f t="shared" si="90"/>
        <v>1.5077571451754389E-3</v>
      </c>
      <c r="S52" s="203">
        <f t="shared" si="83"/>
        <v>1.4982743123046593E-3</v>
      </c>
      <c r="T52" s="204">
        <f>_xlfn.STDEV.P(P52:R52)</f>
        <v>7.726485805441248E-6</v>
      </c>
      <c r="U52" s="205">
        <f>(K52-P52)/K52</f>
        <v>0.53684210526315779</v>
      </c>
      <c r="V52" s="205">
        <f>(L52-Q52)/L52</f>
        <v>0.53974895397489531</v>
      </c>
      <c r="W52" s="205">
        <f>(M52-R52)/M52</f>
        <v>0.51059322033898302</v>
      </c>
      <c r="X52" s="205">
        <f t="shared" si="86"/>
        <v>0.52906142652567878</v>
      </c>
      <c r="Y52" s="205"/>
      <c r="Z52" s="206">
        <f>_xlfn.STDEV.P(U52:V52)</f>
        <v>1.4534243558687598E-3</v>
      </c>
      <c r="AA52" s="205">
        <f t="shared" si="88"/>
        <v>0.5293593008190125</v>
      </c>
      <c r="AB52" s="201"/>
      <c r="AC52" s="2"/>
      <c r="AD52" s="2"/>
      <c r="AE52" s="2"/>
      <c r="AG52" s="52"/>
      <c r="AL52" s="2"/>
      <c r="AU52" s="2"/>
      <c r="AV52" s="2"/>
      <c r="AW52" s="2"/>
      <c r="AX52" s="2"/>
      <c r="AY52" s="2"/>
      <c r="AZ52" s="2"/>
      <c r="BA52" s="2"/>
      <c r="BB52" s="2"/>
      <c r="BC52" s="2"/>
      <c r="BD52" s="2"/>
      <c r="BE52" s="2"/>
      <c r="BF52" s="2"/>
      <c r="BG52" s="2"/>
      <c r="BH52" s="2"/>
      <c r="BI52" s="2"/>
      <c r="BJ52" s="2"/>
      <c r="BK52" s="2"/>
      <c r="BL52" s="2"/>
      <c r="BM52" s="2"/>
      <c r="BN52" s="2"/>
      <c r="BO52" s="2"/>
      <c r="BP52" s="2"/>
      <c r="BQ52" s="2"/>
    </row>
    <row r="53" spans="1:69" s="1" customFormat="1" x14ac:dyDescent="0.25">
      <c r="A53" s="2"/>
      <c r="B53" s="191"/>
      <c r="C53" s="208"/>
      <c r="D53" s="208"/>
      <c r="E53" s="208"/>
      <c r="F53" s="209"/>
      <c r="G53" s="210"/>
      <c r="H53" s="210"/>
      <c r="I53" s="210"/>
      <c r="J53" s="211"/>
      <c r="K53" s="210"/>
      <c r="L53" s="210"/>
      <c r="M53" s="210"/>
      <c r="N53" s="212"/>
      <c r="O53" s="213"/>
      <c r="P53" s="214"/>
      <c r="Q53" s="214"/>
      <c r="R53" s="214"/>
      <c r="S53" s="215"/>
      <c r="T53" s="213"/>
      <c r="U53" s="214"/>
      <c r="V53" s="214"/>
      <c r="W53" s="214"/>
      <c r="X53" s="214"/>
      <c r="Y53" s="214"/>
      <c r="Z53" s="216"/>
      <c r="AA53" s="217"/>
      <c r="AB53" s="210"/>
      <c r="AC53" s="2"/>
      <c r="AD53" s="2"/>
      <c r="AE53" s="2"/>
      <c r="AG53" s="52"/>
      <c r="AL53" s="2"/>
      <c r="AU53" s="2"/>
      <c r="AV53" s="2"/>
      <c r="AW53" s="2"/>
      <c r="AX53" s="2"/>
      <c r="AY53" s="2"/>
      <c r="AZ53" s="2"/>
      <c r="BA53" s="2"/>
      <c r="BB53" s="2"/>
      <c r="BC53" s="2"/>
      <c r="BD53" s="2"/>
      <c r="BE53" s="2"/>
      <c r="BF53" s="2"/>
      <c r="BG53" s="2"/>
      <c r="BH53" s="2"/>
      <c r="BI53" s="2"/>
      <c r="BJ53" s="2"/>
      <c r="BK53" s="2"/>
      <c r="BL53" s="2"/>
      <c r="BM53" s="2"/>
      <c r="BN53" s="2"/>
      <c r="BO53" s="2"/>
      <c r="BP53" s="2"/>
      <c r="BQ53" s="2"/>
    </row>
    <row r="54" spans="1:69" s="1" customFormat="1" x14ac:dyDescent="0.25">
      <c r="A54" s="2"/>
      <c r="B54" s="222" t="s">
        <v>52</v>
      </c>
      <c r="C54" s="194">
        <v>3.08</v>
      </c>
      <c r="D54" s="194">
        <v>2.93</v>
      </c>
      <c r="E54" s="194">
        <v>3.07</v>
      </c>
      <c r="F54" s="179">
        <f t="shared" si="92"/>
        <v>3.0266666666666668</v>
      </c>
      <c r="G54" s="194">
        <v>10.75</v>
      </c>
      <c r="H54" s="194">
        <v>10.69</v>
      </c>
      <c r="I54" s="194">
        <v>10.41</v>
      </c>
      <c r="J54" s="179">
        <f t="shared" si="80"/>
        <v>10.616666666666665</v>
      </c>
      <c r="K54" s="195">
        <f t="shared" ref="K54:M56" si="93">((0.75*0.75*4)/(18*18*C54))*LN(12.4/4.45)</f>
        <v>2.3105888718272958E-3</v>
      </c>
      <c r="L54" s="195">
        <f t="shared" si="93"/>
        <v>2.4288784045147006E-3</v>
      </c>
      <c r="M54" s="195">
        <f t="shared" si="93"/>
        <v>2.3181152199439974E-3</v>
      </c>
      <c r="N54" s="196">
        <f t="shared" si="91"/>
        <v>2.3525274987619984E-3</v>
      </c>
      <c r="O54" s="197">
        <f t="shared" ref="O54" si="94">_xlfn.STDEV.P(K54:M54)</f>
        <v>5.4075608092971735E-5</v>
      </c>
      <c r="P54" s="195">
        <f t="shared" ref="P54:R56" si="95">((0.75*0.75*4)/(18*18*G54))*LN(12.4/4.45)</f>
        <v>6.6201057909098348E-4</v>
      </c>
      <c r="Q54" s="195">
        <f t="shared" si="95"/>
        <v>6.657262605451891E-4</v>
      </c>
      <c r="R54" s="195">
        <f t="shared" si="95"/>
        <v>6.8363244238502129E-4</v>
      </c>
      <c r="S54" s="196">
        <f t="shared" si="83"/>
        <v>6.7045642734039803E-4</v>
      </c>
      <c r="T54" s="197">
        <f t="shared" ref="T54" si="96">_xlfn.STDEV.P(P54:R54)</f>
        <v>9.439530408849343E-6</v>
      </c>
      <c r="U54" s="198">
        <f>(K54-P54)/K54</f>
        <v>0.71348837209302318</v>
      </c>
      <c r="V54" s="198">
        <f t="shared" ref="V54:W54" si="97">(L54-Q54)/L54</f>
        <v>0.72591206735266611</v>
      </c>
      <c r="W54" s="198">
        <f t="shared" si="97"/>
        <v>0.70509125840537945</v>
      </c>
      <c r="X54" s="198">
        <f t="shared" si="86"/>
        <v>0.71483056595035632</v>
      </c>
      <c r="Y54" s="198">
        <f>AVERAGE(X54:X56)</f>
        <v>0.72719460758675358</v>
      </c>
      <c r="Z54" s="199">
        <f t="shared" ref="Z54" si="98">_xlfn.STDEV.P(U54:W54)</f>
        <v>8.552880004920372E-3</v>
      </c>
      <c r="AA54" s="198">
        <f t="shared" si="88"/>
        <v>0.71500591270740887</v>
      </c>
      <c r="AB54" s="198">
        <f>AVERAGE(AA54:AA56)</f>
        <v>0.7275638762083233</v>
      </c>
      <c r="AC54" s="2"/>
      <c r="AD54" s="2"/>
      <c r="AE54" s="2"/>
      <c r="AG54" s="52"/>
      <c r="AL54" s="2"/>
      <c r="AU54" s="2"/>
      <c r="AV54" s="2"/>
      <c r="AW54" s="2"/>
      <c r="AX54" s="2"/>
      <c r="AY54" s="2"/>
      <c r="AZ54" s="2"/>
      <c r="BA54" s="2"/>
      <c r="BB54" s="2"/>
      <c r="BC54" s="2"/>
      <c r="BD54" s="2"/>
      <c r="BE54" s="2"/>
      <c r="BF54" s="2"/>
      <c r="BG54" s="2"/>
      <c r="BH54" s="2"/>
      <c r="BI54" s="2"/>
      <c r="BJ54" s="2"/>
      <c r="BK54" s="2"/>
      <c r="BL54" s="2"/>
      <c r="BM54" s="2"/>
      <c r="BN54" s="2"/>
      <c r="BO54" s="2"/>
      <c r="BP54" s="2"/>
      <c r="BQ54" s="2"/>
    </row>
    <row r="55" spans="1:69" s="1" customFormat="1" x14ac:dyDescent="0.25">
      <c r="A55" s="2"/>
      <c r="B55" s="222" t="s">
        <v>52</v>
      </c>
      <c r="C55" s="194">
        <v>4.32</v>
      </c>
      <c r="D55" s="194">
        <v>4.32</v>
      </c>
      <c r="E55" s="194">
        <v>4.41</v>
      </c>
      <c r="F55" s="179">
        <f t="shared" si="92"/>
        <v>4.3500000000000005</v>
      </c>
      <c r="G55" s="194">
        <v>56.03</v>
      </c>
      <c r="H55" s="194">
        <v>55</v>
      </c>
      <c r="I55" s="194">
        <v>53.19</v>
      </c>
      <c r="J55" s="179">
        <f t="shared" si="80"/>
        <v>54.74</v>
      </c>
      <c r="K55" s="195">
        <f t="shared" si="93"/>
        <v>1.6473642882472387E-3</v>
      </c>
      <c r="L55" s="195">
        <f t="shared" si="93"/>
        <v>1.6473642882472387E-3</v>
      </c>
      <c r="M55" s="195">
        <f t="shared" si="93"/>
        <v>1.6137446088952542E-3</v>
      </c>
      <c r="N55" s="196">
        <f t="shared" si="91"/>
        <v>1.6361577284632438E-3</v>
      </c>
      <c r="O55" s="197">
        <f>_xlfn.STDEV.P(K55:M55)</f>
        <v>1.5848468834070411E-5</v>
      </c>
      <c r="P55" s="195">
        <f t="shared" si="95"/>
        <v>1.2701434455163432E-4</v>
      </c>
      <c r="Q55" s="195">
        <f t="shared" si="95"/>
        <v>1.2939297682232857E-4</v>
      </c>
      <c r="R55" s="195">
        <f t="shared" si="95"/>
        <v>1.3379608432464887E-4</v>
      </c>
      <c r="S55" s="196">
        <f t="shared" si="83"/>
        <v>1.3006780189953724E-4</v>
      </c>
      <c r="T55" s="197">
        <f>_xlfn.STDEV.P(P55:R55)</f>
        <v>2.8094531200744548E-6</v>
      </c>
      <c r="U55" s="198">
        <f>(K55-P55)/K55</f>
        <v>0.92289844726039616</v>
      </c>
      <c r="V55" s="198">
        <f>(L55-Q55)/L55</f>
        <v>0.92145454545454542</v>
      </c>
      <c r="W55" s="198">
        <f>(M55-R55)/M55</f>
        <v>0.91708967851099832</v>
      </c>
      <c r="X55" s="198">
        <f t="shared" si="86"/>
        <v>0.92048089040864667</v>
      </c>
      <c r="Y55" s="198"/>
      <c r="Z55" s="199">
        <f>_xlfn.STDEV.P(U55:W55)</f>
        <v>2.4693388733691944E-3</v>
      </c>
      <c r="AA55" s="198">
        <f t="shared" si="88"/>
        <v>0.92050411788739772</v>
      </c>
      <c r="AB55" s="109"/>
      <c r="AC55" s="2"/>
      <c r="AD55" s="2"/>
      <c r="AE55" s="2"/>
      <c r="AG55" s="52"/>
      <c r="AL55" s="2"/>
      <c r="AU55" s="2"/>
      <c r="AV55" s="2"/>
      <c r="AW55" s="2"/>
      <c r="AX55" s="2"/>
      <c r="AY55" s="2"/>
      <c r="AZ55" s="2"/>
      <c r="BA55" s="2"/>
      <c r="BB55" s="2"/>
      <c r="BC55" s="2"/>
      <c r="BD55" s="2"/>
      <c r="BE55" s="2"/>
      <c r="BF55" s="2"/>
      <c r="BG55" s="2"/>
      <c r="BH55" s="2"/>
      <c r="BI55" s="2"/>
      <c r="BJ55" s="2"/>
      <c r="BK55" s="2"/>
      <c r="BL55" s="2"/>
      <c r="BM55" s="2"/>
      <c r="BN55" s="2"/>
      <c r="BO55" s="2"/>
      <c r="BP55" s="2"/>
      <c r="BQ55" s="2"/>
    </row>
    <row r="56" spans="1:69" s="1" customFormat="1" x14ac:dyDescent="0.25">
      <c r="A56" s="2"/>
      <c r="B56" s="223" t="s">
        <v>52</v>
      </c>
      <c r="C56" s="200">
        <v>1.7</v>
      </c>
      <c r="D56" s="200">
        <v>1.88</v>
      </c>
      <c r="E56" s="200">
        <v>1.96</v>
      </c>
      <c r="F56" s="184">
        <f t="shared" si="92"/>
        <v>1.8466666666666667</v>
      </c>
      <c r="G56" s="201">
        <v>3.97</v>
      </c>
      <c r="H56" s="201">
        <v>3.94</v>
      </c>
      <c r="I56" s="201">
        <v>4.3</v>
      </c>
      <c r="J56" s="184">
        <f t="shared" si="80"/>
        <v>4.07</v>
      </c>
      <c r="K56" s="202">
        <f t="shared" si="93"/>
        <v>4.1862433677812188E-3</v>
      </c>
      <c r="L56" s="202">
        <f t="shared" si="93"/>
        <v>3.7854328325681234E-3</v>
      </c>
      <c r="M56" s="202">
        <f t="shared" si="93"/>
        <v>3.6309253700143227E-3</v>
      </c>
      <c r="N56" s="203">
        <f t="shared" si="91"/>
        <v>3.8675338567878883E-3</v>
      </c>
      <c r="O56" s="204">
        <f>_xlfn.STDEV.P(K56:M56)</f>
        <v>2.3402272438719765E-4</v>
      </c>
      <c r="P56" s="202">
        <f t="shared" si="95"/>
        <v>1.7925979156745773E-3</v>
      </c>
      <c r="Q56" s="202">
        <f t="shared" si="95"/>
        <v>1.8062471383827594E-3</v>
      </c>
      <c r="R56" s="202">
        <f t="shared" si="95"/>
        <v>1.6550264477274586E-3</v>
      </c>
      <c r="S56" s="203">
        <f t="shared" si="83"/>
        <v>1.7512905005949318E-3</v>
      </c>
      <c r="T56" s="204">
        <f>_xlfn.STDEV.P(P56:R56)</f>
        <v>6.8296662807627452E-5</v>
      </c>
      <c r="U56" s="205">
        <f>(K56-P56)/K56</f>
        <v>0.5717884130982368</v>
      </c>
      <c r="V56" s="205">
        <f t="shared" ref="V56:W56" si="99">(L56-Q56)/L56</f>
        <v>0.52284263959390864</v>
      </c>
      <c r="W56" s="205">
        <f t="shared" si="99"/>
        <v>0.54418604651162805</v>
      </c>
      <c r="X56" s="205">
        <f t="shared" si="86"/>
        <v>0.54627236640125787</v>
      </c>
      <c r="Y56" s="202"/>
      <c r="Z56" s="206">
        <f t="shared" ref="Z56" si="100">_xlfn.STDEV.P(U56:W56)</f>
        <v>2.0036412419985883E-2</v>
      </c>
      <c r="AA56" s="205">
        <f t="shared" si="88"/>
        <v>0.54718159803016309</v>
      </c>
      <c r="AB56" s="201"/>
      <c r="AC56" s="2"/>
      <c r="AD56" s="2"/>
      <c r="AE56" s="2"/>
      <c r="AG56" s="52"/>
      <c r="AL56" s="2"/>
      <c r="AU56" s="2"/>
      <c r="AV56" s="2"/>
      <c r="AW56" s="2"/>
      <c r="AX56" s="2"/>
      <c r="AY56" s="2"/>
      <c r="AZ56" s="2"/>
      <c r="BA56" s="2"/>
      <c r="BB56" s="2"/>
      <c r="BC56" s="2"/>
      <c r="BD56" s="2"/>
      <c r="BE56" s="2"/>
      <c r="BF56" s="2"/>
      <c r="BG56" s="2"/>
      <c r="BH56" s="2"/>
      <c r="BI56" s="2"/>
      <c r="BJ56" s="2"/>
      <c r="BK56" s="2"/>
      <c r="BL56" s="2"/>
      <c r="BM56" s="2"/>
      <c r="BN56" s="2"/>
      <c r="BO56" s="2"/>
      <c r="BP56" s="2"/>
      <c r="BQ56" s="2"/>
    </row>
    <row r="57" spans="1:69" s="1" customFormat="1" x14ac:dyDescent="0.25">
      <c r="A57" s="2"/>
      <c r="B57" s="155"/>
      <c r="C57" s="194"/>
      <c r="D57" s="194"/>
      <c r="E57" s="194"/>
      <c r="F57" s="190"/>
      <c r="G57" s="109"/>
      <c r="H57" s="109"/>
      <c r="I57" s="109"/>
      <c r="J57" s="179"/>
      <c r="K57" s="195"/>
      <c r="L57" s="195"/>
      <c r="M57" s="195"/>
      <c r="N57" s="196"/>
      <c r="O57" s="197"/>
      <c r="P57" s="195"/>
      <c r="Q57" s="195"/>
      <c r="R57" s="195"/>
      <c r="S57" s="196"/>
      <c r="T57" s="197"/>
      <c r="U57" s="195"/>
      <c r="V57" s="195"/>
      <c r="W57" s="195"/>
      <c r="X57" s="195"/>
      <c r="Y57" s="195"/>
      <c r="Z57" s="199"/>
      <c r="AA57" s="198"/>
      <c r="AB57" s="109"/>
      <c r="AC57" s="2"/>
      <c r="AD57" s="2"/>
      <c r="AE57" s="2"/>
      <c r="AG57" s="52"/>
      <c r="AL57" s="2"/>
      <c r="AU57" s="2"/>
      <c r="AV57" s="2"/>
      <c r="AW57" s="2"/>
      <c r="AX57" s="2"/>
      <c r="AY57" s="2"/>
      <c r="AZ57" s="2"/>
      <c r="BA57" s="2"/>
      <c r="BB57" s="2"/>
      <c r="BC57" s="2"/>
      <c r="BD57" s="2"/>
      <c r="BE57" s="2"/>
      <c r="BF57" s="2"/>
      <c r="BG57" s="2"/>
      <c r="BH57" s="2"/>
      <c r="BI57" s="2"/>
      <c r="BJ57" s="2"/>
      <c r="BK57" s="2"/>
      <c r="BL57" s="2"/>
      <c r="BM57" s="2"/>
      <c r="BN57" s="2"/>
      <c r="BO57" s="2"/>
    </row>
    <row r="58" spans="1:69" s="1" customFormat="1" x14ac:dyDescent="0.25">
      <c r="A58" s="2"/>
      <c r="B58" s="222" t="s">
        <v>53</v>
      </c>
      <c r="C58" s="194">
        <v>4.07</v>
      </c>
      <c r="D58" s="194">
        <v>4.05</v>
      </c>
      <c r="E58" s="194">
        <v>4</v>
      </c>
      <c r="F58" s="179">
        <f t="shared" si="92"/>
        <v>4.04</v>
      </c>
      <c r="G58" s="194">
        <v>16.93</v>
      </c>
      <c r="H58" s="194">
        <v>16.850000000000001</v>
      </c>
      <c r="I58" s="194">
        <v>16.95</v>
      </c>
      <c r="J58" s="179">
        <f t="shared" si="80"/>
        <v>16.91</v>
      </c>
      <c r="K58" s="195">
        <f t="shared" ref="K58:M60" si="101">((0.75*0.75*4)/(18*18*C58))*LN(12.4/4.45)</f>
        <v>1.7485537408422781E-3</v>
      </c>
      <c r="L58" s="195">
        <f t="shared" si="101"/>
        <v>1.757188574130388E-3</v>
      </c>
      <c r="M58" s="195">
        <f t="shared" si="101"/>
        <v>1.779153431307018E-3</v>
      </c>
      <c r="N58" s="196">
        <f t="shared" ref="N58:N60" si="102">AVERAGE(K58:M58)</f>
        <v>1.7616319154265614E-3</v>
      </c>
      <c r="O58" s="197">
        <f t="shared" ref="O58:O59" si="103">_xlfn.STDEV.P(K58:M58)</f>
        <v>1.2881323056792564E-5</v>
      </c>
      <c r="P58" s="195">
        <f t="shared" ref="P58:R60" si="104">((0.75*0.75*4)/(18*18*G58))*LN(12.4/4.45)</f>
        <v>4.2035521117708637E-4</v>
      </c>
      <c r="Q58" s="195">
        <f t="shared" si="104"/>
        <v>4.2235096292154729E-4</v>
      </c>
      <c r="R58" s="195">
        <f t="shared" si="104"/>
        <v>4.1985921682761486E-4</v>
      </c>
      <c r="S58" s="196">
        <f>AVERAGE(P58:R58)</f>
        <v>4.2085513030874956E-4</v>
      </c>
      <c r="T58" s="197">
        <f t="shared" ref="T58:T59" si="105">_xlfn.STDEV.P(P58:R58)</f>
        <v>1.0769212298055976E-6</v>
      </c>
      <c r="U58" s="198">
        <f t="shared" ref="U58:W59" si="106">(K58-P58)/K58</f>
        <v>0.7595983461311282</v>
      </c>
      <c r="V58" s="198">
        <f t="shared" si="106"/>
        <v>0.7596439169139465</v>
      </c>
      <c r="W58" s="198">
        <f t="shared" si="106"/>
        <v>0.76401179941002939</v>
      </c>
      <c r="X58" s="198">
        <f t="shared" si="86"/>
        <v>0.76108468748503466</v>
      </c>
      <c r="Y58" s="198">
        <f>AVERAGE(X58:X60)</f>
        <v>0.84771776800587328</v>
      </c>
      <c r="Z58" s="199">
        <f t="shared" ref="Z58:Z59" si="107">_xlfn.STDEV.P(U58:W58)</f>
        <v>2.069864301533842E-3</v>
      </c>
      <c r="AA58" s="198">
        <f>(N58-S58)/N58</f>
        <v>0.76109928151089168</v>
      </c>
      <c r="AB58" s="198">
        <f>AVERAGE(AA58:AA60)</f>
        <v>0.847871583988416</v>
      </c>
      <c r="AC58" s="2"/>
      <c r="AD58" s="2"/>
      <c r="AE58" s="2"/>
      <c r="AG58" s="52"/>
      <c r="AL58" s="2"/>
      <c r="AU58" s="2"/>
      <c r="AV58" s="2"/>
      <c r="AW58" s="2"/>
      <c r="AX58" s="2"/>
      <c r="AY58" s="2"/>
      <c r="AZ58" s="2"/>
      <c r="BA58" s="2"/>
      <c r="BB58" s="2"/>
      <c r="BC58" s="2"/>
      <c r="BD58" s="2"/>
      <c r="BE58" s="2"/>
      <c r="BF58" s="2"/>
      <c r="BG58" s="2"/>
      <c r="BH58" s="2"/>
      <c r="BI58" s="2"/>
      <c r="BJ58" s="2"/>
      <c r="BK58" s="2"/>
      <c r="BL58" s="2"/>
      <c r="BM58" s="2"/>
      <c r="BN58" s="2"/>
      <c r="BO58" s="2"/>
    </row>
    <row r="59" spans="1:69" s="1" customFormat="1" x14ac:dyDescent="0.25">
      <c r="A59" s="2"/>
      <c r="B59" s="222" t="s">
        <v>53</v>
      </c>
      <c r="C59" s="194">
        <v>2.4500000000000002</v>
      </c>
      <c r="D59" s="194">
        <v>2.37</v>
      </c>
      <c r="E59" s="194">
        <v>2.71</v>
      </c>
      <c r="F59" s="179">
        <f t="shared" si="92"/>
        <v>2.5100000000000002</v>
      </c>
      <c r="G59" s="194">
        <v>17.22</v>
      </c>
      <c r="H59" s="194">
        <v>16.600000000000001</v>
      </c>
      <c r="I59" s="194">
        <v>17.2</v>
      </c>
      <c r="J59" s="179">
        <f t="shared" si="80"/>
        <v>17.006666666666664</v>
      </c>
      <c r="K59" s="195">
        <f t="shared" si="101"/>
        <v>2.9047402960114578E-3</v>
      </c>
      <c r="L59" s="195">
        <f t="shared" si="101"/>
        <v>3.0027906013620556E-3</v>
      </c>
      <c r="M59" s="195">
        <f t="shared" si="101"/>
        <v>2.6260567251764106E-3</v>
      </c>
      <c r="N59" s="196">
        <f t="shared" si="102"/>
        <v>2.8445292075166412E-3</v>
      </c>
      <c r="O59" s="197">
        <f t="shared" si="103"/>
        <v>1.5958515960611374E-4</v>
      </c>
      <c r="P59" s="195">
        <f t="shared" si="104"/>
        <v>4.1327605837561399E-4</v>
      </c>
      <c r="Q59" s="195">
        <f t="shared" si="104"/>
        <v>4.2871167019446212E-4</v>
      </c>
      <c r="R59" s="195">
        <f t="shared" si="104"/>
        <v>4.1375661193186465E-4</v>
      </c>
      <c r="S59" s="196">
        <f t="shared" si="83"/>
        <v>4.1858144683398025E-4</v>
      </c>
      <c r="T59" s="197">
        <f t="shared" si="105"/>
        <v>7.1658357005095475E-6</v>
      </c>
      <c r="U59" s="198">
        <f t="shared" si="106"/>
        <v>0.85772357723577231</v>
      </c>
      <c r="V59" s="198">
        <f t="shared" si="106"/>
        <v>0.85722891566265069</v>
      </c>
      <c r="W59" s="198">
        <f t="shared" si="106"/>
        <v>0.84244186046511638</v>
      </c>
      <c r="X59" s="198">
        <f t="shared" si="86"/>
        <v>0.85246478445451312</v>
      </c>
      <c r="Y59" s="195"/>
      <c r="Z59" s="199">
        <f t="shared" si="107"/>
        <v>7.0901540411521585E-3</v>
      </c>
      <c r="AA59" s="198">
        <f t="shared" si="88"/>
        <v>0.85284684519045095</v>
      </c>
      <c r="AB59" s="109"/>
      <c r="AC59" s="2"/>
      <c r="AD59" s="2"/>
      <c r="AE59" s="2"/>
      <c r="AG59" s="52"/>
      <c r="AL59" s="2"/>
      <c r="AU59" s="2"/>
      <c r="AV59" s="2"/>
      <c r="AW59" s="2"/>
      <c r="AX59" s="2"/>
      <c r="AY59" s="2"/>
      <c r="AZ59" s="2"/>
      <c r="BA59" s="2"/>
      <c r="BB59" s="2"/>
      <c r="BC59" s="2"/>
      <c r="BD59" s="2"/>
      <c r="BE59" s="2"/>
      <c r="BF59" s="2"/>
      <c r="BG59" s="2"/>
      <c r="BH59" s="2"/>
      <c r="BI59" s="2"/>
      <c r="BJ59" s="2"/>
      <c r="BK59" s="2"/>
      <c r="BL59" s="2"/>
      <c r="BM59" s="2"/>
      <c r="BN59" s="2"/>
      <c r="BO59" s="2"/>
    </row>
    <row r="60" spans="1:69" s="1" customFormat="1" x14ac:dyDescent="0.25">
      <c r="A60" s="2"/>
      <c r="B60" s="222" t="s">
        <v>53</v>
      </c>
      <c r="C60" s="200">
        <v>3.83</v>
      </c>
      <c r="D60" s="200">
        <v>3.85</v>
      </c>
      <c r="E60" s="200">
        <v>4.13</v>
      </c>
      <c r="F60" s="184">
        <f t="shared" si="92"/>
        <v>3.9366666666666661</v>
      </c>
      <c r="G60" s="200">
        <v>55.09</v>
      </c>
      <c r="H60" s="200">
        <v>56.18</v>
      </c>
      <c r="I60" s="200">
        <v>56.47</v>
      </c>
      <c r="J60" s="184">
        <f t="shared" si="80"/>
        <v>55.913333333333334</v>
      </c>
      <c r="K60" s="202">
        <f t="shared" si="101"/>
        <v>1.8581236880491048E-3</v>
      </c>
      <c r="L60" s="202">
        <f t="shared" si="101"/>
        <v>1.8484710974618367E-3</v>
      </c>
      <c r="M60" s="202">
        <f t="shared" si="101"/>
        <v>1.7231510230576448E-3</v>
      </c>
      <c r="N60" s="203">
        <f t="shared" si="102"/>
        <v>1.8099152695228622E-3</v>
      </c>
      <c r="O60" s="204">
        <f>_xlfn.STDEV.P(K60:M60)</f>
        <v>6.1478012192810777E-5</v>
      </c>
      <c r="P60" s="202">
        <f t="shared" si="104"/>
        <v>1.2918158876798098E-4</v>
      </c>
      <c r="Q60" s="202">
        <f t="shared" si="104"/>
        <v>1.2667521760818926E-4</v>
      </c>
      <c r="R60" s="202">
        <f t="shared" si="104"/>
        <v>1.2602468080800554E-4</v>
      </c>
      <c r="S60" s="203">
        <f t="shared" si="83"/>
        <v>1.2729382906139191E-4</v>
      </c>
      <c r="T60" s="204">
        <f>_xlfn.STDEV.P(P60:R60)</f>
        <v>1.3610111595095305E-6</v>
      </c>
      <c r="U60" s="205">
        <f>(K60-P60)/K60</f>
        <v>0.93047740061717199</v>
      </c>
      <c r="V60" s="205">
        <f>(L60-Q60)/L60</f>
        <v>0.9314702741189036</v>
      </c>
      <c r="W60" s="205">
        <f>(M60-R60)/M60</f>
        <v>0.92686382149814051</v>
      </c>
      <c r="X60" s="205">
        <f t="shared" si="86"/>
        <v>0.92960383207807207</v>
      </c>
      <c r="Y60" s="205"/>
      <c r="Z60" s="206">
        <f>_xlfn.STDEV.P(U60:W60)</f>
        <v>1.9794263362925323E-3</v>
      </c>
      <c r="AA60" s="205">
        <f t="shared" si="88"/>
        <v>0.92966862526390548</v>
      </c>
      <c r="AB60" s="201"/>
      <c r="AC60" s="2"/>
      <c r="AD60" s="2"/>
      <c r="AE60" s="2"/>
      <c r="AG60" s="52"/>
      <c r="AL60" s="2"/>
      <c r="AU60" s="2"/>
      <c r="AV60" s="2"/>
      <c r="AW60" s="2"/>
      <c r="AX60" s="2"/>
      <c r="AY60" s="2"/>
      <c r="AZ60" s="2"/>
      <c r="BA60" s="2"/>
      <c r="BB60" s="2"/>
      <c r="BC60" s="2"/>
      <c r="BD60" s="2"/>
      <c r="BE60" s="2"/>
      <c r="BF60" s="2"/>
      <c r="BG60" s="2"/>
      <c r="BH60" s="2"/>
      <c r="BI60" s="2"/>
      <c r="BJ60" s="2"/>
      <c r="BK60" s="2"/>
      <c r="BL60" s="2"/>
      <c r="BM60" s="2"/>
      <c r="BN60" s="2"/>
      <c r="BO60" s="2"/>
    </row>
    <row r="61" spans="1:69" s="1" customFormat="1" x14ac:dyDescent="0.25">
      <c r="A61" s="2"/>
      <c r="B61" s="191"/>
      <c r="C61" s="11"/>
      <c r="D61" s="11"/>
      <c r="E61" s="11"/>
      <c r="F61" s="147"/>
      <c r="G61" s="11"/>
      <c r="H61" s="11"/>
      <c r="I61" s="11"/>
      <c r="J61" s="156"/>
      <c r="K61" s="11"/>
      <c r="L61" s="11"/>
      <c r="M61" s="11"/>
      <c r="N61" s="146"/>
      <c r="O61" s="159"/>
      <c r="P61" s="157"/>
      <c r="Q61" s="157"/>
      <c r="R61" s="157"/>
      <c r="S61" s="158"/>
      <c r="T61" s="159"/>
      <c r="U61" s="157"/>
      <c r="V61" s="157"/>
      <c r="W61" s="157"/>
      <c r="X61" s="157"/>
      <c r="Y61" s="157"/>
      <c r="Z61" s="160"/>
      <c r="AA61" s="54"/>
      <c r="AB61" s="11"/>
      <c r="AC61" s="2"/>
      <c r="AD61" s="2"/>
      <c r="AE61" s="2"/>
      <c r="AG61" s="52"/>
      <c r="AL61" s="2"/>
      <c r="AU61" s="2"/>
      <c r="AV61" s="2"/>
      <c r="AW61" s="2"/>
      <c r="AX61" s="2"/>
      <c r="AY61" s="2"/>
      <c r="AZ61" s="2"/>
      <c r="BA61" s="2"/>
      <c r="BB61" s="2"/>
      <c r="BC61" s="2"/>
      <c r="BD61" s="2"/>
      <c r="BE61" s="2"/>
      <c r="BF61" s="2"/>
      <c r="BG61" s="2"/>
      <c r="BH61" s="2"/>
      <c r="BI61" s="2"/>
      <c r="BJ61" s="2"/>
      <c r="BK61" s="2"/>
      <c r="BL61" s="2"/>
      <c r="BM61" s="2"/>
      <c r="BN61" s="2"/>
      <c r="BO61" s="2"/>
    </row>
    <row r="62" spans="1:69" s="1" customFormat="1" x14ac:dyDescent="0.25">
      <c r="A62" s="2"/>
      <c r="B62" s="222" t="s">
        <v>54</v>
      </c>
      <c r="C62" s="11">
        <v>4.5</v>
      </c>
      <c r="D62" s="11">
        <v>4.3</v>
      </c>
      <c r="E62" s="11">
        <v>4.4000000000000004</v>
      </c>
      <c r="F62" s="156">
        <f t="shared" ref="F62:F64" si="108">AVERAGE(C62:E62)</f>
        <v>4.4000000000000004</v>
      </c>
      <c r="G62" s="11">
        <v>10.75</v>
      </c>
      <c r="H62" s="11">
        <v>10.44</v>
      </c>
      <c r="I62" s="11">
        <v>10.56</v>
      </c>
      <c r="J62" s="156">
        <f t="shared" ref="J62" si="109">AVERAGE(G62:I62)</f>
        <v>10.583333333333334</v>
      </c>
      <c r="K62" s="157">
        <f t="shared" ref="K62:K64" si="110">((0.75*0.75*4)/(18*18*C62))*LN(12.4/4.45)</f>
        <v>1.5814697167173492E-3</v>
      </c>
      <c r="L62" s="157">
        <f t="shared" ref="L62:L64" si="111">((0.75*0.75*4)/(18*18*D62))*LN(12.4/4.45)</f>
        <v>1.6550264477274586E-3</v>
      </c>
      <c r="M62" s="157">
        <f t="shared" ref="M62:M64" si="112">((0.75*0.75*4)/(18*18*E62))*LN(12.4/4.45)</f>
        <v>1.617412210279107E-3</v>
      </c>
      <c r="N62" s="158">
        <f t="shared" ref="N62:N64" si="113">AVERAGE(K62:M62)</f>
        <v>1.6179694582413048E-3</v>
      </c>
      <c r="O62" s="159">
        <f t="shared" ref="O62:O63" si="114">_xlfn.STDEV.P(K62:M62)</f>
        <v>3.0031994752174215E-5</v>
      </c>
      <c r="P62" s="157">
        <f t="shared" ref="P62:P64" si="115">((0.75*0.75*4)/(18*18*G62))*LN(12.4/4.45)</f>
        <v>6.6201057909098348E-4</v>
      </c>
      <c r="Q62" s="157">
        <f t="shared" ref="Q62:Q64" si="116">((0.75*0.75*4)/(18*18*H62))*LN(12.4/4.45)</f>
        <v>6.8166798134368508E-4</v>
      </c>
      <c r="R62" s="157">
        <f t="shared" ref="R62:R64" si="117">((0.75*0.75*4)/(18*18*I62))*LN(12.4/4.45)</f>
        <v>6.7392175428296146E-4</v>
      </c>
      <c r="S62" s="158">
        <f t="shared" ref="S62:S64" si="118">AVERAGE(P62:R62)</f>
        <v>6.7253343823921001E-4</v>
      </c>
      <c r="T62" s="159">
        <f t="shared" ref="T62" si="119">_xlfn.STDEV.P(P62:R62)</f>
        <v>8.0849214347505245E-6</v>
      </c>
      <c r="U62" s="54">
        <f t="shared" ref="U62:U63" si="120">(K62-P62)/K62</f>
        <v>0.58139534883720922</v>
      </c>
      <c r="V62" s="54">
        <f t="shared" ref="V62:V63" si="121">(L62-Q62)/L62</f>
        <v>0.58812260536398464</v>
      </c>
      <c r="W62" s="54">
        <f t="shared" ref="W62:W63" si="122">(M62-R62)/M62</f>
        <v>0.58333333333333315</v>
      </c>
      <c r="X62" s="54">
        <f t="shared" ref="X62:X64" si="123">AVERAGE(U62:W62)</f>
        <v>0.58428376251150904</v>
      </c>
      <c r="Y62" s="54">
        <f>AVERAGE(X62:X64)</f>
        <v>0.32797383534907004</v>
      </c>
      <c r="Z62" s="160">
        <f t="shared" ref="Z62:Z63" si="124">_xlfn.STDEV.P(U62:W62)</f>
        <v>2.8274230683676886E-3</v>
      </c>
      <c r="AA62" s="54">
        <f t="shared" ref="AA62:AA64" si="125">(N62-S62)/N62</f>
        <v>0.58433489902198887</v>
      </c>
      <c r="AB62" s="54">
        <f>AVERAGE(AA62:AA64)</f>
        <v>0.32846720361814069</v>
      </c>
      <c r="AC62" s="2"/>
      <c r="AD62" s="2"/>
      <c r="AE62" s="2"/>
      <c r="AG62" s="52"/>
      <c r="AL62" s="2"/>
      <c r="AU62" s="2"/>
      <c r="AV62" s="2"/>
      <c r="AW62" s="2"/>
      <c r="AX62" s="2"/>
      <c r="AY62" s="2"/>
      <c r="AZ62" s="2"/>
      <c r="BA62" s="2"/>
      <c r="BB62" s="2"/>
      <c r="BC62" s="2"/>
      <c r="BD62" s="2"/>
      <c r="BE62" s="2"/>
      <c r="BF62" s="2"/>
      <c r="BG62" s="2"/>
      <c r="BH62" s="2"/>
      <c r="BI62" s="2"/>
      <c r="BJ62" s="2"/>
      <c r="BK62" s="2"/>
      <c r="BL62" s="2"/>
      <c r="BM62" s="2"/>
      <c r="BN62" s="2"/>
      <c r="BO62" s="2"/>
    </row>
    <row r="63" spans="1:69" s="1" customFormat="1" x14ac:dyDescent="0.25">
      <c r="A63" s="2"/>
      <c r="B63" s="222" t="s">
        <v>54</v>
      </c>
      <c r="C63" s="11">
        <v>15.7</v>
      </c>
      <c r="D63" s="11">
        <v>14.8</v>
      </c>
      <c r="E63" s="11">
        <v>15.8</v>
      </c>
      <c r="F63" s="156">
        <f t="shared" si="108"/>
        <v>15.433333333333332</v>
      </c>
      <c r="G63" s="11">
        <v>17</v>
      </c>
      <c r="H63" s="11">
        <v>17</v>
      </c>
      <c r="I63" s="11">
        <v>17</v>
      </c>
      <c r="J63" s="156">
        <f>AVERAGE(G63:I63)</f>
        <v>17</v>
      </c>
      <c r="K63" s="157">
        <f t="shared" si="110"/>
        <v>4.5328749842217015E-4</v>
      </c>
      <c r="L63" s="157">
        <f t="shared" si="111"/>
        <v>4.8085227873162647E-4</v>
      </c>
      <c r="M63" s="157">
        <f t="shared" si="112"/>
        <v>4.504185902043084E-4</v>
      </c>
      <c r="N63" s="158">
        <f t="shared" si="113"/>
        <v>4.6151945578603502E-4</v>
      </c>
      <c r="O63" s="159">
        <f t="shared" si="114"/>
        <v>1.3720451665909046E-5</v>
      </c>
      <c r="P63" s="157">
        <f t="shared" si="115"/>
        <v>4.1862433677812192E-4</v>
      </c>
      <c r="Q63" s="157">
        <f t="shared" si="116"/>
        <v>4.1862433677812192E-4</v>
      </c>
      <c r="R63" s="157">
        <f t="shared" si="117"/>
        <v>4.1862433677812192E-4</v>
      </c>
      <c r="S63" s="158">
        <f t="shared" si="118"/>
        <v>4.1862433677812192E-4</v>
      </c>
      <c r="T63" s="159">
        <f>_xlfn.STDEV.P(P63:R63)</f>
        <v>0</v>
      </c>
      <c r="U63" s="54">
        <f t="shared" si="120"/>
        <v>7.6470588235293957E-2</v>
      </c>
      <c r="V63" s="54">
        <f t="shared" si="121"/>
        <v>0.12941176470588225</v>
      </c>
      <c r="W63" s="54">
        <f t="shared" si="122"/>
        <v>7.0588235294117646E-2</v>
      </c>
      <c r="X63" s="54">
        <f t="shared" si="123"/>
        <v>9.2156862745097948E-2</v>
      </c>
      <c r="Y63" s="157"/>
      <c r="Z63" s="160">
        <f t="shared" si="124"/>
        <v>2.6452426594572594E-2</v>
      </c>
      <c r="AA63" s="54">
        <f t="shared" si="125"/>
        <v>9.2943251839419108E-2</v>
      </c>
      <c r="AB63" s="11"/>
      <c r="AC63" s="2"/>
      <c r="AD63" s="2"/>
      <c r="AE63" s="2"/>
      <c r="AG63" s="52"/>
      <c r="AL63" s="2"/>
      <c r="AU63" s="2"/>
      <c r="AV63" s="2"/>
      <c r="AW63" s="2"/>
      <c r="AX63" s="2"/>
      <c r="AY63" s="2"/>
      <c r="AZ63" s="2"/>
      <c r="BA63" s="2"/>
      <c r="BB63" s="2"/>
      <c r="BC63" s="2"/>
      <c r="BD63" s="2"/>
      <c r="BE63" s="2"/>
      <c r="BF63" s="2"/>
      <c r="BG63" s="2"/>
      <c r="BH63" s="2"/>
      <c r="BI63" s="2"/>
      <c r="BJ63" s="2"/>
      <c r="BK63" s="2"/>
      <c r="BL63" s="2"/>
      <c r="BM63" s="2"/>
      <c r="BN63" s="2"/>
      <c r="BO63" s="2"/>
    </row>
    <row r="64" spans="1:69" s="1" customFormat="1" x14ac:dyDescent="0.25">
      <c r="A64" s="2"/>
      <c r="B64" s="223" t="s">
        <v>54</v>
      </c>
      <c r="C64" s="21">
        <v>3.1</v>
      </c>
      <c r="D64" s="21">
        <v>3.3</v>
      </c>
      <c r="E64" s="21">
        <v>3.1</v>
      </c>
      <c r="F64" s="161">
        <f t="shared" si="108"/>
        <v>3.1666666666666665</v>
      </c>
      <c r="G64" s="21">
        <v>4.53</v>
      </c>
      <c r="H64" s="21">
        <v>4.5599999999999996</v>
      </c>
      <c r="I64" s="21">
        <v>4.63</v>
      </c>
      <c r="J64" s="161">
        <f t="shared" ref="J64" si="126">AVERAGE(G64:I64)</f>
        <v>4.5733333333333333</v>
      </c>
      <c r="K64" s="162">
        <f t="shared" si="110"/>
        <v>2.295681846847765E-3</v>
      </c>
      <c r="L64" s="162">
        <f t="shared" si="111"/>
        <v>2.1565496137054764E-3</v>
      </c>
      <c r="M64" s="162">
        <f t="shared" si="112"/>
        <v>2.295681846847765E-3</v>
      </c>
      <c r="N64" s="163">
        <f t="shared" si="113"/>
        <v>2.2493044358003356E-3</v>
      </c>
      <c r="O64" s="164">
        <f>_xlfn.STDEV.P(K64:M64)</f>
        <v>6.5587563691026657E-5</v>
      </c>
      <c r="P64" s="162">
        <f t="shared" si="115"/>
        <v>1.5709964073351151E-3</v>
      </c>
      <c r="Q64" s="162">
        <f t="shared" si="116"/>
        <v>1.560660904655279E-3</v>
      </c>
      <c r="R64" s="162">
        <f t="shared" si="117"/>
        <v>1.5370655994013116E-3</v>
      </c>
      <c r="S64" s="163">
        <f t="shared" si="118"/>
        <v>1.5562409704639017E-3</v>
      </c>
      <c r="T64" s="164">
        <f>_xlfn.STDEV.P(P64:R64)</f>
        <v>1.4200394253969269E-5</v>
      </c>
      <c r="U64" s="165">
        <f>(K64-P64)/K64</f>
        <v>0.31567328918322296</v>
      </c>
      <c r="V64" s="165">
        <f>(L64-Q64)/L64</f>
        <v>0.27631578947368418</v>
      </c>
      <c r="W64" s="165">
        <f>(M64-R64)/M64</f>
        <v>0.3304535637149027</v>
      </c>
      <c r="X64" s="165">
        <f t="shared" si="123"/>
        <v>0.30748088079060326</v>
      </c>
      <c r="Y64" s="165"/>
      <c r="Z64" s="166">
        <f>_xlfn.STDEV.P(U64:W64)</f>
        <v>2.2848213882079634E-2</v>
      </c>
      <c r="AA64" s="165">
        <f t="shared" si="125"/>
        <v>0.3081234599930141</v>
      </c>
      <c r="AB64" s="21"/>
      <c r="AC64" s="2"/>
      <c r="AD64" s="2"/>
      <c r="AE64" s="2"/>
      <c r="AG64" s="52"/>
      <c r="AL64" s="2"/>
      <c r="AU64" s="2"/>
      <c r="AV64" s="2"/>
      <c r="AW64" s="2"/>
      <c r="AX64" s="2"/>
      <c r="AY64" s="2"/>
      <c r="AZ64" s="2"/>
      <c r="BA64" s="2"/>
      <c r="BB64" s="2"/>
      <c r="BC64" s="2"/>
      <c r="BD64" s="2"/>
      <c r="BE64" s="2"/>
      <c r="BF64" s="2"/>
      <c r="BG64" s="2"/>
      <c r="BH64" s="2"/>
      <c r="BI64" s="2"/>
      <c r="BJ64" s="2"/>
      <c r="BK64" s="2"/>
      <c r="BL64" s="2"/>
      <c r="BM64" s="2"/>
      <c r="BN64" s="2"/>
      <c r="BO64" s="2"/>
    </row>
    <row r="65" spans="1:67" s="1" customFormat="1" x14ac:dyDescent="0.25">
      <c r="A65" s="2"/>
      <c r="B65" s="155"/>
      <c r="C65" s="194"/>
      <c r="D65" s="194"/>
      <c r="E65" s="194"/>
      <c r="F65" s="190"/>
      <c r="G65" s="109"/>
      <c r="H65" s="109"/>
      <c r="I65" s="109"/>
      <c r="J65" s="179"/>
      <c r="K65" s="195"/>
      <c r="L65" s="195"/>
      <c r="M65" s="195"/>
      <c r="N65" s="196"/>
      <c r="O65" s="197"/>
      <c r="P65" s="195"/>
      <c r="Q65" s="195"/>
      <c r="R65" s="195"/>
      <c r="S65" s="196"/>
      <c r="T65" s="197"/>
      <c r="U65" s="195"/>
      <c r="V65" s="195"/>
      <c r="W65" s="195"/>
      <c r="X65" s="195"/>
      <c r="Y65" s="195"/>
      <c r="Z65" s="199"/>
      <c r="AA65" s="198"/>
      <c r="AB65" s="109"/>
      <c r="AC65" s="2"/>
      <c r="AD65" s="2"/>
      <c r="AE65" s="2"/>
      <c r="AG65" s="52"/>
      <c r="AL65" s="2"/>
      <c r="AU65" s="2"/>
      <c r="AV65" s="2"/>
      <c r="AW65" s="2"/>
      <c r="AX65" s="2"/>
      <c r="AY65" s="2"/>
      <c r="AZ65" s="2"/>
      <c r="BA65" s="2"/>
      <c r="BB65" s="2"/>
      <c r="BC65" s="2"/>
      <c r="BD65" s="2"/>
      <c r="BE65" s="2"/>
      <c r="BF65" s="2"/>
      <c r="BG65" s="2"/>
      <c r="BH65" s="2"/>
      <c r="BI65" s="2"/>
      <c r="BJ65" s="2"/>
      <c r="BK65" s="2"/>
      <c r="BL65" s="2"/>
      <c r="BM65" s="2"/>
      <c r="BN65" s="2"/>
      <c r="BO65" s="2"/>
    </row>
    <row r="66" spans="1:67" s="1" customFormat="1" x14ac:dyDescent="0.25">
      <c r="A66" s="2"/>
      <c r="B66" s="222" t="s">
        <v>55</v>
      </c>
      <c r="C66" s="194">
        <v>3.26</v>
      </c>
      <c r="D66" s="194">
        <v>3.45</v>
      </c>
      <c r="E66" s="194">
        <v>3.64</v>
      </c>
      <c r="F66" s="179">
        <f t="shared" si="92"/>
        <v>3.4499999999999997</v>
      </c>
      <c r="G66" s="194">
        <v>40.119999999999997</v>
      </c>
      <c r="H66" s="194">
        <v>39.5</v>
      </c>
      <c r="I66" s="194">
        <v>39.909999999999997</v>
      </c>
      <c r="J66" s="179">
        <f>AVERAGE(G66:I66)</f>
        <v>39.843333333333334</v>
      </c>
      <c r="K66" s="195">
        <f t="shared" ref="K66:M68" si="127">((0.75*0.75*4)/(18*18*C66))*LN(12.4/4.45)</f>
        <v>2.1830103451619854E-3</v>
      </c>
      <c r="L66" s="195">
        <f t="shared" si="127"/>
        <v>2.0627865870226298E-3</v>
      </c>
      <c r="M66" s="195">
        <f t="shared" si="127"/>
        <v>1.9551136607769428E-3</v>
      </c>
      <c r="N66" s="196">
        <f t="shared" ref="N66:N68" si="128">AVERAGE(K66:M66)</f>
        <v>2.0669701976538529E-3</v>
      </c>
      <c r="O66" s="197">
        <f>_xlfn.STDEV.P(K66:M66)</f>
        <v>9.30854504809396E-5</v>
      </c>
      <c r="P66" s="195">
        <f t="shared" ref="P66:R68" si="129">((0.75*0.75*4)/(18*18*G66))*LN(12.4/4.45)</f>
        <v>1.7738319355005167E-4</v>
      </c>
      <c r="Q66" s="195">
        <f t="shared" si="129"/>
        <v>1.8016743608172334E-4</v>
      </c>
      <c r="R66" s="195">
        <f t="shared" si="129"/>
        <v>1.7831655538030753E-4</v>
      </c>
      <c r="S66" s="196">
        <f t="shared" si="83"/>
        <v>1.7862239500402748E-4</v>
      </c>
      <c r="T66" s="197">
        <f>_xlfn.STDEV.P(P66:R66)</f>
        <v>1.1570522965335252E-6</v>
      </c>
      <c r="U66" s="198">
        <f>(K66-P66)/K66</f>
        <v>0.91874376869391827</v>
      </c>
      <c r="V66" s="198">
        <f>(L66-Q66)/L66</f>
        <v>0.91265822784810124</v>
      </c>
      <c r="W66" s="198">
        <f>(M66-R66)/M66</f>
        <v>0.90879478827361559</v>
      </c>
      <c r="X66" s="198">
        <f t="shared" si="86"/>
        <v>0.91339892827187841</v>
      </c>
      <c r="Y66" s="198">
        <f>AVERAGE(X66:X68)</f>
        <v>0.81526760818561927</v>
      </c>
      <c r="Z66" s="199">
        <f>_xlfn.STDEV.P(U66:W66)</f>
        <v>4.0952843360161795E-3</v>
      </c>
      <c r="AA66" s="198">
        <f t="shared" si="88"/>
        <v>0.91358250099262406</v>
      </c>
      <c r="AB66" s="198">
        <f>AVERAGE(AA66:AA68)</f>
        <v>0.81537140545893794</v>
      </c>
      <c r="AC66" s="2"/>
      <c r="AD66" s="2"/>
      <c r="AE66" s="2"/>
      <c r="AG66" s="52"/>
      <c r="AL66" s="2"/>
      <c r="AU66" s="2"/>
      <c r="AV66" s="2"/>
      <c r="AW66" s="2"/>
      <c r="AX66" s="2"/>
      <c r="AY66" s="2"/>
      <c r="AZ66" s="2"/>
      <c r="BA66" s="2"/>
      <c r="BB66" s="2"/>
      <c r="BC66" s="2"/>
      <c r="BD66" s="2"/>
      <c r="BE66" s="2"/>
      <c r="BF66" s="2"/>
      <c r="BG66" s="2"/>
      <c r="BH66" s="2"/>
      <c r="BI66" s="2"/>
      <c r="BJ66" s="2"/>
      <c r="BK66" s="2"/>
      <c r="BL66" s="2"/>
      <c r="BM66" s="2"/>
      <c r="BN66" s="2"/>
      <c r="BO66" s="2"/>
    </row>
    <row r="67" spans="1:67" s="1" customFormat="1" x14ac:dyDescent="0.25">
      <c r="A67" s="2"/>
      <c r="B67" s="222" t="s">
        <v>55</v>
      </c>
      <c r="C67" s="194">
        <v>3.44</v>
      </c>
      <c r="D67" s="194">
        <v>3.34</v>
      </c>
      <c r="E67" s="194">
        <v>3.46</v>
      </c>
      <c r="F67" s="179">
        <f t="shared" si="92"/>
        <v>3.4133333333333327</v>
      </c>
      <c r="G67" s="194">
        <v>9.94</v>
      </c>
      <c r="H67" s="194">
        <v>10</v>
      </c>
      <c r="I67" s="194">
        <v>9.91</v>
      </c>
      <c r="J67" s="179">
        <f t="shared" si="80"/>
        <v>9.9499999999999993</v>
      </c>
      <c r="K67" s="195">
        <f t="shared" si="127"/>
        <v>2.0687830596593237E-3</v>
      </c>
      <c r="L67" s="195">
        <f t="shared" si="127"/>
        <v>2.1307226722239738E-3</v>
      </c>
      <c r="M67" s="195">
        <f t="shared" si="127"/>
        <v>2.0568247760774775E-3</v>
      </c>
      <c r="N67" s="196">
        <f t="shared" si="128"/>
        <v>2.0854435026535917E-3</v>
      </c>
      <c r="O67" s="197">
        <f t="shared" ref="O67:O68" si="130">_xlfn.STDEV.P(K67:M67)</f>
        <v>3.2387266369089424E-5</v>
      </c>
      <c r="P67" s="195">
        <f t="shared" si="129"/>
        <v>7.1595711521409177E-4</v>
      </c>
      <c r="Q67" s="195">
        <f t="shared" si="129"/>
        <v>7.1166137252280724E-4</v>
      </c>
      <c r="R67" s="195">
        <f t="shared" si="129"/>
        <v>7.1812449295944214E-4</v>
      </c>
      <c r="S67" s="196">
        <f t="shared" si="83"/>
        <v>7.1524766023211368E-4</v>
      </c>
      <c r="T67" s="197">
        <f t="shared" ref="T67:T68" si="131">_xlfn.STDEV.P(P67:R67)</f>
        <v>2.6858240477492246E-6</v>
      </c>
      <c r="U67" s="198">
        <f t="shared" ref="U67:W68" si="132">(K67-P67)/K67</f>
        <v>0.65392354124748497</v>
      </c>
      <c r="V67" s="198">
        <f t="shared" si="132"/>
        <v>0.66600000000000004</v>
      </c>
      <c r="W67" s="198">
        <f t="shared" si="132"/>
        <v>0.6508577194752776</v>
      </c>
      <c r="X67" s="198">
        <f t="shared" si="86"/>
        <v>0.6569270869075875</v>
      </c>
      <c r="Y67" s="195"/>
      <c r="Z67" s="199">
        <f t="shared" ref="Z67:Z68" si="133">_xlfn.STDEV.P(U67:W67)</f>
        <v>6.5364684538155018E-3</v>
      </c>
      <c r="AA67" s="198">
        <f t="shared" si="88"/>
        <v>0.65702851248570993</v>
      </c>
      <c r="AB67" s="109"/>
      <c r="AC67" s="2"/>
      <c r="AD67" s="2"/>
      <c r="AE67" s="2"/>
      <c r="AG67" s="52"/>
      <c r="AL67" s="2"/>
      <c r="AU67" s="2"/>
      <c r="AV67" s="2"/>
      <c r="AW67" s="2"/>
      <c r="AX67" s="2"/>
      <c r="AY67" s="2"/>
      <c r="AZ67" s="2"/>
      <c r="BA67" s="2"/>
      <c r="BB67" s="2"/>
      <c r="BC67" s="2"/>
      <c r="BD67" s="2"/>
      <c r="BE67" s="2"/>
      <c r="BF67" s="2"/>
      <c r="BG67" s="2"/>
      <c r="BH67" s="2"/>
      <c r="BI67" s="2"/>
      <c r="BJ67" s="2"/>
      <c r="BK67" s="2"/>
      <c r="BL67" s="2"/>
      <c r="BM67" s="2"/>
      <c r="BN67" s="2"/>
      <c r="BO67" s="2"/>
    </row>
    <row r="68" spans="1:67" s="1" customFormat="1" x14ac:dyDescent="0.25">
      <c r="A68" s="2"/>
      <c r="B68" s="222" t="s">
        <v>55</v>
      </c>
      <c r="C68" s="200">
        <v>3.15</v>
      </c>
      <c r="D68" s="200">
        <v>3.16</v>
      </c>
      <c r="E68" s="200">
        <v>3.06</v>
      </c>
      <c r="F68" s="184">
        <f t="shared" si="92"/>
        <v>3.1233333333333335</v>
      </c>
      <c r="G68" s="201">
        <v>23.84</v>
      </c>
      <c r="H68" s="201">
        <v>26.31</v>
      </c>
      <c r="I68" s="201">
        <v>25.22</v>
      </c>
      <c r="J68" s="184">
        <f t="shared" si="80"/>
        <v>25.123333333333335</v>
      </c>
      <c r="K68" s="202">
        <f t="shared" si="127"/>
        <v>2.2592424524533559E-3</v>
      </c>
      <c r="L68" s="202">
        <f t="shared" si="127"/>
        <v>2.2520929510215417E-3</v>
      </c>
      <c r="M68" s="202">
        <f t="shared" si="127"/>
        <v>2.3256907598784545E-3</v>
      </c>
      <c r="N68" s="203">
        <f t="shared" si="128"/>
        <v>2.2790087211177839E-3</v>
      </c>
      <c r="O68" s="204">
        <f t="shared" si="130"/>
        <v>3.3137978210510794E-5</v>
      </c>
      <c r="P68" s="202">
        <f t="shared" si="129"/>
        <v>2.9851567639379499E-4</v>
      </c>
      <c r="Q68" s="202">
        <f t="shared" si="129"/>
        <v>2.7049082954116587E-4</v>
      </c>
      <c r="R68" s="202">
        <f t="shared" si="129"/>
        <v>2.821813531018268E-4</v>
      </c>
      <c r="S68" s="203">
        <f>AVERAGE(P68:R68)</f>
        <v>2.8372928634559587E-4</v>
      </c>
      <c r="T68" s="204">
        <f t="shared" si="131"/>
        <v>1.1493333814975914E-5</v>
      </c>
      <c r="U68" s="205">
        <f t="shared" si="132"/>
        <v>0.86786912751677836</v>
      </c>
      <c r="V68" s="205">
        <f t="shared" si="132"/>
        <v>0.87989357658684908</v>
      </c>
      <c r="W68" s="205">
        <f t="shared" si="132"/>
        <v>0.87866772402854876</v>
      </c>
      <c r="X68" s="205">
        <f t="shared" si="86"/>
        <v>0.87547680937739203</v>
      </c>
      <c r="Y68" s="202"/>
      <c r="Z68" s="206">
        <f t="shared" si="133"/>
        <v>5.402671937285968E-3</v>
      </c>
      <c r="AA68" s="205">
        <f t="shared" si="88"/>
        <v>0.87550320289847972</v>
      </c>
      <c r="AB68" s="201"/>
      <c r="AC68" s="2"/>
      <c r="AD68" s="2"/>
      <c r="AE68" s="2"/>
      <c r="AG68" s="52"/>
      <c r="AL68" s="2"/>
      <c r="AU68" s="2"/>
      <c r="AV68" s="2"/>
      <c r="AW68" s="2"/>
      <c r="AX68" s="2"/>
      <c r="AY68" s="2"/>
      <c r="AZ68" s="2"/>
      <c r="BA68" s="2"/>
      <c r="BB68" s="2"/>
      <c r="BC68" s="2"/>
      <c r="BD68" s="2"/>
      <c r="BE68" s="2"/>
      <c r="BF68" s="2"/>
      <c r="BG68" s="2"/>
      <c r="BH68" s="2"/>
      <c r="BI68" s="2"/>
      <c r="BJ68" s="2"/>
      <c r="BK68" s="2"/>
      <c r="BL68" s="2"/>
      <c r="BM68" s="2"/>
      <c r="BN68" s="2"/>
      <c r="BO68" s="2"/>
    </row>
    <row r="69" spans="1:67" s="1" customFormat="1" x14ac:dyDescent="0.25">
      <c r="A69" s="2"/>
      <c r="B69" s="191"/>
      <c r="C69" s="208"/>
      <c r="D69" s="208"/>
      <c r="E69" s="208"/>
      <c r="F69" s="209"/>
      <c r="G69" s="210"/>
      <c r="H69" s="210"/>
      <c r="I69" s="210"/>
      <c r="J69" s="211"/>
      <c r="K69" s="214"/>
      <c r="L69" s="214"/>
      <c r="M69" s="214"/>
      <c r="N69" s="215"/>
      <c r="O69" s="213"/>
      <c r="P69" s="214"/>
      <c r="Q69" s="214"/>
      <c r="R69" s="214"/>
      <c r="S69" s="215"/>
      <c r="T69" s="213"/>
      <c r="U69" s="214"/>
      <c r="V69" s="214"/>
      <c r="W69" s="214"/>
      <c r="X69" s="214"/>
      <c r="Y69" s="214"/>
      <c r="Z69" s="216"/>
      <c r="AA69" s="217"/>
      <c r="AB69" s="210"/>
      <c r="AC69" s="2"/>
      <c r="AD69" s="2"/>
      <c r="AE69" s="2"/>
      <c r="AG69" s="52"/>
      <c r="AL69" s="2"/>
      <c r="AU69" s="2"/>
      <c r="AV69" s="2"/>
      <c r="AW69" s="2"/>
      <c r="AX69" s="2"/>
      <c r="AY69" s="2"/>
      <c r="AZ69" s="2"/>
      <c r="BA69" s="2"/>
      <c r="BB69" s="2"/>
      <c r="BC69" s="2"/>
      <c r="BD69" s="2"/>
      <c r="BE69" s="2"/>
      <c r="BF69" s="2"/>
      <c r="BG69" s="2"/>
      <c r="BH69" s="2"/>
      <c r="BI69" s="2"/>
      <c r="BJ69" s="2"/>
      <c r="BK69" s="2"/>
      <c r="BL69" s="2"/>
      <c r="BM69" s="2"/>
      <c r="BN69" s="2"/>
      <c r="BO69" s="2"/>
    </row>
    <row r="70" spans="1:67" s="1" customFormat="1" x14ac:dyDescent="0.25">
      <c r="A70" s="2"/>
      <c r="B70" s="222" t="s">
        <v>56</v>
      </c>
      <c r="C70" s="194">
        <v>2.4</v>
      </c>
      <c r="D70" s="194">
        <v>2.63</v>
      </c>
      <c r="E70" s="194">
        <v>2.63</v>
      </c>
      <c r="F70" s="179">
        <f t="shared" ref="F70:F72" si="134">AVERAGE(C70:E70)</f>
        <v>2.5533333333333332</v>
      </c>
      <c r="G70" s="194">
        <v>16.41</v>
      </c>
      <c r="H70" s="194">
        <v>16.25</v>
      </c>
      <c r="I70" s="194">
        <v>16.809999999999999</v>
      </c>
      <c r="J70" s="179">
        <f>AVERAGE(G70:I70)</f>
        <v>16.489999999999998</v>
      </c>
      <c r="K70" s="195">
        <f t="shared" ref="K70:M72" si="135">((0.75*0.75*4)/(18*18*C70))*LN(12.4/4.45)</f>
        <v>2.9652557188450299E-3</v>
      </c>
      <c r="L70" s="195">
        <f t="shared" si="135"/>
        <v>2.7059367776532594E-3</v>
      </c>
      <c r="M70" s="195">
        <f t="shared" si="135"/>
        <v>2.7059367776532594E-3</v>
      </c>
      <c r="N70" s="196">
        <f t="shared" ref="N70:N72" si="136">AVERAGE(K70:M70)</f>
        <v>2.7923764247171829E-3</v>
      </c>
      <c r="O70" s="197">
        <f>_xlfn.STDEV.P(K70:M70)</f>
        <v>1.2224412120454429E-4</v>
      </c>
      <c r="P70" s="195">
        <f t="shared" ref="P70:R72" si="137">((0.75*0.75*4)/(18*18*G70))*LN(12.4/4.45)</f>
        <v>4.3367542505960216E-4</v>
      </c>
      <c r="Q70" s="195">
        <f t="shared" si="137"/>
        <v>4.3794546001403519E-4</v>
      </c>
      <c r="R70" s="195">
        <f t="shared" si="137"/>
        <v>4.2335596223843383E-4</v>
      </c>
      <c r="S70" s="196">
        <f t="shared" ref="S70:S71" si="138">AVERAGE(P70:R70)</f>
        <v>4.3165894910402375E-4</v>
      </c>
      <c r="T70" s="197">
        <f>_xlfn.STDEV.P(P70:R70)</f>
        <v>6.1244315543370336E-6</v>
      </c>
      <c r="U70" s="198">
        <f>(K70-P70)/K70</f>
        <v>0.8537477148080439</v>
      </c>
      <c r="V70" s="198">
        <f>(L70-Q70)/L70</f>
        <v>0.83815384615384625</v>
      </c>
      <c r="W70" s="198">
        <f>(M70-R70)/M70</f>
        <v>0.84354550862581801</v>
      </c>
      <c r="X70" s="198">
        <f t="shared" ref="X70:X72" si="139">AVERAGE(U70:W70)</f>
        <v>0.84514902319590268</v>
      </c>
      <c r="Y70" s="198">
        <f>AVERAGE(X70:X72)</f>
        <v>0.83999178547755793</v>
      </c>
      <c r="Z70" s="199">
        <f>_xlfn.STDEV.P(U70:W70)</f>
        <v>6.4663554461250935E-3</v>
      </c>
      <c r="AA70" s="198">
        <f t="shared" ref="AA70:AA72" si="140">(N70-S70)/N70</f>
        <v>0.84541520072898368</v>
      </c>
      <c r="AB70" s="198">
        <f>AVERAGE(AA70:AA72)</f>
        <v>0.84016172476489726</v>
      </c>
      <c r="AC70" s="2"/>
      <c r="AD70" s="2"/>
      <c r="AE70" s="2"/>
      <c r="AG70" s="52"/>
      <c r="AL70" s="2"/>
      <c r="AU70" s="2"/>
      <c r="AV70" s="2"/>
      <c r="AW70" s="2"/>
      <c r="AX70" s="2"/>
      <c r="AY70" s="2"/>
      <c r="AZ70" s="2"/>
      <c r="BA70" s="2"/>
      <c r="BB70" s="2"/>
      <c r="BC70" s="2"/>
      <c r="BD70" s="2"/>
      <c r="BE70" s="2"/>
      <c r="BF70" s="2"/>
      <c r="BG70" s="2"/>
      <c r="BH70" s="2"/>
      <c r="BI70" s="2"/>
      <c r="BJ70" s="2"/>
      <c r="BK70" s="2"/>
      <c r="BL70" s="2"/>
      <c r="BM70" s="2"/>
      <c r="BN70" s="2"/>
      <c r="BO70" s="2"/>
    </row>
    <row r="71" spans="1:67" s="1" customFormat="1" x14ac:dyDescent="0.25">
      <c r="A71" s="2"/>
      <c r="B71" s="222" t="s">
        <v>56</v>
      </c>
      <c r="C71" s="194">
        <v>3.01</v>
      </c>
      <c r="D71" s="194">
        <v>2.85</v>
      </c>
      <c r="E71" s="194">
        <v>3.01</v>
      </c>
      <c r="F71" s="179">
        <f t="shared" si="134"/>
        <v>2.9566666666666666</v>
      </c>
      <c r="G71" s="194">
        <v>11.75</v>
      </c>
      <c r="H71" s="194">
        <v>11.87</v>
      </c>
      <c r="I71" s="194">
        <v>11.9</v>
      </c>
      <c r="J71" s="179">
        <f t="shared" ref="J71:J72" si="141">AVERAGE(G71:I71)</f>
        <v>11.839999999999998</v>
      </c>
      <c r="K71" s="195">
        <f t="shared" si="135"/>
        <v>2.3643234967535127E-3</v>
      </c>
      <c r="L71" s="195">
        <f t="shared" si="135"/>
        <v>2.4970574474484464E-3</v>
      </c>
      <c r="M71" s="195">
        <f t="shared" si="135"/>
        <v>2.3643234967535127E-3</v>
      </c>
      <c r="N71" s="196">
        <f t="shared" si="136"/>
        <v>2.4085681469851569E-3</v>
      </c>
      <c r="O71" s="197">
        <f t="shared" ref="O71:O72" si="142">_xlfn.STDEV.P(K71:M71)</f>
        <v>6.2571384420045649E-5</v>
      </c>
      <c r="P71" s="195">
        <f t="shared" si="137"/>
        <v>6.0566925321089971E-4</v>
      </c>
      <c r="Q71" s="195">
        <f t="shared" si="137"/>
        <v>5.9954622790463967E-4</v>
      </c>
      <c r="R71" s="195">
        <f t="shared" si="137"/>
        <v>5.9803476682588838E-4</v>
      </c>
      <c r="S71" s="196">
        <f t="shared" si="138"/>
        <v>6.0108341598047585E-4</v>
      </c>
      <c r="T71" s="197">
        <f t="shared" ref="T71:T72" si="143">_xlfn.STDEV.P(P71:R71)</f>
        <v>3.3008641268714979E-6</v>
      </c>
      <c r="U71" s="198">
        <f t="shared" ref="U71:W72" si="144">(K71-P71)/K71</f>
        <v>0.74382978723404258</v>
      </c>
      <c r="V71" s="198">
        <f t="shared" si="144"/>
        <v>0.75989890480202182</v>
      </c>
      <c r="W71" s="198">
        <f t="shared" si="144"/>
        <v>0.74705882352941189</v>
      </c>
      <c r="X71" s="198">
        <f t="shared" si="139"/>
        <v>0.75026250518849213</v>
      </c>
      <c r="Y71" s="195"/>
      <c r="Z71" s="199">
        <f t="shared" ref="Z71:Z72" si="145">_xlfn.STDEV.P(U71:W71)</f>
        <v>6.9403082055928883E-3</v>
      </c>
      <c r="AA71" s="198">
        <f t="shared" si="140"/>
        <v>0.75043952286221938</v>
      </c>
      <c r="AB71" s="109"/>
      <c r="AC71" s="2"/>
      <c r="AD71" s="2"/>
      <c r="AE71" s="2"/>
      <c r="AG71" s="52"/>
      <c r="AL71" s="2"/>
      <c r="AU71" s="2"/>
      <c r="AV71" s="2"/>
      <c r="AW71" s="2"/>
      <c r="AX71" s="2"/>
      <c r="AY71" s="2"/>
      <c r="AZ71" s="2"/>
      <c r="BA71" s="2"/>
      <c r="BB71" s="2"/>
      <c r="BC71" s="2"/>
      <c r="BD71" s="2"/>
      <c r="BE71" s="2"/>
      <c r="BF71" s="2"/>
      <c r="BG71" s="2"/>
      <c r="BH71" s="2"/>
      <c r="BI71" s="2"/>
      <c r="BJ71" s="2"/>
      <c r="BK71" s="2"/>
      <c r="BL71" s="2"/>
      <c r="BM71" s="2"/>
      <c r="BN71" s="2"/>
      <c r="BO71" s="2"/>
    </row>
    <row r="72" spans="1:67" s="1" customFormat="1" x14ac:dyDescent="0.25">
      <c r="A72" s="2"/>
      <c r="B72" s="223" t="s">
        <v>56</v>
      </c>
      <c r="C72" s="200">
        <v>3.34</v>
      </c>
      <c r="D72" s="200">
        <v>3.52</v>
      </c>
      <c r="E72" s="200">
        <v>3.45</v>
      </c>
      <c r="F72" s="184">
        <f t="shared" si="134"/>
        <v>3.4366666666666661</v>
      </c>
      <c r="G72" s="201">
        <v>46.72</v>
      </c>
      <c r="H72" s="201">
        <v>44.56</v>
      </c>
      <c r="I72" s="201">
        <v>45.5</v>
      </c>
      <c r="J72" s="184">
        <f t="shared" si="141"/>
        <v>45.593333333333334</v>
      </c>
      <c r="K72" s="202">
        <f t="shared" si="135"/>
        <v>2.1307226722239738E-3</v>
      </c>
      <c r="L72" s="202">
        <f t="shared" si="135"/>
        <v>2.0217652628488842E-3</v>
      </c>
      <c r="M72" s="202">
        <f t="shared" si="135"/>
        <v>2.0627865870226298E-3</v>
      </c>
      <c r="N72" s="203">
        <f t="shared" si="136"/>
        <v>2.0717581740318292E-3</v>
      </c>
      <c r="O72" s="204">
        <f t="shared" si="142"/>
        <v>4.4931772682074649E-5</v>
      </c>
      <c r="P72" s="202">
        <f t="shared" si="137"/>
        <v>1.5232478007765567E-4</v>
      </c>
      <c r="Q72" s="202">
        <f t="shared" si="137"/>
        <v>1.5970856654461561E-4</v>
      </c>
      <c r="R72" s="202">
        <f t="shared" si="137"/>
        <v>1.5640909286215542E-4</v>
      </c>
      <c r="S72" s="203">
        <f>AVERAGE(P72:R72)</f>
        <v>1.5614747982814223E-4</v>
      </c>
      <c r="T72" s="204">
        <f t="shared" si="143"/>
        <v>3.0200890364457101E-6</v>
      </c>
      <c r="U72" s="205">
        <f t="shared" si="144"/>
        <v>0.92851027397260266</v>
      </c>
      <c r="V72" s="205">
        <f t="shared" si="144"/>
        <v>0.92100538599640935</v>
      </c>
      <c r="W72" s="205">
        <f t="shared" si="144"/>
        <v>0.92417582417582422</v>
      </c>
      <c r="X72" s="205">
        <f t="shared" si="139"/>
        <v>0.92456382804827886</v>
      </c>
      <c r="Y72" s="202"/>
      <c r="Z72" s="206">
        <f t="shared" si="145"/>
        <v>3.0761172645162606E-3</v>
      </c>
      <c r="AA72" s="205">
        <f t="shared" si="140"/>
        <v>0.9246304507034887</v>
      </c>
      <c r="AB72" s="201"/>
      <c r="AC72" s="2"/>
      <c r="AD72" s="2"/>
      <c r="AE72" s="2"/>
      <c r="AG72" s="52"/>
      <c r="AL72" s="2"/>
      <c r="AU72" s="2"/>
      <c r="AV72" s="2"/>
      <c r="AW72" s="2"/>
      <c r="AX72" s="2"/>
      <c r="AY72" s="2"/>
      <c r="AZ72" s="2"/>
      <c r="BA72" s="2"/>
      <c r="BB72" s="2"/>
      <c r="BC72" s="2"/>
      <c r="BD72" s="2"/>
      <c r="BE72" s="2"/>
      <c r="BF72" s="2"/>
      <c r="BG72" s="2"/>
      <c r="BH72" s="2"/>
      <c r="BI72" s="2"/>
      <c r="BJ72" s="2"/>
      <c r="BK72" s="2"/>
      <c r="BL72" s="2"/>
      <c r="BM72" s="2"/>
      <c r="BN72" s="2"/>
      <c r="BO72" s="2"/>
    </row>
    <row r="73" spans="1:67" s="1" customFormat="1" x14ac:dyDescent="0.25">
      <c r="A73" s="2"/>
      <c r="B73" s="155"/>
      <c r="C73" s="194"/>
      <c r="D73" s="194"/>
      <c r="E73" s="194"/>
      <c r="F73" s="190"/>
      <c r="G73" s="109"/>
      <c r="H73" s="109"/>
      <c r="I73" s="109"/>
      <c r="J73" s="179"/>
      <c r="K73" s="195"/>
      <c r="L73" s="195"/>
      <c r="M73" s="195"/>
      <c r="N73" s="196"/>
      <c r="O73" s="197"/>
      <c r="P73" s="195"/>
      <c r="Q73" s="195"/>
      <c r="R73" s="195"/>
      <c r="S73" s="196"/>
      <c r="T73" s="197"/>
      <c r="U73" s="195"/>
      <c r="V73" s="195"/>
      <c r="W73" s="195"/>
      <c r="X73" s="195"/>
      <c r="Y73" s="195"/>
      <c r="Z73" s="199"/>
      <c r="AA73" s="198"/>
      <c r="AB73" s="109"/>
      <c r="AC73" s="2"/>
      <c r="AD73" s="2"/>
      <c r="AE73" s="2"/>
      <c r="AG73" s="52"/>
      <c r="AL73" s="2"/>
      <c r="AU73" s="2"/>
      <c r="AV73" s="2"/>
      <c r="AW73" s="2"/>
      <c r="AX73" s="2"/>
      <c r="AY73" s="2"/>
      <c r="AZ73" s="2"/>
      <c r="BA73" s="2"/>
      <c r="BB73" s="2"/>
      <c r="BC73" s="2"/>
      <c r="BD73" s="2"/>
      <c r="BE73" s="2"/>
      <c r="BF73" s="2"/>
      <c r="BG73" s="2"/>
      <c r="BH73" s="2"/>
      <c r="BI73" s="2"/>
      <c r="BJ73" s="2"/>
      <c r="BK73" s="2"/>
      <c r="BL73" s="2"/>
      <c r="BM73" s="2"/>
      <c r="BN73" s="2"/>
      <c r="BO73" s="2"/>
    </row>
    <row r="74" spans="1:67" s="1" customFormat="1" x14ac:dyDescent="0.25">
      <c r="A74" s="2"/>
      <c r="B74" s="222" t="s">
        <v>57</v>
      </c>
      <c r="C74" s="194">
        <v>6.01</v>
      </c>
      <c r="D74" s="194">
        <v>5.84</v>
      </c>
      <c r="E74" s="194">
        <v>6</v>
      </c>
      <c r="F74" s="179">
        <f t="shared" ref="F74:F76" si="146">AVERAGE(C74:E74)</f>
        <v>5.95</v>
      </c>
      <c r="G74" s="194">
        <v>10.02</v>
      </c>
      <c r="H74" s="194">
        <v>36.270000000000003</v>
      </c>
      <c r="I74" s="194">
        <v>47.11</v>
      </c>
      <c r="J74" s="179">
        <f>AVERAGE(G74:I74)</f>
        <v>31.133333333333336</v>
      </c>
      <c r="K74" s="195">
        <f t="shared" ref="K74:M76" si="147">((0.75*0.75*4)/(18*18*C74))*LN(12.4/4.45)</f>
        <v>1.1841287396386142E-3</v>
      </c>
      <c r="L74" s="195">
        <f t="shared" si="147"/>
        <v>1.2185982406212454E-3</v>
      </c>
      <c r="M74" s="195">
        <f t="shared" si="147"/>
        <v>1.1861022875380119E-3</v>
      </c>
      <c r="N74" s="196">
        <f t="shared" ref="N74:N76" si="148">AVERAGE(K74:M74)</f>
        <v>1.1962764225992904E-3</v>
      </c>
      <c r="O74" s="197">
        <f>_xlfn.STDEV.P(K74:M74)</f>
        <v>1.5804459131982453E-5</v>
      </c>
      <c r="P74" s="195">
        <f t="shared" ref="P74:R76" si="149">((0.75*0.75*4)/(18*18*G74))*LN(12.4/4.45)</f>
        <v>7.1024089074132456E-4</v>
      </c>
      <c r="Q74" s="195">
        <f t="shared" si="149"/>
        <v>1.9621212366220211E-4</v>
      </c>
      <c r="R74" s="195">
        <f t="shared" si="149"/>
        <v>1.510637598222898E-4</v>
      </c>
      <c r="S74" s="196">
        <f t="shared" ref="S74:S75" si="150">AVERAGE(P74:R74)</f>
        <v>3.5250559140860544E-4</v>
      </c>
      <c r="T74" s="197">
        <f>_xlfn.STDEV.P(P74:R74)</f>
        <v>2.5362768248078107E-4</v>
      </c>
      <c r="U74" s="198">
        <f>(K74-P74)/K74</f>
        <v>0.40019960079840317</v>
      </c>
      <c r="V74" s="198">
        <f>(L74-Q74)/L74</f>
        <v>0.83898538737248418</v>
      </c>
      <c r="W74" s="198">
        <f>(M74-R74)/M74</f>
        <v>0.87263850562513268</v>
      </c>
      <c r="X74" s="198">
        <f t="shared" ref="X74:X76" si="151">AVERAGE(U74:W74)</f>
        <v>0.7039411645986734</v>
      </c>
      <c r="Y74" s="198">
        <f>AVERAGE(X74:X76)</f>
        <v>0.72490034824424454</v>
      </c>
      <c r="Z74" s="199">
        <f>_xlfn.STDEV.P(U74:W74)</f>
        <v>0.21521669123142939</v>
      </c>
      <c r="AA74" s="198">
        <f t="shared" ref="AA74:AA76" si="152">(N74-S74)/N74</f>
        <v>0.7053309880983234</v>
      </c>
      <c r="AB74" s="198">
        <f>AVERAGE(AA74:AA76)</f>
        <v>0.72552509423347933</v>
      </c>
      <c r="AC74" s="2"/>
      <c r="AD74" s="2"/>
      <c r="AE74" s="2"/>
      <c r="AG74" s="52"/>
      <c r="AL74" s="2"/>
      <c r="AU74" s="2"/>
      <c r="AV74" s="2"/>
      <c r="AW74" s="2"/>
      <c r="AX74" s="2"/>
      <c r="AY74" s="2"/>
      <c r="AZ74" s="2"/>
      <c r="BA74" s="2"/>
      <c r="BB74" s="2"/>
      <c r="BC74" s="2"/>
      <c r="BD74" s="2"/>
      <c r="BE74" s="2"/>
      <c r="BF74" s="2"/>
      <c r="BG74" s="2"/>
      <c r="BH74" s="2"/>
      <c r="BI74" s="2"/>
      <c r="BJ74" s="2"/>
      <c r="BK74" s="2"/>
      <c r="BL74" s="2"/>
      <c r="BM74" s="2"/>
      <c r="BN74" s="2"/>
      <c r="BO74" s="2"/>
    </row>
    <row r="75" spans="1:67" s="1" customFormat="1" x14ac:dyDescent="0.25">
      <c r="A75" s="2"/>
      <c r="B75" s="222" t="s">
        <v>57</v>
      </c>
      <c r="C75" s="194">
        <v>5.33</v>
      </c>
      <c r="D75" s="194">
        <v>5.22</v>
      </c>
      <c r="E75" s="194">
        <v>5.0199999999999996</v>
      </c>
      <c r="F75" s="179">
        <f t="shared" si="146"/>
        <v>5.19</v>
      </c>
      <c r="G75" s="194">
        <v>19.87</v>
      </c>
      <c r="H75" s="194">
        <v>20.59</v>
      </c>
      <c r="I75" s="194">
        <v>20.59</v>
      </c>
      <c r="J75" s="179">
        <f t="shared" ref="J75:J76" si="153">AVERAGE(G75:I75)</f>
        <v>20.349999999999998</v>
      </c>
      <c r="K75" s="195">
        <f t="shared" si="147"/>
        <v>1.335199573213522E-3</v>
      </c>
      <c r="L75" s="195">
        <f t="shared" si="147"/>
        <v>1.3633359626873702E-3</v>
      </c>
      <c r="M75" s="195">
        <f t="shared" si="147"/>
        <v>1.4176521364996162E-3</v>
      </c>
      <c r="N75" s="196">
        <f t="shared" si="148"/>
        <v>1.3720625574668362E-3</v>
      </c>
      <c r="O75" s="197">
        <f t="shared" ref="O75:O76" si="154">_xlfn.STDEV.P(K75:M75)</f>
        <v>3.4222033744802429E-5</v>
      </c>
      <c r="P75" s="195">
        <f t="shared" si="149"/>
        <v>3.5815871792793517E-4</v>
      </c>
      <c r="Q75" s="195">
        <f t="shared" si="149"/>
        <v>3.4563446941369947E-4</v>
      </c>
      <c r="R75" s="195">
        <f t="shared" si="149"/>
        <v>3.4563446941369947E-4</v>
      </c>
      <c r="S75" s="196">
        <f t="shared" si="150"/>
        <v>3.498092189184447E-4</v>
      </c>
      <c r="T75" s="197">
        <f t="shared" ref="T75:T76" si="155">_xlfn.STDEV.P(P75:R75)</f>
        <v>5.9039873691210689E-6</v>
      </c>
      <c r="U75" s="198">
        <f t="shared" ref="U75:W76" si="156">(K75-P75)/K75</f>
        <v>0.73175641670860603</v>
      </c>
      <c r="V75" s="198">
        <f t="shared" si="156"/>
        <v>0.74647887323943674</v>
      </c>
      <c r="W75" s="198">
        <f t="shared" si="156"/>
        <v>0.75619232637202527</v>
      </c>
      <c r="X75" s="198">
        <f t="shared" si="151"/>
        <v>0.74480920544002271</v>
      </c>
      <c r="Y75" s="195"/>
      <c r="Z75" s="199">
        <f t="shared" ref="Z75:Z76" si="157">_xlfn.STDEV.P(U75:W75)</f>
        <v>1.0045538418953183E-2</v>
      </c>
      <c r="AA75" s="198">
        <f t="shared" si="152"/>
        <v>0.7450486371668954</v>
      </c>
      <c r="AB75" s="109"/>
      <c r="AC75" s="2"/>
      <c r="AD75" s="2"/>
      <c r="AE75" s="2"/>
      <c r="AG75" s="52"/>
      <c r="AL75" s="2"/>
      <c r="AU75" s="2"/>
      <c r="AV75" s="2"/>
      <c r="AW75" s="2"/>
      <c r="AX75" s="2"/>
      <c r="AY75" s="2"/>
      <c r="AZ75" s="2"/>
      <c r="BA75" s="2"/>
      <c r="BB75" s="2"/>
      <c r="BC75" s="2"/>
      <c r="BD75" s="2"/>
      <c r="BE75" s="2"/>
      <c r="BF75" s="2"/>
      <c r="BG75" s="2"/>
      <c r="BH75" s="2"/>
      <c r="BI75" s="2"/>
      <c r="BJ75" s="2"/>
      <c r="BK75" s="2"/>
      <c r="BL75" s="2"/>
      <c r="BM75" s="2"/>
      <c r="BN75" s="2"/>
      <c r="BO75" s="2"/>
    </row>
    <row r="76" spans="1:67" s="1" customFormat="1" x14ac:dyDescent="0.25">
      <c r="A76" s="2"/>
      <c r="B76" s="223" t="s">
        <v>57</v>
      </c>
      <c r="C76" s="200">
        <v>4</v>
      </c>
      <c r="D76" s="200">
        <v>3.97</v>
      </c>
      <c r="E76" s="200">
        <v>3.66</v>
      </c>
      <c r="F76" s="184">
        <f t="shared" si="146"/>
        <v>3.8766666666666669</v>
      </c>
      <c r="G76" s="201">
        <v>14</v>
      </c>
      <c r="H76" s="201">
        <v>14.69</v>
      </c>
      <c r="I76" s="201">
        <v>13.75</v>
      </c>
      <c r="J76" s="184">
        <f t="shared" si="153"/>
        <v>14.146666666666667</v>
      </c>
      <c r="K76" s="202">
        <f t="shared" si="147"/>
        <v>1.779153431307018E-3</v>
      </c>
      <c r="L76" s="202">
        <f t="shared" si="147"/>
        <v>1.7925979156745773E-3</v>
      </c>
      <c r="M76" s="202">
        <f t="shared" si="147"/>
        <v>1.9444299795705112E-3</v>
      </c>
      <c r="N76" s="203">
        <f t="shared" si="148"/>
        <v>1.8387271088507022E-3</v>
      </c>
      <c r="O76" s="204">
        <f t="shared" si="154"/>
        <v>7.4944473662322749E-5</v>
      </c>
      <c r="P76" s="202">
        <f t="shared" si="149"/>
        <v>5.0832955180200509E-4</v>
      </c>
      <c r="Q76" s="202">
        <f t="shared" si="149"/>
        <v>4.8445294249340181E-4</v>
      </c>
      <c r="R76" s="202">
        <f t="shared" si="149"/>
        <v>5.175719072893143E-4</v>
      </c>
      <c r="S76" s="203">
        <f>AVERAGE(P76:R76)</f>
        <v>5.0345146719490703E-4</v>
      </c>
      <c r="T76" s="204">
        <f t="shared" si="155"/>
        <v>1.3953810456018284E-5</v>
      </c>
      <c r="U76" s="205">
        <f t="shared" si="156"/>
        <v>0.71428571428571441</v>
      </c>
      <c r="V76" s="205">
        <f t="shared" si="156"/>
        <v>0.72974812797821653</v>
      </c>
      <c r="W76" s="205">
        <f t="shared" si="156"/>
        <v>0.73381818181818181</v>
      </c>
      <c r="X76" s="205">
        <f t="shared" si="151"/>
        <v>0.72595067469403762</v>
      </c>
      <c r="Y76" s="202"/>
      <c r="Z76" s="206">
        <f t="shared" si="157"/>
        <v>8.4140680038795497E-3</v>
      </c>
      <c r="AA76" s="205">
        <f t="shared" si="152"/>
        <v>0.72619565743521908</v>
      </c>
      <c r="AB76" s="201"/>
      <c r="AC76" s="2"/>
      <c r="AD76" s="2"/>
      <c r="AE76" s="2"/>
      <c r="AG76" s="52"/>
      <c r="AL76" s="2"/>
      <c r="AU76" s="2"/>
      <c r="AV76" s="2"/>
      <c r="AW76" s="2"/>
      <c r="AX76" s="2"/>
      <c r="AY76" s="2"/>
      <c r="AZ76" s="2"/>
      <c r="BA76" s="2"/>
      <c r="BB76" s="2"/>
      <c r="BC76" s="2"/>
      <c r="BD76" s="2"/>
      <c r="BE76" s="2"/>
      <c r="BF76" s="2"/>
      <c r="BG76" s="2"/>
      <c r="BH76" s="2"/>
      <c r="BI76" s="2"/>
      <c r="BJ76" s="2"/>
      <c r="BK76" s="2"/>
      <c r="BL76" s="2"/>
      <c r="BM76" s="2"/>
      <c r="BN76" s="2"/>
      <c r="BO76" s="2"/>
    </row>
    <row r="77" spans="1:67" s="1" customForma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G77" s="52"/>
      <c r="AL77" s="2"/>
      <c r="AU77" s="2"/>
      <c r="AV77" s="2"/>
      <c r="AW77" s="2"/>
      <c r="AX77" s="2"/>
      <c r="AY77" s="2"/>
      <c r="AZ77" s="2"/>
      <c r="BA77" s="2"/>
      <c r="BB77" s="2"/>
      <c r="BC77" s="2"/>
      <c r="BD77" s="2"/>
      <c r="BE77" s="2"/>
      <c r="BF77" s="2"/>
      <c r="BG77" s="2"/>
      <c r="BH77" s="2"/>
      <c r="BI77" s="2"/>
      <c r="BJ77" s="2"/>
      <c r="BK77" s="2"/>
      <c r="BL77" s="2"/>
      <c r="BM77" s="2"/>
      <c r="BN77" s="2"/>
      <c r="BO77" s="2"/>
    </row>
    <row r="78" spans="1:67" s="1" customForma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G78" s="52"/>
      <c r="AL78" s="2"/>
      <c r="AU78" s="2"/>
      <c r="AV78" s="2"/>
      <c r="AW78" s="2"/>
      <c r="AX78" s="2"/>
      <c r="AY78" s="2"/>
      <c r="AZ78" s="2"/>
      <c r="BA78" s="2"/>
      <c r="BB78" s="2"/>
      <c r="BC78" s="2"/>
      <c r="BD78" s="2"/>
      <c r="BE78" s="2"/>
      <c r="BF78" s="2"/>
      <c r="BG78" s="2"/>
      <c r="BH78" s="2"/>
      <c r="BI78" s="2"/>
      <c r="BJ78" s="2"/>
      <c r="BK78" s="2"/>
      <c r="BL78" s="2"/>
      <c r="BM78" s="2"/>
      <c r="BN78" s="2"/>
      <c r="BO78" s="2"/>
    </row>
    <row r="79" spans="1:67" s="1" customForma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G79" s="52"/>
      <c r="AL79" s="2"/>
      <c r="AU79" s="2"/>
      <c r="AV79" s="2"/>
      <c r="AW79" s="2"/>
      <c r="AX79" s="2"/>
      <c r="AY79" s="2"/>
      <c r="AZ79" s="2"/>
      <c r="BA79" s="2"/>
      <c r="BB79" s="2"/>
      <c r="BC79" s="2"/>
      <c r="BD79" s="2"/>
      <c r="BE79" s="2"/>
      <c r="BF79" s="2"/>
      <c r="BG79" s="2"/>
      <c r="BH79" s="2"/>
      <c r="BI79" s="2"/>
      <c r="BJ79" s="2"/>
      <c r="BK79" s="2"/>
      <c r="BL79" s="2"/>
      <c r="BM79" s="2"/>
      <c r="BN79" s="2"/>
      <c r="BO79" s="2"/>
    </row>
    <row r="80" spans="1:67" s="1" customForma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G80" s="52"/>
      <c r="AL80" s="2"/>
      <c r="AU80" s="2"/>
      <c r="AV80" s="2"/>
      <c r="AW80" s="2"/>
      <c r="AX80" s="2"/>
      <c r="AY80" s="2"/>
      <c r="AZ80" s="2"/>
      <c r="BA80" s="2"/>
      <c r="BB80" s="2"/>
      <c r="BC80" s="2"/>
      <c r="BD80" s="2"/>
      <c r="BE80" s="2"/>
      <c r="BF80" s="2"/>
      <c r="BG80" s="2"/>
      <c r="BH80" s="2"/>
      <c r="BI80" s="2"/>
      <c r="BJ80" s="2"/>
      <c r="BK80" s="2"/>
      <c r="BL80" s="2"/>
      <c r="BM80" s="2"/>
      <c r="BN80" s="2"/>
      <c r="BO80" s="2"/>
    </row>
    <row r="81" spans="1:67" s="1" customForma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G81" s="52"/>
      <c r="AL81" s="2"/>
      <c r="AU81" s="2"/>
      <c r="AV81" s="2"/>
      <c r="AW81" s="2"/>
      <c r="AX81" s="2"/>
      <c r="AY81" s="2"/>
      <c r="AZ81" s="2"/>
      <c r="BA81" s="2"/>
      <c r="BB81" s="2"/>
      <c r="BC81" s="2"/>
      <c r="BD81" s="2"/>
      <c r="BE81" s="2"/>
      <c r="BF81" s="2"/>
      <c r="BG81" s="2"/>
      <c r="BH81" s="2"/>
      <c r="BI81" s="2"/>
      <c r="BJ81" s="2"/>
      <c r="BK81" s="2"/>
      <c r="BL81" s="2"/>
      <c r="BM81" s="2"/>
      <c r="BN81" s="2"/>
      <c r="BO81" s="2"/>
    </row>
    <row r="82" spans="1:67" s="1" customForma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G82" s="52"/>
      <c r="AL82" s="2"/>
      <c r="AU82" s="2"/>
      <c r="AV82" s="2"/>
      <c r="AW82" s="2"/>
      <c r="AX82" s="2"/>
      <c r="AY82" s="2"/>
      <c r="AZ82" s="2"/>
      <c r="BA82" s="2"/>
      <c r="BB82" s="2"/>
      <c r="BC82" s="2"/>
      <c r="BD82" s="2"/>
      <c r="BE82" s="2"/>
      <c r="BF82" s="2"/>
      <c r="BG82" s="2"/>
      <c r="BH82" s="2"/>
      <c r="BI82" s="2"/>
      <c r="BJ82" s="2"/>
      <c r="BK82" s="2"/>
      <c r="BL82" s="2"/>
      <c r="BM82" s="2"/>
      <c r="BN82" s="2"/>
      <c r="BO82" s="2"/>
    </row>
    <row r="83" spans="1:67" s="1" customForma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G83" s="52"/>
      <c r="AL83" s="2"/>
      <c r="AU83" s="2"/>
      <c r="AV83" s="2"/>
      <c r="AW83" s="2"/>
      <c r="AX83" s="2"/>
      <c r="AY83" s="2"/>
      <c r="AZ83" s="2"/>
      <c r="BA83" s="2"/>
      <c r="BB83" s="2"/>
      <c r="BC83" s="2"/>
      <c r="BD83" s="2"/>
      <c r="BE83" s="2"/>
      <c r="BF83" s="2"/>
      <c r="BG83" s="2"/>
      <c r="BH83" s="2"/>
      <c r="BI83" s="2"/>
      <c r="BJ83" s="2"/>
      <c r="BK83" s="2"/>
      <c r="BL83" s="2"/>
      <c r="BM83" s="2"/>
      <c r="BN83" s="2"/>
      <c r="BO83" s="2"/>
    </row>
    <row r="84" spans="1:67" s="1" customForma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G84" s="52"/>
      <c r="AL84" s="2"/>
      <c r="AU84" s="2"/>
      <c r="AV84" s="2"/>
      <c r="AW84" s="2"/>
      <c r="AX84" s="2"/>
      <c r="AY84" s="2"/>
      <c r="AZ84" s="2"/>
      <c r="BA84" s="2"/>
      <c r="BB84" s="2"/>
      <c r="BC84" s="2"/>
      <c r="BD84" s="2"/>
      <c r="BE84" s="2"/>
      <c r="BF84" s="2"/>
      <c r="BG84" s="2"/>
      <c r="BH84" s="2"/>
      <c r="BI84" s="2"/>
      <c r="BJ84" s="2"/>
      <c r="BK84" s="2"/>
      <c r="BL84" s="2"/>
      <c r="BM84" s="2"/>
      <c r="BN84" s="2"/>
      <c r="BO84" s="2"/>
    </row>
    <row r="85" spans="1:67" s="1" customForma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G85" s="52"/>
      <c r="AL85" s="2"/>
      <c r="AU85" s="2"/>
      <c r="AV85" s="2"/>
      <c r="AW85" s="2"/>
      <c r="AX85" s="2"/>
      <c r="AY85" s="2"/>
      <c r="AZ85" s="2"/>
      <c r="BA85" s="2"/>
      <c r="BB85" s="2"/>
      <c r="BC85" s="2"/>
      <c r="BD85" s="2"/>
      <c r="BE85" s="2"/>
      <c r="BF85" s="2"/>
      <c r="BG85" s="2"/>
      <c r="BH85" s="2"/>
      <c r="BI85" s="2"/>
      <c r="BJ85" s="2"/>
      <c r="BK85" s="2"/>
      <c r="BL85" s="2"/>
      <c r="BM85" s="2"/>
      <c r="BN85" s="2"/>
      <c r="BO85" s="2"/>
    </row>
    <row r="86" spans="1:67" s="1" customForma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G86" s="52"/>
      <c r="AL86" s="2"/>
      <c r="AU86" s="2"/>
      <c r="AV86" s="2"/>
      <c r="AW86" s="2"/>
      <c r="AX86" s="2"/>
      <c r="AY86" s="2"/>
      <c r="AZ86" s="2"/>
      <c r="BA86" s="2"/>
      <c r="BB86" s="2"/>
      <c r="BC86" s="2"/>
      <c r="BD86" s="2"/>
      <c r="BE86" s="2"/>
      <c r="BF86" s="2"/>
      <c r="BG86" s="2"/>
      <c r="BH86" s="2"/>
      <c r="BI86" s="2"/>
      <c r="BJ86" s="2"/>
      <c r="BK86" s="2"/>
      <c r="BL86" s="2"/>
      <c r="BM86" s="2"/>
      <c r="BN86" s="2"/>
      <c r="BO86" s="2"/>
    </row>
    <row r="87" spans="1:67" s="1" customForma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G87" s="52"/>
      <c r="AL87" s="2"/>
      <c r="AU87" s="2"/>
      <c r="AV87" s="2"/>
      <c r="AW87" s="2"/>
      <c r="AX87" s="2"/>
      <c r="AY87" s="2"/>
      <c r="AZ87" s="2"/>
      <c r="BA87" s="2"/>
      <c r="BB87" s="2"/>
      <c r="BC87" s="2"/>
      <c r="BD87" s="2"/>
      <c r="BE87" s="2"/>
      <c r="BF87" s="2"/>
      <c r="BG87" s="2"/>
      <c r="BH87" s="2"/>
      <c r="BI87" s="2"/>
      <c r="BJ87" s="2"/>
      <c r="BK87" s="2"/>
      <c r="BL87" s="2"/>
      <c r="BM87" s="2"/>
      <c r="BN87" s="2"/>
      <c r="BO87" s="2"/>
    </row>
    <row r="88" spans="1:67" s="1" customForma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G88" s="52"/>
      <c r="AL88" s="2"/>
      <c r="AU88" s="2"/>
      <c r="AV88" s="2"/>
      <c r="AW88" s="2"/>
      <c r="AX88" s="2"/>
      <c r="AY88" s="2"/>
      <c r="AZ88" s="2"/>
      <c r="BA88" s="2"/>
      <c r="BB88" s="2"/>
      <c r="BC88" s="2"/>
      <c r="BD88" s="2"/>
      <c r="BE88" s="2"/>
      <c r="BF88" s="2"/>
      <c r="BG88" s="2"/>
      <c r="BH88" s="2"/>
      <c r="BI88" s="2"/>
      <c r="BJ88" s="2"/>
      <c r="BK88" s="2"/>
      <c r="BL88" s="2"/>
      <c r="BM88" s="2"/>
      <c r="BN88" s="2"/>
      <c r="BO88" s="2"/>
    </row>
    <row r="89" spans="1:67" s="1" customForma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G89" s="52"/>
      <c r="AL89" s="2"/>
      <c r="AU89" s="2"/>
      <c r="AV89" s="2"/>
      <c r="AW89" s="2"/>
      <c r="AX89" s="2"/>
      <c r="AY89" s="2"/>
      <c r="AZ89" s="2"/>
      <c r="BA89" s="2"/>
      <c r="BB89" s="2"/>
      <c r="BC89" s="2"/>
      <c r="BD89" s="2"/>
      <c r="BE89" s="2"/>
      <c r="BF89" s="2"/>
      <c r="BG89" s="2"/>
      <c r="BH89" s="2"/>
      <c r="BI89" s="2"/>
      <c r="BJ89" s="2"/>
      <c r="BK89" s="2"/>
      <c r="BL89" s="2"/>
      <c r="BM89" s="2"/>
      <c r="BN89" s="2"/>
      <c r="BO89" s="2"/>
    </row>
    <row r="90" spans="1:67" s="1" customForma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G90" s="52"/>
      <c r="AL90" s="2"/>
      <c r="AU90" s="2"/>
      <c r="AV90" s="2"/>
      <c r="AW90" s="2"/>
      <c r="AX90" s="2"/>
      <c r="AY90" s="2"/>
      <c r="AZ90" s="2"/>
      <c r="BA90" s="2"/>
      <c r="BB90" s="2"/>
      <c r="BC90" s="2"/>
      <c r="BD90" s="2"/>
      <c r="BE90" s="2"/>
      <c r="BF90" s="2"/>
      <c r="BG90" s="2"/>
      <c r="BH90" s="2"/>
      <c r="BI90" s="2"/>
      <c r="BJ90" s="2"/>
      <c r="BK90" s="2"/>
      <c r="BL90" s="2"/>
      <c r="BM90" s="2"/>
      <c r="BN90" s="2"/>
      <c r="BO90" s="2"/>
    </row>
    <row r="91" spans="1:67" s="1" customForma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G91" s="52"/>
      <c r="AL91" s="2"/>
      <c r="AU91" s="2"/>
      <c r="AV91" s="2"/>
      <c r="AW91" s="2"/>
      <c r="AX91" s="2"/>
      <c r="AY91" s="2"/>
      <c r="AZ91" s="2"/>
      <c r="BA91" s="2"/>
      <c r="BB91" s="2"/>
      <c r="BC91" s="2"/>
      <c r="BD91" s="2"/>
      <c r="BE91" s="2"/>
      <c r="BF91" s="2"/>
      <c r="BG91" s="2"/>
      <c r="BH91" s="2"/>
      <c r="BI91" s="2"/>
      <c r="BJ91" s="2"/>
      <c r="BK91" s="2"/>
      <c r="BL91" s="2"/>
      <c r="BM91" s="2"/>
      <c r="BN91" s="2"/>
      <c r="BO91" s="2"/>
    </row>
    <row r="92" spans="1:67" s="1" customForma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G92" s="52"/>
      <c r="AL92" s="2"/>
      <c r="AU92" s="2"/>
      <c r="AV92" s="2"/>
      <c r="AW92" s="2"/>
      <c r="AX92" s="2"/>
      <c r="AY92" s="2"/>
      <c r="AZ92" s="2"/>
      <c r="BA92" s="2"/>
      <c r="BB92" s="2"/>
      <c r="BC92" s="2"/>
      <c r="BD92" s="2"/>
      <c r="BE92" s="2"/>
      <c r="BF92" s="2"/>
      <c r="BG92" s="2"/>
      <c r="BH92" s="2"/>
      <c r="BI92" s="2"/>
      <c r="BJ92" s="2"/>
      <c r="BK92" s="2"/>
      <c r="BL92" s="2"/>
      <c r="BM92" s="2"/>
      <c r="BN92" s="2"/>
      <c r="BO92" s="2"/>
    </row>
    <row r="93" spans="1:67" s="1" customForma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G93" s="52"/>
      <c r="AL93" s="2"/>
      <c r="AU93" s="2"/>
      <c r="AV93" s="2"/>
      <c r="AW93" s="2"/>
      <c r="AX93" s="2"/>
      <c r="AY93" s="2"/>
      <c r="AZ93" s="2"/>
      <c r="BA93" s="2"/>
      <c r="BB93" s="2"/>
      <c r="BC93" s="2"/>
      <c r="BD93" s="2"/>
      <c r="BE93" s="2"/>
      <c r="BF93" s="2"/>
      <c r="BG93" s="2"/>
      <c r="BH93" s="2"/>
      <c r="BI93" s="2"/>
      <c r="BJ93" s="2"/>
      <c r="BK93" s="2"/>
      <c r="BL93" s="2"/>
      <c r="BM93" s="2"/>
      <c r="BN93" s="2"/>
      <c r="BO93" s="2"/>
    </row>
    <row r="94" spans="1:67" s="1" customForma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G94" s="52"/>
      <c r="AL94" s="2"/>
      <c r="AU94" s="2"/>
      <c r="AV94" s="2"/>
      <c r="AW94" s="2"/>
      <c r="AX94" s="2"/>
      <c r="AY94" s="2"/>
      <c r="AZ94" s="2"/>
      <c r="BA94" s="2"/>
      <c r="BB94" s="2"/>
      <c r="BC94" s="2"/>
      <c r="BD94" s="2"/>
      <c r="BE94" s="2"/>
      <c r="BF94" s="2"/>
      <c r="BG94" s="2"/>
      <c r="BH94" s="2"/>
      <c r="BI94" s="2"/>
      <c r="BJ94" s="2"/>
      <c r="BK94" s="2"/>
      <c r="BL94" s="2"/>
      <c r="BM94" s="2"/>
      <c r="BN94" s="2"/>
      <c r="BO94" s="2"/>
    </row>
    <row r="95" spans="1:67" s="1" customForma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G95" s="52"/>
      <c r="AL95" s="2"/>
      <c r="AU95" s="2"/>
      <c r="AV95" s="2"/>
      <c r="AW95" s="2"/>
      <c r="AX95" s="2"/>
      <c r="AY95" s="2"/>
      <c r="AZ95" s="2"/>
      <c r="BA95" s="2"/>
      <c r="BB95" s="2"/>
      <c r="BC95" s="2"/>
      <c r="BD95" s="2"/>
      <c r="BE95" s="2"/>
      <c r="BF95" s="2"/>
      <c r="BG95" s="2"/>
      <c r="BH95" s="2"/>
      <c r="BI95" s="2"/>
      <c r="BJ95" s="2"/>
      <c r="BK95" s="2"/>
      <c r="BL95" s="2"/>
      <c r="BM95" s="2"/>
      <c r="BN95" s="2"/>
      <c r="BO95" s="2"/>
    </row>
    <row r="96" spans="1:67" s="1" customForma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G96" s="52"/>
      <c r="AL96" s="2"/>
      <c r="AU96" s="2"/>
      <c r="AV96" s="2"/>
      <c r="AW96" s="2"/>
      <c r="AX96" s="2"/>
      <c r="AY96" s="2"/>
      <c r="AZ96" s="2"/>
      <c r="BA96" s="2"/>
      <c r="BB96" s="2"/>
      <c r="BC96" s="2"/>
      <c r="BD96" s="2"/>
      <c r="BE96" s="2"/>
      <c r="BF96" s="2"/>
      <c r="BG96" s="2"/>
      <c r="BH96" s="2"/>
      <c r="BI96" s="2"/>
      <c r="BJ96" s="2"/>
      <c r="BK96" s="2"/>
      <c r="BL96" s="2"/>
      <c r="BM96" s="2"/>
      <c r="BN96" s="2"/>
      <c r="BO96" s="2"/>
    </row>
    <row r="97" spans="1:67" s="1" customForma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G97" s="52"/>
      <c r="AL97" s="2"/>
      <c r="AU97" s="2"/>
      <c r="AV97" s="2"/>
      <c r="AW97" s="2"/>
      <c r="AX97" s="2"/>
      <c r="AY97" s="2"/>
      <c r="AZ97" s="2"/>
      <c r="BA97" s="2"/>
      <c r="BB97" s="2"/>
      <c r="BC97" s="2"/>
      <c r="BD97" s="2"/>
      <c r="BE97" s="2"/>
      <c r="BF97" s="2"/>
      <c r="BG97" s="2"/>
      <c r="BH97" s="2"/>
      <c r="BI97" s="2"/>
      <c r="BJ97" s="2"/>
      <c r="BK97" s="2"/>
      <c r="BL97" s="2"/>
      <c r="BM97" s="2"/>
      <c r="BN97" s="2"/>
      <c r="BO97" s="2"/>
    </row>
    <row r="98" spans="1:67" s="1" customForma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G98" s="52"/>
      <c r="AL98" s="2"/>
      <c r="AU98" s="2"/>
      <c r="AV98" s="2"/>
      <c r="AW98" s="2"/>
      <c r="AX98" s="2"/>
      <c r="AY98" s="2"/>
      <c r="AZ98" s="2"/>
      <c r="BA98" s="2"/>
      <c r="BB98" s="2"/>
      <c r="BC98" s="2"/>
      <c r="BD98" s="2"/>
      <c r="BE98" s="2"/>
      <c r="BF98" s="2"/>
      <c r="BG98" s="2"/>
      <c r="BH98" s="2"/>
      <c r="BI98" s="2"/>
      <c r="BJ98" s="2"/>
      <c r="BK98" s="2"/>
      <c r="BL98" s="2"/>
      <c r="BM98" s="2"/>
      <c r="BN98" s="2"/>
      <c r="BO98" s="2"/>
    </row>
    <row r="99" spans="1:67" s="1" customForma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G99" s="52"/>
      <c r="AL99" s="2"/>
      <c r="AU99" s="2"/>
      <c r="AV99" s="2"/>
      <c r="AW99" s="2"/>
      <c r="AX99" s="2"/>
      <c r="AY99" s="2"/>
      <c r="AZ99" s="2"/>
      <c r="BA99" s="2"/>
      <c r="BB99" s="2"/>
      <c r="BC99" s="2"/>
      <c r="BD99" s="2"/>
      <c r="BE99" s="2"/>
      <c r="BF99" s="2"/>
      <c r="BG99" s="2"/>
      <c r="BH99" s="2"/>
      <c r="BI99" s="2"/>
      <c r="BJ99" s="2"/>
      <c r="BK99" s="2"/>
      <c r="BL99" s="2"/>
      <c r="BM99" s="2"/>
      <c r="BN99" s="2"/>
      <c r="BO99" s="2"/>
    </row>
    <row r="100" spans="1:67" s="1" customForma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G100" s="52"/>
      <c r="AL100" s="2"/>
      <c r="AU100" s="2"/>
      <c r="AV100" s="2"/>
      <c r="AW100" s="2"/>
      <c r="AX100" s="2"/>
      <c r="AY100" s="2"/>
      <c r="AZ100" s="2"/>
      <c r="BA100" s="2"/>
      <c r="BB100" s="2"/>
      <c r="BC100" s="2"/>
      <c r="BD100" s="2"/>
      <c r="BE100" s="2"/>
      <c r="BF100" s="2"/>
      <c r="BG100" s="2"/>
      <c r="BH100" s="2"/>
      <c r="BI100" s="2"/>
      <c r="BJ100" s="2"/>
      <c r="BK100" s="2"/>
      <c r="BL100" s="2"/>
      <c r="BM100" s="2"/>
      <c r="BN100" s="2"/>
      <c r="BO100" s="2"/>
    </row>
    <row r="101" spans="1:67" s="1" customForma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G101" s="52"/>
      <c r="AL101" s="2"/>
      <c r="AU101" s="2"/>
      <c r="AV101" s="2"/>
      <c r="AW101" s="2"/>
      <c r="AX101" s="2"/>
      <c r="AY101" s="2"/>
      <c r="AZ101" s="2"/>
      <c r="BA101" s="2"/>
      <c r="BB101" s="2"/>
      <c r="BC101" s="2"/>
      <c r="BD101" s="2"/>
      <c r="BE101" s="2"/>
      <c r="BF101" s="2"/>
      <c r="BG101" s="2"/>
      <c r="BH101" s="2"/>
      <c r="BI101" s="2"/>
      <c r="BJ101" s="2"/>
      <c r="BK101" s="2"/>
      <c r="BL101" s="2"/>
      <c r="BM101" s="2"/>
      <c r="BN101" s="2"/>
      <c r="BO101" s="2"/>
    </row>
    <row r="102" spans="1:67" s="1" customForma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G102" s="52"/>
      <c r="AL102" s="2"/>
      <c r="AU102" s="2"/>
      <c r="AV102" s="2"/>
      <c r="AW102" s="2"/>
      <c r="AX102" s="2"/>
      <c r="AY102" s="2"/>
      <c r="AZ102" s="2"/>
      <c r="BA102" s="2"/>
      <c r="BB102" s="2"/>
      <c r="BC102" s="2"/>
      <c r="BD102" s="2"/>
      <c r="BE102" s="2"/>
      <c r="BF102" s="2"/>
      <c r="BG102" s="2"/>
      <c r="BH102" s="2"/>
      <c r="BI102" s="2"/>
      <c r="BJ102" s="2"/>
      <c r="BK102" s="2"/>
      <c r="BL102" s="2"/>
      <c r="BM102" s="2"/>
      <c r="BN102" s="2"/>
      <c r="BO102" s="2"/>
    </row>
    <row r="103" spans="1:67" s="1" customForma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G103" s="52"/>
      <c r="AL103" s="2"/>
      <c r="AU103" s="2"/>
      <c r="AV103" s="2"/>
      <c r="AW103" s="2"/>
      <c r="AX103" s="2"/>
      <c r="AY103" s="2"/>
      <c r="AZ103" s="2"/>
      <c r="BA103" s="2"/>
      <c r="BB103" s="2"/>
      <c r="BC103" s="2"/>
      <c r="BD103" s="2"/>
      <c r="BE103" s="2"/>
      <c r="BF103" s="2"/>
      <c r="BG103" s="2"/>
      <c r="BH103" s="2"/>
      <c r="BI103" s="2"/>
      <c r="BJ103" s="2"/>
      <c r="BK103" s="2"/>
      <c r="BL103" s="2"/>
      <c r="BM103" s="2"/>
      <c r="BN103" s="2"/>
      <c r="BO103" s="2"/>
    </row>
    <row r="104" spans="1:67" s="1" customForma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G104" s="52"/>
      <c r="AL104" s="2"/>
      <c r="AU104" s="2"/>
      <c r="AV104" s="2"/>
      <c r="AW104" s="2"/>
      <c r="AX104" s="2"/>
      <c r="AY104" s="2"/>
      <c r="AZ104" s="2"/>
      <c r="BA104" s="2"/>
      <c r="BB104" s="2"/>
      <c r="BC104" s="2"/>
      <c r="BD104" s="2"/>
      <c r="BE104" s="2"/>
      <c r="BF104" s="2"/>
      <c r="BG104" s="2"/>
      <c r="BH104" s="2"/>
      <c r="BI104" s="2"/>
      <c r="BJ104" s="2"/>
      <c r="BK104" s="2"/>
      <c r="BL104" s="2"/>
      <c r="BM104" s="2"/>
      <c r="BN104" s="2"/>
      <c r="BO104" s="2"/>
    </row>
    <row r="105" spans="1:67" s="1" customForma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G105" s="52"/>
      <c r="AL105" s="2"/>
      <c r="AU105" s="2"/>
      <c r="AV105" s="2"/>
      <c r="AW105" s="2"/>
      <c r="AX105" s="2"/>
      <c r="AY105" s="2"/>
      <c r="AZ105" s="2"/>
      <c r="BA105" s="2"/>
      <c r="BB105" s="2"/>
      <c r="BC105" s="2"/>
      <c r="BD105" s="2"/>
      <c r="BE105" s="2"/>
      <c r="BF105" s="2"/>
      <c r="BG105" s="2"/>
      <c r="BH105" s="2"/>
      <c r="BI105" s="2"/>
      <c r="BJ105" s="2"/>
      <c r="BK105" s="2"/>
      <c r="BL105" s="2"/>
      <c r="BM105" s="2"/>
      <c r="BN105" s="2"/>
      <c r="BO105" s="2"/>
    </row>
    <row r="106" spans="1:67" s="1" customForma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G106" s="52"/>
      <c r="AL106" s="2"/>
      <c r="AU106" s="2"/>
      <c r="AV106" s="2"/>
      <c r="AW106" s="2"/>
      <c r="AX106" s="2"/>
      <c r="AY106" s="2"/>
      <c r="AZ106" s="2"/>
      <c r="BA106" s="2"/>
      <c r="BB106" s="2"/>
      <c r="BC106" s="2"/>
      <c r="BD106" s="2"/>
      <c r="BE106" s="2"/>
      <c r="BF106" s="2"/>
      <c r="BG106" s="2"/>
      <c r="BH106" s="2"/>
      <c r="BI106" s="2"/>
      <c r="BJ106" s="2"/>
      <c r="BK106" s="2"/>
      <c r="BL106" s="2"/>
      <c r="BM106" s="2"/>
      <c r="BN106" s="2"/>
      <c r="BO106" s="2"/>
    </row>
    <row r="107" spans="1:67" s="1" customForma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G107" s="52"/>
      <c r="AL107" s="2"/>
      <c r="AU107" s="2"/>
      <c r="AV107" s="2"/>
      <c r="AW107" s="2"/>
      <c r="AX107" s="2"/>
      <c r="AY107" s="2"/>
      <c r="AZ107" s="2"/>
      <c r="BA107" s="2"/>
      <c r="BB107" s="2"/>
      <c r="BC107" s="2"/>
      <c r="BD107" s="2"/>
      <c r="BE107" s="2"/>
      <c r="BF107" s="2"/>
      <c r="BG107" s="2"/>
      <c r="BH107" s="2"/>
      <c r="BI107" s="2"/>
      <c r="BJ107" s="2"/>
      <c r="BK107" s="2"/>
      <c r="BL107" s="2"/>
      <c r="BM107" s="2"/>
      <c r="BN107" s="2"/>
      <c r="BO107" s="2"/>
    </row>
    <row r="108" spans="1:67" s="1" customForma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G108" s="52"/>
      <c r="AL108" s="2"/>
      <c r="AU108" s="2"/>
      <c r="AV108" s="2"/>
      <c r="AW108" s="2"/>
      <c r="AX108" s="2"/>
      <c r="AY108" s="2"/>
      <c r="AZ108" s="2"/>
      <c r="BA108" s="2"/>
      <c r="BB108" s="2"/>
      <c r="BC108" s="2"/>
      <c r="BD108" s="2"/>
      <c r="BE108" s="2"/>
      <c r="BF108" s="2"/>
      <c r="BG108" s="2"/>
      <c r="BH108" s="2"/>
      <c r="BI108" s="2"/>
      <c r="BJ108" s="2"/>
      <c r="BK108" s="2"/>
      <c r="BL108" s="2"/>
      <c r="BM108" s="2"/>
      <c r="BN108" s="2"/>
      <c r="BO108" s="2"/>
    </row>
    <row r="109" spans="1:67" s="1" customForma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G109" s="52"/>
      <c r="AL109" s="2"/>
      <c r="AU109" s="2"/>
      <c r="AV109" s="2"/>
      <c r="AW109" s="2"/>
      <c r="AX109" s="2"/>
      <c r="AY109" s="2"/>
      <c r="AZ109" s="2"/>
      <c r="BA109" s="2"/>
      <c r="BB109" s="2"/>
      <c r="BC109" s="2"/>
      <c r="BD109" s="2"/>
      <c r="BE109" s="2"/>
      <c r="BF109" s="2"/>
      <c r="BG109" s="2"/>
      <c r="BH109" s="2"/>
      <c r="BI109" s="2"/>
      <c r="BJ109" s="2"/>
      <c r="BK109" s="2"/>
      <c r="BL109" s="2"/>
      <c r="BM109" s="2"/>
      <c r="BN109" s="2"/>
      <c r="BO109" s="2"/>
    </row>
    <row r="110" spans="1:67" s="1" customForma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G110" s="52"/>
      <c r="AL110" s="2"/>
      <c r="AU110" s="2"/>
      <c r="AV110" s="2"/>
      <c r="AW110" s="2"/>
      <c r="AX110" s="2"/>
      <c r="AY110" s="2"/>
      <c r="AZ110" s="2"/>
      <c r="BA110" s="2"/>
      <c r="BB110" s="2"/>
      <c r="BC110" s="2"/>
      <c r="BD110" s="2"/>
      <c r="BE110" s="2"/>
      <c r="BF110" s="2"/>
      <c r="BG110" s="2"/>
      <c r="BH110" s="2"/>
      <c r="BI110" s="2"/>
      <c r="BJ110" s="2"/>
      <c r="BK110" s="2"/>
      <c r="BL110" s="2"/>
      <c r="BM110" s="2"/>
      <c r="BN110" s="2"/>
      <c r="BO110" s="2"/>
    </row>
    <row r="111" spans="1:67" s="1" customForma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G111" s="52"/>
      <c r="AL111" s="2"/>
      <c r="AU111" s="2"/>
      <c r="AV111" s="2"/>
      <c r="AW111" s="2"/>
      <c r="AX111" s="2"/>
      <c r="AY111" s="2"/>
      <c r="AZ111" s="2"/>
      <c r="BA111" s="2"/>
      <c r="BB111" s="2"/>
      <c r="BC111" s="2"/>
      <c r="BD111" s="2"/>
      <c r="BE111" s="2"/>
      <c r="BF111" s="2"/>
      <c r="BG111" s="2"/>
      <c r="BH111" s="2"/>
      <c r="BI111" s="2"/>
      <c r="BJ111" s="2"/>
      <c r="BK111" s="2"/>
      <c r="BL111" s="2"/>
      <c r="BM111" s="2"/>
      <c r="BN111" s="2"/>
      <c r="BO111" s="2"/>
    </row>
    <row r="112" spans="1:67" s="1" customForma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G112" s="52"/>
      <c r="AL112" s="2"/>
      <c r="AU112" s="2"/>
      <c r="AV112" s="2"/>
      <c r="AW112" s="2"/>
      <c r="AX112" s="2"/>
      <c r="AY112" s="2"/>
      <c r="AZ112" s="2"/>
      <c r="BA112" s="2"/>
      <c r="BB112" s="2"/>
      <c r="BC112" s="2"/>
      <c r="BD112" s="2"/>
      <c r="BE112" s="2"/>
      <c r="BF112" s="2"/>
      <c r="BG112" s="2"/>
      <c r="BH112" s="2"/>
      <c r="BI112" s="2"/>
      <c r="BJ112" s="2"/>
      <c r="BK112" s="2"/>
      <c r="BL112" s="2"/>
      <c r="BM112" s="2"/>
      <c r="BN112" s="2"/>
      <c r="BO112" s="2"/>
    </row>
    <row r="113" spans="1:67" s="1" customForma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G113" s="52"/>
      <c r="AL113" s="2"/>
      <c r="AU113" s="2"/>
      <c r="AV113" s="2"/>
      <c r="AW113" s="2"/>
      <c r="AX113" s="2"/>
      <c r="AY113" s="2"/>
      <c r="AZ113" s="2"/>
      <c r="BA113" s="2"/>
      <c r="BB113" s="2"/>
      <c r="BC113" s="2"/>
      <c r="BD113" s="2"/>
      <c r="BE113" s="2"/>
      <c r="BF113" s="2"/>
      <c r="BG113" s="2"/>
      <c r="BH113" s="2"/>
      <c r="BI113" s="2"/>
      <c r="BJ113" s="2"/>
      <c r="BK113" s="2"/>
      <c r="BL113" s="2"/>
      <c r="BM113" s="2"/>
      <c r="BN113" s="2"/>
      <c r="BO113" s="2"/>
    </row>
    <row r="114" spans="1:67" s="1" customForma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G114" s="52"/>
      <c r="AL114" s="2"/>
      <c r="AU114" s="2"/>
      <c r="AV114" s="2"/>
      <c r="AW114" s="2"/>
      <c r="AX114" s="2"/>
      <c r="AY114" s="2"/>
      <c r="AZ114" s="2"/>
      <c r="BA114" s="2"/>
      <c r="BB114" s="2"/>
      <c r="BC114" s="2"/>
      <c r="BD114" s="2"/>
      <c r="BE114" s="2"/>
      <c r="BF114" s="2"/>
      <c r="BG114" s="2"/>
      <c r="BH114" s="2"/>
      <c r="BI114" s="2"/>
      <c r="BJ114" s="2"/>
      <c r="BK114" s="2"/>
      <c r="BL114" s="2"/>
      <c r="BM114" s="2"/>
      <c r="BN114" s="2"/>
      <c r="BO114" s="2"/>
    </row>
    <row r="115" spans="1:67" s="1" customForma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G115" s="52"/>
      <c r="AL115" s="2"/>
      <c r="AU115" s="2"/>
      <c r="AV115" s="2"/>
      <c r="AW115" s="2"/>
      <c r="AX115" s="2"/>
      <c r="AY115" s="2"/>
      <c r="AZ115" s="2"/>
      <c r="BA115" s="2"/>
      <c r="BB115" s="2"/>
      <c r="BC115" s="2"/>
      <c r="BD115" s="2"/>
      <c r="BE115" s="2"/>
      <c r="BF115" s="2"/>
      <c r="BG115" s="2"/>
      <c r="BH115" s="2"/>
      <c r="BI115" s="2"/>
      <c r="BJ115" s="2"/>
      <c r="BK115" s="2"/>
      <c r="BL115" s="2"/>
      <c r="BM115" s="2"/>
      <c r="BN115" s="2"/>
      <c r="BO115" s="2"/>
    </row>
    <row r="116" spans="1:67" s="1" customForma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G116" s="52"/>
      <c r="AL116" s="2"/>
      <c r="AU116" s="2"/>
      <c r="AV116" s="2"/>
      <c r="AW116" s="2"/>
      <c r="AX116" s="2"/>
      <c r="AY116" s="2"/>
      <c r="AZ116" s="2"/>
      <c r="BA116" s="2"/>
      <c r="BB116" s="2"/>
      <c r="BC116" s="2"/>
      <c r="BD116" s="2"/>
      <c r="BE116" s="2"/>
      <c r="BF116" s="2"/>
      <c r="BG116" s="2"/>
      <c r="BH116" s="2"/>
      <c r="BI116" s="2"/>
      <c r="BJ116" s="2"/>
      <c r="BK116" s="2"/>
      <c r="BL116" s="2"/>
      <c r="BM116" s="2"/>
      <c r="BN116" s="2"/>
      <c r="BO116" s="2"/>
    </row>
    <row r="117" spans="1:67" s="1" customForma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G117" s="52"/>
      <c r="AL117" s="2"/>
      <c r="AU117" s="2"/>
      <c r="AV117" s="2"/>
      <c r="AW117" s="2"/>
      <c r="AX117" s="2"/>
      <c r="AY117" s="2"/>
      <c r="AZ117" s="2"/>
      <c r="BA117" s="2"/>
      <c r="BB117" s="2"/>
      <c r="BC117" s="2"/>
      <c r="BD117" s="2"/>
      <c r="BE117" s="2"/>
      <c r="BF117" s="2"/>
      <c r="BG117" s="2"/>
      <c r="BH117" s="2"/>
      <c r="BI117" s="2"/>
      <c r="BJ117" s="2"/>
      <c r="BK117" s="2"/>
      <c r="BL117" s="2"/>
      <c r="BM117" s="2"/>
      <c r="BN117" s="2"/>
      <c r="BO117" s="2"/>
    </row>
    <row r="118" spans="1:67" s="1" customForma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G118" s="52"/>
      <c r="AL118" s="2"/>
      <c r="AU118" s="2"/>
      <c r="AV118" s="2"/>
      <c r="AW118" s="2"/>
      <c r="AX118" s="2"/>
      <c r="AY118" s="2"/>
      <c r="AZ118" s="2"/>
      <c r="BA118" s="2"/>
      <c r="BB118" s="2"/>
      <c r="BC118" s="2"/>
      <c r="BD118" s="2"/>
      <c r="BE118" s="2"/>
      <c r="BF118" s="2"/>
      <c r="BG118" s="2"/>
      <c r="BH118" s="2"/>
      <c r="BI118" s="2"/>
      <c r="BJ118" s="2"/>
      <c r="BK118" s="2"/>
      <c r="BL118" s="2"/>
      <c r="BM118" s="2"/>
      <c r="BN118" s="2"/>
      <c r="BO118" s="2"/>
    </row>
    <row r="119" spans="1:67" s="1" customForma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G119" s="52"/>
      <c r="AL119" s="2"/>
      <c r="AU119" s="2"/>
      <c r="AV119" s="2"/>
      <c r="AW119" s="2"/>
      <c r="AX119" s="2"/>
      <c r="AY119" s="2"/>
      <c r="AZ119" s="2"/>
      <c r="BA119" s="2"/>
      <c r="BB119" s="2"/>
      <c r="BC119" s="2"/>
      <c r="BD119" s="2"/>
      <c r="BE119" s="2"/>
      <c r="BF119" s="2"/>
      <c r="BG119" s="2"/>
      <c r="BH119" s="2"/>
      <c r="BI119" s="2"/>
      <c r="BJ119" s="2"/>
      <c r="BK119" s="2"/>
      <c r="BL119" s="2"/>
      <c r="BM119" s="2"/>
      <c r="BN119" s="2"/>
      <c r="BO119" s="2"/>
    </row>
    <row r="120" spans="1:67" s="1" customForma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G120" s="52"/>
      <c r="AL120" s="2"/>
      <c r="AU120" s="2"/>
      <c r="AV120" s="2"/>
      <c r="AW120" s="2"/>
      <c r="AX120" s="2"/>
      <c r="AY120" s="2"/>
      <c r="AZ120" s="2"/>
      <c r="BA120" s="2"/>
      <c r="BB120" s="2"/>
      <c r="BC120" s="2"/>
      <c r="BD120" s="2"/>
      <c r="BE120" s="2"/>
      <c r="BF120" s="2"/>
      <c r="BG120" s="2"/>
      <c r="BH120" s="2"/>
      <c r="BI120" s="2"/>
      <c r="BJ120" s="2"/>
      <c r="BK120" s="2"/>
      <c r="BL120" s="2"/>
      <c r="BM120" s="2"/>
      <c r="BN120" s="2"/>
      <c r="BO120" s="2"/>
    </row>
    <row r="121" spans="1:67" s="1" customForma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G121" s="52"/>
      <c r="AL121" s="2"/>
      <c r="AU121" s="2"/>
      <c r="AV121" s="2"/>
      <c r="AW121" s="2"/>
      <c r="AX121" s="2"/>
      <c r="AY121" s="2"/>
      <c r="AZ121" s="2"/>
      <c r="BA121" s="2"/>
      <c r="BB121" s="2"/>
      <c r="BC121" s="2"/>
      <c r="BD121" s="2"/>
      <c r="BE121" s="2"/>
      <c r="BF121" s="2"/>
      <c r="BG121" s="2"/>
      <c r="BH121" s="2"/>
      <c r="BI121" s="2"/>
      <c r="BJ121" s="2"/>
      <c r="BK121" s="2"/>
      <c r="BL121" s="2"/>
      <c r="BM121" s="2"/>
      <c r="BN121" s="2"/>
      <c r="BO121" s="2"/>
    </row>
    <row r="122" spans="1:67" s="1" customForma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G122" s="52"/>
      <c r="AL122" s="2"/>
      <c r="AU122" s="2"/>
      <c r="AV122" s="2"/>
      <c r="AW122" s="2"/>
      <c r="AX122" s="2"/>
      <c r="AY122" s="2"/>
      <c r="AZ122" s="2"/>
      <c r="BA122" s="2"/>
      <c r="BB122" s="2"/>
      <c r="BC122" s="2"/>
      <c r="BD122" s="2"/>
      <c r="BE122" s="2"/>
      <c r="BF122" s="2"/>
      <c r="BG122" s="2"/>
      <c r="BH122" s="2"/>
      <c r="BI122" s="2"/>
      <c r="BJ122" s="2"/>
      <c r="BK122" s="2"/>
      <c r="BL122" s="2"/>
      <c r="BM122" s="2"/>
      <c r="BN122" s="2"/>
      <c r="BO122" s="2"/>
    </row>
    <row r="123" spans="1:67" s="1" customForma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G123" s="52"/>
      <c r="AL123" s="2"/>
      <c r="AU123" s="2"/>
      <c r="AV123" s="2"/>
      <c r="AW123" s="2"/>
      <c r="AX123" s="2"/>
      <c r="AY123" s="2"/>
      <c r="AZ123" s="2"/>
      <c r="BA123" s="2"/>
      <c r="BB123" s="2"/>
      <c r="BC123" s="2"/>
      <c r="BD123" s="2"/>
      <c r="BE123" s="2"/>
      <c r="BF123" s="2"/>
      <c r="BG123" s="2"/>
      <c r="BH123" s="2"/>
      <c r="BI123" s="2"/>
      <c r="BJ123" s="2"/>
      <c r="BK123" s="2"/>
      <c r="BL123" s="2"/>
      <c r="BM123" s="2"/>
      <c r="BN123" s="2"/>
      <c r="BO123" s="2"/>
    </row>
    <row r="124" spans="1:67" s="1" customForma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G124" s="52"/>
      <c r="AL124" s="2"/>
      <c r="AU124" s="2"/>
      <c r="AV124" s="2"/>
      <c r="AW124" s="2"/>
      <c r="AX124" s="2"/>
      <c r="AY124" s="2"/>
      <c r="AZ124" s="2"/>
      <c r="BA124" s="2"/>
      <c r="BB124" s="2"/>
      <c r="BC124" s="2"/>
      <c r="BD124" s="2"/>
      <c r="BE124" s="2"/>
      <c r="BF124" s="2"/>
      <c r="BG124" s="2"/>
      <c r="BH124" s="2"/>
      <c r="BI124" s="2"/>
      <c r="BJ124" s="2"/>
      <c r="BK124" s="2"/>
      <c r="BL124" s="2"/>
      <c r="BM124" s="2"/>
      <c r="BN124" s="2"/>
      <c r="BO124" s="2"/>
    </row>
    <row r="125" spans="1:67" s="1" customForma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G125" s="52"/>
      <c r="AL125" s="2"/>
      <c r="AU125" s="2"/>
      <c r="AV125" s="2"/>
      <c r="AW125" s="2"/>
      <c r="AX125" s="2"/>
      <c r="AY125" s="2"/>
      <c r="AZ125" s="2"/>
      <c r="BA125" s="2"/>
      <c r="BB125" s="2"/>
      <c r="BC125" s="2"/>
      <c r="BD125" s="2"/>
      <c r="BE125" s="2"/>
      <c r="BF125" s="2"/>
      <c r="BG125" s="2"/>
      <c r="BH125" s="2"/>
      <c r="BI125" s="2"/>
      <c r="BJ125" s="2"/>
      <c r="BK125" s="2"/>
      <c r="BL125" s="2"/>
      <c r="BM125" s="2"/>
      <c r="BN125" s="2"/>
      <c r="BO125" s="2"/>
    </row>
    <row r="126" spans="1:67" s="1" customForma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G126" s="52"/>
      <c r="AL126" s="2"/>
      <c r="AU126" s="2"/>
      <c r="AV126" s="2"/>
      <c r="AW126" s="2"/>
      <c r="AX126" s="2"/>
      <c r="AY126" s="2"/>
      <c r="AZ126" s="2"/>
      <c r="BA126" s="2"/>
      <c r="BB126" s="2"/>
      <c r="BC126" s="2"/>
      <c r="BD126" s="2"/>
      <c r="BE126" s="2"/>
      <c r="BF126" s="2"/>
      <c r="BG126" s="2"/>
      <c r="BH126" s="2"/>
      <c r="BI126" s="2"/>
      <c r="BJ126" s="2"/>
      <c r="BK126" s="2"/>
      <c r="BL126" s="2"/>
      <c r="BM126" s="2"/>
      <c r="BN126" s="2"/>
      <c r="BO126" s="2"/>
    </row>
    <row r="127" spans="1:67" s="1" customForma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G127" s="52"/>
      <c r="AL127" s="2"/>
      <c r="AU127" s="2"/>
      <c r="AV127" s="2"/>
      <c r="AW127" s="2"/>
      <c r="AX127" s="2"/>
      <c r="AY127" s="2"/>
      <c r="AZ127" s="2"/>
      <c r="BA127" s="2"/>
      <c r="BB127" s="2"/>
      <c r="BC127" s="2"/>
      <c r="BD127" s="2"/>
      <c r="BE127" s="2"/>
      <c r="BF127" s="2"/>
      <c r="BG127" s="2"/>
      <c r="BH127" s="2"/>
      <c r="BI127" s="2"/>
      <c r="BJ127" s="2"/>
      <c r="BK127" s="2"/>
      <c r="BL127" s="2"/>
      <c r="BM127" s="2"/>
      <c r="BN127" s="2"/>
      <c r="BO127" s="2"/>
    </row>
    <row r="128" spans="1:67" s="1" customForma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G128" s="52"/>
      <c r="AL128" s="2"/>
      <c r="AU128" s="2"/>
      <c r="AV128" s="2"/>
      <c r="AW128" s="2"/>
      <c r="AX128" s="2"/>
      <c r="AY128" s="2"/>
      <c r="AZ128" s="2"/>
      <c r="BA128" s="2"/>
      <c r="BB128" s="2"/>
      <c r="BC128" s="2"/>
      <c r="BD128" s="2"/>
      <c r="BE128" s="2"/>
      <c r="BF128" s="2"/>
      <c r="BG128" s="2"/>
      <c r="BH128" s="2"/>
      <c r="BI128" s="2"/>
      <c r="BJ128" s="2"/>
      <c r="BK128" s="2"/>
      <c r="BL128" s="2"/>
      <c r="BM128" s="2"/>
      <c r="BN128" s="2"/>
      <c r="BO128" s="2"/>
    </row>
    <row r="129" spans="1:67" s="1" customForma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G129" s="52"/>
      <c r="AL129" s="2"/>
      <c r="AU129" s="2"/>
      <c r="AV129" s="2"/>
      <c r="AW129" s="2"/>
      <c r="AX129" s="2"/>
      <c r="AY129" s="2"/>
      <c r="AZ129" s="2"/>
      <c r="BA129" s="2"/>
      <c r="BB129" s="2"/>
      <c r="BC129" s="2"/>
      <c r="BD129" s="2"/>
      <c r="BE129" s="2"/>
      <c r="BF129" s="2"/>
      <c r="BG129" s="2"/>
      <c r="BH129" s="2"/>
      <c r="BI129" s="2"/>
      <c r="BJ129" s="2"/>
      <c r="BK129" s="2"/>
      <c r="BL129" s="2"/>
      <c r="BM129" s="2"/>
      <c r="BN129" s="2"/>
      <c r="BO129" s="2"/>
    </row>
    <row r="130" spans="1:67" s="1" customForma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G130" s="52"/>
      <c r="AL130" s="2"/>
      <c r="AU130" s="2"/>
      <c r="AV130" s="2"/>
      <c r="AW130" s="2"/>
      <c r="AX130" s="2"/>
      <c r="AY130" s="2"/>
      <c r="AZ130" s="2"/>
      <c r="BA130" s="2"/>
      <c r="BB130" s="2"/>
      <c r="BC130" s="2"/>
      <c r="BD130" s="2"/>
      <c r="BE130" s="2"/>
      <c r="BF130" s="2"/>
      <c r="BG130" s="2"/>
      <c r="BH130" s="2"/>
      <c r="BI130" s="2"/>
      <c r="BJ130" s="2"/>
      <c r="BK130" s="2"/>
      <c r="BL130" s="2"/>
      <c r="BM130" s="2"/>
      <c r="BN130" s="2"/>
      <c r="BO130" s="2"/>
    </row>
    <row r="131" spans="1:67" s="1" customForma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G131" s="52"/>
      <c r="AL131" s="2"/>
      <c r="AU131" s="2"/>
      <c r="AV131" s="2"/>
      <c r="AW131" s="2"/>
      <c r="AX131" s="2"/>
      <c r="AY131" s="2"/>
      <c r="AZ131" s="2"/>
      <c r="BA131" s="2"/>
      <c r="BB131" s="2"/>
      <c r="BC131" s="2"/>
      <c r="BD131" s="2"/>
      <c r="BE131" s="2"/>
      <c r="BF131" s="2"/>
      <c r="BG131" s="2"/>
      <c r="BH131" s="2"/>
      <c r="BI131" s="2"/>
      <c r="BJ131" s="2"/>
      <c r="BK131" s="2"/>
      <c r="BL131" s="2"/>
      <c r="BM131" s="2"/>
      <c r="BN131" s="2"/>
      <c r="BO131" s="2"/>
    </row>
    <row r="132" spans="1:67" s="1" customForma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G132" s="52"/>
      <c r="AL132" s="2"/>
      <c r="AU132" s="2"/>
      <c r="AV132" s="2"/>
      <c r="AW132" s="2"/>
      <c r="AX132" s="2"/>
      <c r="AY132" s="2"/>
      <c r="AZ132" s="2"/>
      <c r="BA132" s="2"/>
      <c r="BB132" s="2"/>
      <c r="BC132" s="2"/>
      <c r="BD132" s="2"/>
      <c r="BE132" s="2"/>
      <c r="BF132" s="2"/>
      <c r="BG132" s="2"/>
      <c r="BH132" s="2"/>
      <c r="BI132" s="2"/>
      <c r="BJ132" s="2"/>
      <c r="BK132" s="2"/>
      <c r="BL132" s="2"/>
      <c r="BM132" s="2"/>
      <c r="BN132" s="2"/>
      <c r="BO132" s="2"/>
    </row>
    <row r="133" spans="1:67" s="1" customForma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G133" s="52"/>
      <c r="AL133" s="2"/>
      <c r="AU133" s="2"/>
      <c r="AV133" s="2"/>
      <c r="AW133" s="2"/>
      <c r="AX133" s="2"/>
      <c r="AY133" s="2"/>
      <c r="AZ133" s="2"/>
      <c r="BA133" s="2"/>
      <c r="BB133" s="2"/>
      <c r="BC133" s="2"/>
      <c r="BD133" s="2"/>
      <c r="BE133" s="2"/>
      <c r="BF133" s="2"/>
      <c r="BG133" s="2"/>
      <c r="BH133" s="2"/>
      <c r="BI133" s="2"/>
      <c r="BJ133" s="2"/>
      <c r="BK133" s="2"/>
      <c r="BL133" s="2"/>
      <c r="BM133" s="2"/>
      <c r="BN133" s="2"/>
      <c r="BO133" s="2"/>
    </row>
    <row r="134" spans="1:67" s="1" customForma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G134" s="52"/>
      <c r="AL134" s="2"/>
      <c r="AU134" s="2"/>
      <c r="AV134" s="2"/>
      <c r="AW134" s="2"/>
      <c r="AX134" s="2"/>
      <c r="AY134" s="2"/>
      <c r="AZ134" s="2"/>
      <c r="BA134" s="2"/>
      <c r="BB134" s="2"/>
      <c r="BC134" s="2"/>
      <c r="BD134" s="2"/>
      <c r="BE134" s="2"/>
      <c r="BF134" s="2"/>
      <c r="BG134" s="2"/>
      <c r="BH134" s="2"/>
      <c r="BI134" s="2"/>
      <c r="BJ134" s="2"/>
      <c r="BK134" s="2"/>
      <c r="BL134" s="2"/>
      <c r="BM134" s="2"/>
      <c r="BN134" s="2"/>
      <c r="BO134" s="2"/>
    </row>
    <row r="135" spans="1:67" s="1" customForma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G135" s="52"/>
      <c r="AL135" s="2"/>
      <c r="AU135" s="2"/>
      <c r="AV135" s="2"/>
      <c r="AW135" s="2"/>
      <c r="AX135" s="2"/>
      <c r="AY135" s="2"/>
      <c r="AZ135" s="2"/>
      <c r="BA135" s="2"/>
      <c r="BB135" s="2"/>
      <c r="BC135" s="2"/>
      <c r="BD135" s="2"/>
      <c r="BE135" s="2"/>
      <c r="BF135" s="2"/>
      <c r="BG135" s="2"/>
      <c r="BH135" s="2"/>
      <c r="BI135" s="2"/>
      <c r="BJ135" s="2"/>
      <c r="BK135" s="2"/>
      <c r="BL135" s="2"/>
      <c r="BM135" s="2"/>
      <c r="BN135" s="2"/>
      <c r="BO135" s="2"/>
    </row>
    <row r="136" spans="1:67" s="1" customForma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G136" s="52"/>
      <c r="AL136" s="2"/>
      <c r="AU136" s="2"/>
      <c r="AV136" s="2"/>
      <c r="AW136" s="2"/>
      <c r="AX136" s="2"/>
      <c r="AY136" s="2"/>
      <c r="AZ136" s="2"/>
      <c r="BA136" s="2"/>
      <c r="BB136" s="2"/>
      <c r="BC136" s="2"/>
      <c r="BD136" s="2"/>
      <c r="BE136" s="2"/>
      <c r="BF136" s="2"/>
      <c r="BG136" s="2"/>
      <c r="BH136" s="2"/>
      <c r="BI136" s="2"/>
      <c r="BJ136" s="2"/>
      <c r="BK136" s="2"/>
      <c r="BL136" s="2"/>
      <c r="BM136" s="2"/>
      <c r="BN136" s="2"/>
      <c r="BO136" s="2"/>
    </row>
    <row r="137" spans="1:67" s="1" customForma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G137" s="52"/>
      <c r="AL137" s="2"/>
      <c r="AU137" s="2"/>
      <c r="AV137" s="2"/>
      <c r="AW137" s="2"/>
      <c r="AX137" s="2"/>
      <c r="AY137" s="2"/>
      <c r="AZ137" s="2"/>
      <c r="BA137" s="2"/>
      <c r="BB137" s="2"/>
      <c r="BC137" s="2"/>
      <c r="BD137" s="2"/>
      <c r="BE137" s="2"/>
      <c r="BF137" s="2"/>
      <c r="BG137" s="2"/>
      <c r="BH137" s="2"/>
      <c r="BI137" s="2"/>
      <c r="BJ137" s="2"/>
      <c r="BK137" s="2"/>
      <c r="BL137" s="2"/>
      <c r="BM137" s="2"/>
      <c r="BN137" s="2"/>
      <c r="BO137" s="2"/>
    </row>
    <row r="138" spans="1:67" s="1" customForma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G138" s="52"/>
      <c r="AL138" s="2"/>
      <c r="AU138" s="2"/>
      <c r="AV138" s="2"/>
      <c r="AW138" s="2"/>
      <c r="AX138" s="2"/>
      <c r="AY138" s="2"/>
      <c r="AZ138" s="2"/>
      <c r="BA138" s="2"/>
      <c r="BB138" s="2"/>
      <c r="BC138" s="2"/>
      <c r="BD138" s="2"/>
      <c r="BE138" s="2"/>
      <c r="BF138" s="2"/>
      <c r="BG138" s="2"/>
      <c r="BH138" s="2"/>
      <c r="BI138" s="2"/>
      <c r="BJ138" s="2"/>
      <c r="BK138" s="2"/>
      <c r="BL138" s="2"/>
      <c r="BM138" s="2"/>
      <c r="BN138" s="2"/>
      <c r="BO138" s="2"/>
    </row>
    <row r="139" spans="1:67" s="1" customForma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G139" s="52"/>
      <c r="AL139" s="2"/>
      <c r="AU139" s="2"/>
      <c r="AV139" s="2"/>
      <c r="AW139" s="2"/>
      <c r="AX139" s="2"/>
      <c r="AY139" s="2"/>
      <c r="AZ139" s="2"/>
      <c r="BA139" s="2"/>
      <c r="BB139" s="2"/>
      <c r="BC139" s="2"/>
      <c r="BD139" s="2"/>
      <c r="BE139" s="2"/>
      <c r="BF139" s="2"/>
      <c r="BG139" s="2"/>
      <c r="BH139" s="2"/>
      <c r="BI139" s="2"/>
      <c r="BJ139" s="2"/>
      <c r="BK139" s="2"/>
      <c r="BL139" s="2"/>
      <c r="BM139" s="2"/>
      <c r="BN139" s="2"/>
      <c r="BO139" s="2"/>
    </row>
    <row r="140" spans="1:67" s="1" customForma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G140" s="52"/>
      <c r="AL140" s="2"/>
      <c r="AU140" s="2"/>
      <c r="AV140" s="2"/>
      <c r="AW140" s="2"/>
      <c r="AX140" s="2"/>
      <c r="AY140" s="2"/>
      <c r="AZ140" s="2"/>
      <c r="BA140" s="2"/>
      <c r="BB140" s="2"/>
      <c r="BC140" s="2"/>
      <c r="BD140" s="2"/>
      <c r="BE140" s="2"/>
      <c r="BF140" s="2"/>
      <c r="BG140" s="2"/>
      <c r="BH140" s="2"/>
      <c r="BI140" s="2"/>
      <c r="BJ140" s="2"/>
      <c r="BK140" s="2"/>
      <c r="BL140" s="2"/>
      <c r="BM140" s="2"/>
      <c r="BN140" s="2"/>
      <c r="BO140" s="2"/>
    </row>
    <row r="141" spans="1:67" s="1" customForma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G141" s="52"/>
      <c r="AL141" s="2"/>
      <c r="AU141" s="2"/>
      <c r="AV141" s="2"/>
      <c r="AW141" s="2"/>
      <c r="AX141" s="2"/>
      <c r="AY141" s="2"/>
      <c r="AZ141" s="2"/>
      <c r="BA141" s="2"/>
      <c r="BB141" s="2"/>
      <c r="BC141" s="2"/>
      <c r="BD141" s="2"/>
      <c r="BE141" s="2"/>
      <c r="BF141" s="2"/>
      <c r="BG141" s="2"/>
      <c r="BH141" s="2"/>
      <c r="BI141" s="2"/>
      <c r="BJ141" s="2"/>
      <c r="BK141" s="2"/>
      <c r="BL141" s="2"/>
      <c r="BM141" s="2"/>
      <c r="BN141" s="2"/>
      <c r="BO141" s="2"/>
    </row>
    <row r="142" spans="1:67" s="1" customForma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G142" s="52"/>
      <c r="AL142" s="2"/>
      <c r="AU142" s="2"/>
      <c r="AV142" s="2"/>
      <c r="AW142" s="2"/>
      <c r="AX142" s="2"/>
      <c r="AY142" s="2"/>
      <c r="AZ142" s="2"/>
      <c r="BA142" s="2"/>
      <c r="BB142" s="2"/>
      <c r="BC142" s="2"/>
      <c r="BD142" s="2"/>
      <c r="BE142" s="2"/>
      <c r="BF142" s="2"/>
      <c r="BG142" s="2"/>
      <c r="BH142" s="2"/>
      <c r="BI142" s="2"/>
      <c r="BJ142" s="2"/>
      <c r="BK142" s="2"/>
      <c r="BL142" s="2"/>
      <c r="BM142" s="2"/>
      <c r="BN142" s="2"/>
      <c r="BO142" s="2"/>
    </row>
    <row r="143" spans="1:67" s="1" customForma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G143" s="52"/>
      <c r="AL143" s="2"/>
      <c r="AU143" s="2"/>
      <c r="AV143" s="2"/>
      <c r="AW143" s="2"/>
      <c r="AX143" s="2"/>
      <c r="AY143" s="2"/>
      <c r="AZ143" s="2"/>
      <c r="BA143" s="2"/>
      <c r="BB143" s="2"/>
      <c r="BC143" s="2"/>
      <c r="BD143" s="2"/>
      <c r="BE143" s="2"/>
      <c r="BF143" s="2"/>
      <c r="BG143" s="2"/>
      <c r="BH143" s="2"/>
      <c r="BI143" s="2"/>
      <c r="BJ143" s="2"/>
      <c r="BK143" s="2"/>
      <c r="BL143" s="2"/>
      <c r="BM143" s="2"/>
      <c r="BN143" s="2"/>
      <c r="BO143" s="2"/>
    </row>
    <row r="144" spans="1:67" s="1" customForma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G144" s="52"/>
      <c r="AL144" s="2"/>
      <c r="AU144" s="2"/>
      <c r="AV144" s="2"/>
      <c r="AW144" s="2"/>
      <c r="AX144" s="2"/>
      <c r="AY144" s="2"/>
      <c r="AZ144" s="2"/>
      <c r="BA144" s="2"/>
      <c r="BB144" s="2"/>
      <c r="BC144" s="2"/>
      <c r="BD144" s="2"/>
      <c r="BE144" s="2"/>
      <c r="BF144" s="2"/>
      <c r="BG144" s="2"/>
      <c r="BH144" s="2"/>
      <c r="BI144" s="2"/>
      <c r="BJ144" s="2"/>
      <c r="BK144" s="2"/>
      <c r="BL144" s="2"/>
      <c r="BM144" s="2"/>
      <c r="BN144" s="2"/>
      <c r="BO144" s="2"/>
    </row>
    <row r="145" spans="1:67" s="1" customForma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G145" s="52"/>
      <c r="AL145" s="2"/>
      <c r="AU145" s="2"/>
      <c r="AV145" s="2"/>
      <c r="AW145" s="2"/>
      <c r="AX145" s="2"/>
      <c r="AY145" s="2"/>
      <c r="AZ145" s="2"/>
      <c r="BA145" s="2"/>
      <c r="BB145" s="2"/>
      <c r="BC145" s="2"/>
      <c r="BD145" s="2"/>
      <c r="BE145" s="2"/>
      <c r="BF145" s="2"/>
      <c r="BG145" s="2"/>
      <c r="BH145" s="2"/>
      <c r="BI145" s="2"/>
      <c r="BJ145" s="2"/>
      <c r="BK145" s="2"/>
      <c r="BL145" s="2"/>
      <c r="BM145" s="2"/>
      <c r="BN145" s="2"/>
      <c r="BO145" s="2"/>
    </row>
    <row r="146" spans="1:67" s="1" customForma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G146" s="52"/>
      <c r="AL146" s="2"/>
      <c r="AU146" s="2"/>
      <c r="AV146" s="2"/>
      <c r="AW146" s="2"/>
      <c r="AX146" s="2"/>
      <c r="AY146" s="2"/>
      <c r="AZ146" s="2"/>
      <c r="BA146" s="2"/>
      <c r="BB146" s="2"/>
      <c r="BC146" s="2"/>
      <c r="BD146" s="2"/>
      <c r="BE146" s="2"/>
      <c r="BF146" s="2"/>
      <c r="BG146" s="2"/>
      <c r="BH146" s="2"/>
      <c r="BI146" s="2"/>
      <c r="BJ146" s="2"/>
      <c r="BK146" s="2"/>
      <c r="BL146" s="2"/>
      <c r="BM146" s="2"/>
      <c r="BN146" s="2"/>
      <c r="BO146" s="2"/>
    </row>
    <row r="147" spans="1:67" s="1" customForma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G147" s="52"/>
      <c r="AL147" s="2"/>
      <c r="AU147" s="2"/>
      <c r="AV147" s="2"/>
      <c r="AW147" s="2"/>
      <c r="AX147" s="2"/>
      <c r="AY147" s="2"/>
      <c r="AZ147" s="2"/>
      <c r="BA147" s="2"/>
      <c r="BB147" s="2"/>
      <c r="BC147" s="2"/>
      <c r="BD147" s="2"/>
      <c r="BE147" s="2"/>
      <c r="BF147" s="2"/>
      <c r="BG147" s="2"/>
      <c r="BH147" s="2"/>
      <c r="BI147" s="2"/>
      <c r="BJ147" s="2"/>
      <c r="BK147" s="2"/>
      <c r="BL147" s="2"/>
      <c r="BM147" s="2"/>
      <c r="BN147" s="2"/>
      <c r="BO147" s="2"/>
    </row>
    <row r="148" spans="1:67" s="1" customForma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G148" s="52"/>
      <c r="AL148" s="2"/>
      <c r="AU148" s="2"/>
      <c r="AV148" s="2"/>
      <c r="AW148" s="2"/>
      <c r="AX148" s="2"/>
      <c r="AY148" s="2"/>
      <c r="AZ148" s="2"/>
      <c r="BA148" s="2"/>
      <c r="BB148" s="2"/>
      <c r="BC148" s="2"/>
      <c r="BD148" s="2"/>
      <c r="BE148" s="2"/>
      <c r="BF148" s="2"/>
      <c r="BG148" s="2"/>
      <c r="BH148" s="2"/>
      <c r="BI148" s="2"/>
      <c r="BJ148" s="2"/>
      <c r="BK148" s="2"/>
      <c r="BL148" s="2"/>
      <c r="BM148" s="2"/>
      <c r="BN148" s="2"/>
      <c r="BO148" s="2"/>
    </row>
    <row r="149" spans="1:67" s="1" customForma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G149" s="52"/>
      <c r="AL149" s="2"/>
      <c r="AU149" s="2"/>
      <c r="AV149" s="2"/>
      <c r="AW149" s="2"/>
      <c r="AX149" s="2"/>
      <c r="AY149" s="2"/>
      <c r="AZ149" s="2"/>
      <c r="BA149" s="2"/>
      <c r="BB149" s="2"/>
      <c r="BC149" s="2"/>
      <c r="BD149" s="2"/>
      <c r="BE149" s="2"/>
      <c r="BF149" s="2"/>
      <c r="BG149" s="2"/>
      <c r="BH149" s="2"/>
      <c r="BI149" s="2"/>
      <c r="BJ149" s="2"/>
      <c r="BK149" s="2"/>
      <c r="BL149" s="2"/>
      <c r="BM149" s="2"/>
      <c r="BN149" s="2"/>
      <c r="BO149" s="2"/>
    </row>
    <row r="150" spans="1:67" s="1" customForma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G150" s="52"/>
      <c r="AL150" s="2"/>
      <c r="AU150" s="2"/>
      <c r="AV150" s="2"/>
      <c r="AW150" s="2"/>
      <c r="AX150" s="2"/>
      <c r="AY150" s="2"/>
      <c r="AZ150" s="2"/>
      <c r="BA150" s="2"/>
      <c r="BB150" s="2"/>
      <c r="BC150" s="2"/>
      <c r="BD150" s="2"/>
      <c r="BE150" s="2"/>
      <c r="BF150" s="2"/>
      <c r="BG150" s="2"/>
      <c r="BH150" s="2"/>
      <c r="BI150" s="2"/>
      <c r="BJ150" s="2"/>
      <c r="BK150" s="2"/>
      <c r="BL150" s="2"/>
      <c r="BM150" s="2"/>
      <c r="BN150" s="2"/>
      <c r="BO150" s="2"/>
    </row>
    <row r="151" spans="1:67" s="1" customForma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G151" s="52"/>
      <c r="AL151" s="2"/>
      <c r="AU151" s="2"/>
      <c r="AV151" s="2"/>
      <c r="AW151" s="2"/>
      <c r="AX151" s="2"/>
      <c r="AY151" s="2"/>
      <c r="AZ151" s="2"/>
      <c r="BA151" s="2"/>
      <c r="BB151" s="2"/>
      <c r="BC151" s="2"/>
      <c r="BD151" s="2"/>
      <c r="BE151" s="2"/>
      <c r="BF151" s="2"/>
      <c r="BG151" s="2"/>
      <c r="BH151" s="2"/>
      <c r="BI151" s="2"/>
      <c r="BJ151" s="2"/>
      <c r="BK151" s="2"/>
      <c r="BL151" s="2"/>
      <c r="BM151" s="2"/>
      <c r="BN151" s="2"/>
      <c r="BO151" s="2"/>
    </row>
    <row r="152" spans="1:67" s="1" customForma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G152" s="52"/>
      <c r="AL152" s="2"/>
      <c r="AU152" s="2"/>
      <c r="AV152" s="2"/>
      <c r="AW152" s="2"/>
      <c r="AX152" s="2"/>
      <c r="AY152" s="2"/>
      <c r="AZ152" s="2"/>
      <c r="BA152" s="2"/>
      <c r="BB152" s="2"/>
      <c r="BC152" s="2"/>
      <c r="BD152" s="2"/>
      <c r="BE152" s="2"/>
      <c r="BF152" s="2"/>
      <c r="BG152" s="2"/>
      <c r="BH152" s="2"/>
      <c r="BI152" s="2"/>
      <c r="BJ152" s="2"/>
      <c r="BK152" s="2"/>
      <c r="BL152" s="2"/>
      <c r="BM152" s="2"/>
      <c r="BN152" s="2"/>
      <c r="BO152" s="2"/>
    </row>
    <row r="153" spans="1:67" s="1" customForma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G153" s="52"/>
      <c r="AL153" s="2"/>
      <c r="AU153" s="2"/>
      <c r="AV153" s="2"/>
      <c r="AW153" s="2"/>
      <c r="AX153" s="2"/>
      <c r="AY153" s="2"/>
      <c r="AZ153" s="2"/>
      <c r="BA153" s="2"/>
      <c r="BB153" s="2"/>
      <c r="BC153" s="2"/>
      <c r="BD153" s="2"/>
      <c r="BE153" s="2"/>
      <c r="BF153" s="2"/>
      <c r="BG153" s="2"/>
      <c r="BH153" s="2"/>
      <c r="BI153" s="2"/>
      <c r="BJ153" s="2"/>
      <c r="BK153" s="2"/>
      <c r="BL153" s="2"/>
      <c r="BM153" s="2"/>
      <c r="BN153" s="2"/>
      <c r="BO153" s="2"/>
    </row>
    <row r="154" spans="1:67" s="1" customForma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G154" s="52"/>
      <c r="AL154" s="2"/>
      <c r="AU154" s="2"/>
      <c r="AV154" s="2"/>
      <c r="AW154" s="2"/>
      <c r="AX154" s="2"/>
      <c r="AY154" s="2"/>
      <c r="AZ154" s="2"/>
      <c r="BA154" s="2"/>
      <c r="BB154" s="2"/>
      <c r="BC154" s="2"/>
      <c r="BD154" s="2"/>
      <c r="BE154" s="2"/>
      <c r="BF154" s="2"/>
      <c r="BG154" s="2"/>
      <c r="BH154" s="2"/>
      <c r="BI154" s="2"/>
      <c r="BJ154" s="2"/>
      <c r="BK154" s="2"/>
      <c r="BL154" s="2"/>
      <c r="BM154" s="2"/>
      <c r="BN154" s="2"/>
      <c r="BO154" s="2"/>
    </row>
    <row r="155" spans="1:67" s="1" customForma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G155" s="52"/>
      <c r="AL155" s="2"/>
      <c r="AU155" s="2"/>
      <c r="AV155" s="2"/>
      <c r="AW155" s="2"/>
      <c r="AX155" s="2"/>
      <c r="AY155" s="2"/>
      <c r="AZ155" s="2"/>
      <c r="BA155" s="2"/>
      <c r="BB155" s="2"/>
      <c r="BC155" s="2"/>
      <c r="BD155" s="2"/>
      <c r="BE155" s="2"/>
      <c r="BF155" s="2"/>
      <c r="BG155" s="2"/>
      <c r="BH155" s="2"/>
      <c r="BI155" s="2"/>
      <c r="BJ155" s="2"/>
      <c r="BK155" s="2"/>
      <c r="BL155" s="2"/>
      <c r="BM155" s="2"/>
      <c r="BN155" s="2"/>
      <c r="BO155" s="2"/>
    </row>
    <row r="156" spans="1:67" s="1" customForma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G156" s="52"/>
      <c r="AL156" s="2"/>
      <c r="AU156" s="2"/>
      <c r="AV156" s="2"/>
      <c r="AW156" s="2"/>
      <c r="AX156" s="2"/>
      <c r="AY156" s="2"/>
      <c r="AZ156" s="2"/>
      <c r="BA156" s="2"/>
      <c r="BB156" s="2"/>
      <c r="BC156" s="2"/>
      <c r="BD156" s="2"/>
      <c r="BE156" s="2"/>
      <c r="BF156" s="2"/>
      <c r="BG156" s="2"/>
      <c r="BH156" s="2"/>
      <c r="BI156" s="2"/>
      <c r="BJ156" s="2"/>
      <c r="BK156" s="2"/>
      <c r="BL156" s="2"/>
      <c r="BM156" s="2"/>
      <c r="BN156" s="2"/>
      <c r="BO156" s="2"/>
    </row>
    <row r="157" spans="1:67" s="1" customForma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G157" s="52"/>
      <c r="AL157" s="2"/>
      <c r="AU157" s="2"/>
      <c r="AV157" s="2"/>
      <c r="AW157" s="2"/>
      <c r="AX157" s="2"/>
      <c r="AY157" s="2"/>
      <c r="AZ157" s="2"/>
      <c r="BA157" s="2"/>
      <c r="BB157" s="2"/>
      <c r="BC157" s="2"/>
      <c r="BD157" s="2"/>
      <c r="BE157" s="2"/>
      <c r="BF157" s="2"/>
      <c r="BG157" s="2"/>
      <c r="BH157" s="2"/>
      <c r="BI157" s="2"/>
      <c r="BJ157" s="2"/>
      <c r="BK157" s="2"/>
      <c r="BL157" s="2"/>
      <c r="BM157" s="2"/>
      <c r="BN157" s="2"/>
      <c r="BO157" s="2"/>
    </row>
    <row r="158" spans="1:67" s="1" customForma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G158" s="52"/>
      <c r="AL158" s="2"/>
      <c r="AU158" s="2"/>
      <c r="AV158" s="2"/>
      <c r="AW158" s="2"/>
      <c r="AX158" s="2"/>
      <c r="AY158" s="2"/>
      <c r="AZ158" s="2"/>
      <c r="BA158" s="2"/>
      <c r="BB158" s="2"/>
      <c r="BC158" s="2"/>
      <c r="BD158" s="2"/>
      <c r="BE158" s="2"/>
      <c r="BF158" s="2"/>
      <c r="BG158" s="2"/>
      <c r="BH158" s="2"/>
      <c r="BI158" s="2"/>
      <c r="BJ158" s="2"/>
      <c r="BK158" s="2"/>
      <c r="BL158" s="2"/>
      <c r="BM158" s="2"/>
      <c r="BN158" s="2"/>
      <c r="BO158" s="2"/>
    </row>
    <row r="159" spans="1:67" s="1" customForma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G159" s="52"/>
      <c r="AL159" s="2"/>
      <c r="AU159" s="2"/>
      <c r="AV159" s="2"/>
      <c r="AW159" s="2"/>
      <c r="AX159" s="2"/>
      <c r="AY159" s="2"/>
      <c r="AZ159" s="2"/>
      <c r="BA159" s="2"/>
      <c r="BB159" s="2"/>
      <c r="BC159" s="2"/>
      <c r="BD159" s="2"/>
      <c r="BE159" s="2"/>
      <c r="BF159" s="2"/>
      <c r="BG159" s="2"/>
      <c r="BH159" s="2"/>
      <c r="BI159" s="2"/>
      <c r="BJ159" s="2"/>
      <c r="BK159" s="2"/>
      <c r="BL159" s="2"/>
      <c r="BM159" s="2"/>
      <c r="BN159" s="2"/>
      <c r="BO159" s="2"/>
    </row>
    <row r="160" spans="1:67" s="1" customForma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G160" s="52"/>
      <c r="AL160" s="2"/>
      <c r="AU160" s="2"/>
      <c r="AV160" s="2"/>
      <c r="AW160" s="2"/>
      <c r="AX160" s="2"/>
      <c r="AY160" s="2"/>
      <c r="AZ160" s="2"/>
      <c r="BA160" s="2"/>
      <c r="BB160" s="2"/>
      <c r="BC160" s="2"/>
      <c r="BD160" s="2"/>
      <c r="BE160" s="2"/>
      <c r="BF160" s="2"/>
      <c r="BG160" s="2"/>
      <c r="BH160" s="2"/>
      <c r="BI160" s="2"/>
      <c r="BJ160" s="2"/>
      <c r="BK160" s="2"/>
      <c r="BL160" s="2"/>
      <c r="BM160" s="2"/>
      <c r="BN160" s="2"/>
      <c r="BO160" s="2"/>
    </row>
    <row r="161" spans="1:67" s="1" customForma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G161" s="52"/>
      <c r="AL161" s="2"/>
      <c r="AU161" s="2"/>
      <c r="AV161" s="2"/>
      <c r="AW161" s="2"/>
      <c r="AX161" s="2"/>
      <c r="AY161" s="2"/>
      <c r="AZ161" s="2"/>
      <c r="BA161" s="2"/>
      <c r="BB161" s="2"/>
      <c r="BC161" s="2"/>
      <c r="BD161" s="2"/>
      <c r="BE161" s="2"/>
      <c r="BF161" s="2"/>
      <c r="BG161" s="2"/>
      <c r="BH161" s="2"/>
      <c r="BI161" s="2"/>
      <c r="BJ161" s="2"/>
      <c r="BK161" s="2"/>
      <c r="BL161" s="2"/>
      <c r="BM161" s="2"/>
      <c r="BN161" s="2"/>
      <c r="BO161" s="2"/>
    </row>
    <row r="162" spans="1:67" s="1" customForma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G162" s="52"/>
      <c r="AL162" s="2"/>
      <c r="AU162" s="2"/>
      <c r="AV162" s="2"/>
      <c r="AW162" s="2"/>
      <c r="AX162" s="2"/>
      <c r="AY162" s="2"/>
      <c r="AZ162" s="2"/>
      <c r="BA162" s="2"/>
      <c r="BB162" s="2"/>
      <c r="BC162" s="2"/>
      <c r="BD162" s="2"/>
      <c r="BE162" s="2"/>
      <c r="BF162" s="2"/>
      <c r="BG162" s="2"/>
      <c r="BH162" s="2"/>
      <c r="BI162" s="2"/>
      <c r="BJ162" s="2"/>
      <c r="BK162" s="2"/>
      <c r="BL162" s="2"/>
      <c r="BM162" s="2"/>
      <c r="BN162" s="2"/>
      <c r="BO162" s="2"/>
    </row>
    <row r="163" spans="1:67" s="1" customForma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G163" s="52"/>
      <c r="AL163" s="2"/>
      <c r="AU163" s="2"/>
      <c r="AV163" s="2"/>
      <c r="AW163" s="2"/>
      <c r="AX163" s="2"/>
      <c r="AY163" s="2"/>
      <c r="AZ163" s="2"/>
      <c r="BA163" s="2"/>
      <c r="BB163" s="2"/>
      <c r="BC163" s="2"/>
      <c r="BD163" s="2"/>
      <c r="BE163" s="2"/>
      <c r="BF163" s="2"/>
      <c r="BG163" s="2"/>
      <c r="BH163" s="2"/>
      <c r="BI163" s="2"/>
      <c r="BJ163" s="2"/>
      <c r="BK163" s="2"/>
      <c r="BL163" s="2"/>
      <c r="BM163" s="2"/>
      <c r="BN163" s="2"/>
      <c r="BO163" s="2"/>
    </row>
    <row r="164" spans="1:67" s="1" customForma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G164" s="52"/>
      <c r="AL164" s="2"/>
      <c r="AU164" s="2"/>
      <c r="AV164" s="2"/>
      <c r="AW164" s="2"/>
      <c r="AX164" s="2"/>
      <c r="AY164" s="2"/>
      <c r="AZ164" s="2"/>
      <c r="BA164" s="2"/>
      <c r="BB164" s="2"/>
      <c r="BC164" s="2"/>
      <c r="BD164" s="2"/>
      <c r="BE164" s="2"/>
      <c r="BF164" s="2"/>
      <c r="BG164" s="2"/>
      <c r="BH164" s="2"/>
      <c r="BI164" s="2"/>
      <c r="BJ164" s="2"/>
      <c r="BK164" s="2"/>
      <c r="BL164" s="2"/>
      <c r="BM164" s="2"/>
      <c r="BN164" s="2"/>
      <c r="BO164" s="2"/>
    </row>
    <row r="165" spans="1:67" s="1" customForma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G165" s="52"/>
      <c r="AL165" s="2"/>
      <c r="AU165" s="2"/>
      <c r="AV165" s="2"/>
      <c r="AW165" s="2"/>
      <c r="AX165" s="2"/>
      <c r="AY165" s="2"/>
      <c r="AZ165" s="2"/>
      <c r="BA165" s="2"/>
      <c r="BB165" s="2"/>
      <c r="BC165" s="2"/>
      <c r="BD165" s="2"/>
      <c r="BE165" s="2"/>
      <c r="BF165" s="2"/>
      <c r="BG165" s="2"/>
      <c r="BH165" s="2"/>
      <c r="BI165" s="2"/>
      <c r="BJ165" s="2"/>
      <c r="BK165" s="2"/>
      <c r="BL165" s="2"/>
      <c r="BM165" s="2"/>
      <c r="BN165" s="2"/>
      <c r="BO165" s="2"/>
    </row>
    <row r="166" spans="1:67" s="1" customForma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G166" s="52"/>
      <c r="AL166" s="2"/>
      <c r="AU166" s="2"/>
      <c r="AV166" s="2"/>
      <c r="AW166" s="2"/>
      <c r="AX166" s="2"/>
      <c r="AY166" s="2"/>
      <c r="AZ166" s="2"/>
      <c r="BA166" s="2"/>
      <c r="BB166" s="2"/>
      <c r="BC166" s="2"/>
      <c r="BD166" s="2"/>
      <c r="BE166" s="2"/>
      <c r="BF166" s="2"/>
      <c r="BG166" s="2"/>
      <c r="BH166" s="2"/>
      <c r="BI166" s="2"/>
      <c r="BJ166" s="2"/>
      <c r="BK166" s="2"/>
      <c r="BL166" s="2"/>
      <c r="BM166" s="2"/>
      <c r="BN166" s="2"/>
      <c r="BO166" s="2"/>
    </row>
    <row r="167" spans="1:67" s="1" customForma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G167" s="52"/>
      <c r="AL167" s="2"/>
      <c r="AU167" s="2"/>
      <c r="AV167" s="2"/>
      <c r="AW167" s="2"/>
      <c r="AX167" s="2"/>
      <c r="AY167" s="2"/>
      <c r="AZ167" s="2"/>
      <c r="BA167" s="2"/>
      <c r="BB167" s="2"/>
      <c r="BC167" s="2"/>
      <c r="BD167" s="2"/>
      <c r="BE167" s="2"/>
      <c r="BF167" s="2"/>
      <c r="BG167" s="2"/>
      <c r="BH167" s="2"/>
      <c r="BI167" s="2"/>
      <c r="BJ167" s="2"/>
      <c r="BK167" s="2"/>
      <c r="BL167" s="2"/>
      <c r="BM167" s="2"/>
      <c r="BN167" s="2"/>
      <c r="BO167" s="2"/>
    </row>
    <row r="168" spans="1:67" s="1" customForma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G168" s="52"/>
      <c r="AL168" s="2"/>
      <c r="AU168" s="2"/>
      <c r="AV168" s="2"/>
      <c r="AW168" s="2"/>
      <c r="AX168" s="2"/>
      <c r="AY168" s="2"/>
      <c r="AZ168" s="2"/>
      <c r="BA168" s="2"/>
      <c r="BB168" s="2"/>
      <c r="BC168" s="2"/>
      <c r="BD168" s="2"/>
      <c r="BE168" s="2"/>
      <c r="BF168" s="2"/>
      <c r="BG168" s="2"/>
      <c r="BH168" s="2"/>
      <c r="BI168" s="2"/>
      <c r="BJ168" s="2"/>
      <c r="BK168" s="2"/>
      <c r="BL168" s="2"/>
      <c r="BM168" s="2"/>
      <c r="BN168" s="2"/>
      <c r="BO168" s="2"/>
    </row>
    <row r="169" spans="1:67" s="1" customForma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G169" s="52"/>
      <c r="AL169" s="2"/>
      <c r="AU169" s="2"/>
      <c r="AV169" s="2"/>
      <c r="AW169" s="2"/>
      <c r="AX169" s="2"/>
      <c r="AY169" s="2"/>
      <c r="AZ169" s="2"/>
      <c r="BA169" s="2"/>
      <c r="BB169" s="2"/>
      <c r="BC169" s="2"/>
      <c r="BD169" s="2"/>
      <c r="BE169" s="2"/>
      <c r="BF169" s="2"/>
      <c r="BG169" s="2"/>
      <c r="BH169" s="2"/>
      <c r="BI169" s="2"/>
      <c r="BJ169" s="2"/>
      <c r="BK169" s="2"/>
      <c r="BL169" s="2"/>
      <c r="BM169" s="2"/>
      <c r="BN169" s="2"/>
      <c r="BO169" s="2"/>
    </row>
    <row r="170" spans="1:67" s="1" customForma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G170" s="52"/>
      <c r="AL170" s="2"/>
      <c r="AU170" s="2"/>
      <c r="AV170" s="2"/>
      <c r="AW170" s="2"/>
      <c r="AX170" s="2"/>
      <c r="AY170" s="2"/>
      <c r="AZ170" s="2"/>
      <c r="BA170" s="2"/>
      <c r="BB170" s="2"/>
      <c r="BC170" s="2"/>
      <c r="BD170" s="2"/>
      <c r="BE170" s="2"/>
      <c r="BF170" s="2"/>
      <c r="BG170" s="2"/>
      <c r="BH170" s="2"/>
      <c r="BI170" s="2"/>
      <c r="BJ170" s="2"/>
      <c r="BK170" s="2"/>
      <c r="BL170" s="2"/>
      <c r="BM170" s="2"/>
      <c r="BN170" s="2"/>
      <c r="BO170" s="2"/>
    </row>
    <row r="171" spans="1:67" s="1" customForma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G171" s="52"/>
      <c r="AL171" s="2"/>
      <c r="AU171" s="2"/>
      <c r="AV171" s="2"/>
      <c r="AW171" s="2"/>
      <c r="AX171" s="2"/>
      <c r="AY171" s="2"/>
      <c r="AZ171" s="2"/>
      <c r="BA171" s="2"/>
      <c r="BB171" s="2"/>
      <c r="BC171" s="2"/>
      <c r="BD171" s="2"/>
      <c r="BE171" s="2"/>
      <c r="BF171" s="2"/>
      <c r="BG171" s="2"/>
      <c r="BH171" s="2"/>
      <c r="BI171" s="2"/>
      <c r="BJ171" s="2"/>
      <c r="BK171" s="2"/>
      <c r="BL171" s="2"/>
      <c r="BM171" s="2"/>
      <c r="BN171" s="2"/>
      <c r="BO171" s="2"/>
    </row>
    <row r="172" spans="1:67" s="1" customForma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G172" s="52"/>
      <c r="AL172" s="2"/>
      <c r="AU172" s="2"/>
      <c r="AV172" s="2"/>
      <c r="AW172" s="2"/>
      <c r="AX172" s="2"/>
      <c r="AY172" s="2"/>
      <c r="AZ172" s="2"/>
      <c r="BA172" s="2"/>
      <c r="BB172" s="2"/>
      <c r="BC172" s="2"/>
      <c r="BD172" s="2"/>
      <c r="BE172" s="2"/>
      <c r="BF172" s="2"/>
      <c r="BG172" s="2"/>
      <c r="BH172" s="2"/>
      <c r="BI172" s="2"/>
      <c r="BJ172" s="2"/>
      <c r="BK172" s="2"/>
      <c r="BL172" s="2"/>
      <c r="BM172" s="2"/>
      <c r="BN172" s="2"/>
      <c r="BO172" s="2"/>
    </row>
    <row r="173" spans="1:67" s="1" customForma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G173" s="52"/>
      <c r="AL173" s="2"/>
      <c r="AU173" s="2"/>
      <c r="AV173" s="2"/>
      <c r="AW173" s="2"/>
      <c r="AX173" s="2"/>
      <c r="AY173" s="2"/>
      <c r="AZ173" s="2"/>
      <c r="BA173" s="2"/>
      <c r="BB173" s="2"/>
      <c r="BC173" s="2"/>
      <c r="BD173" s="2"/>
      <c r="BE173" s="2"/>
      <c r="BF173" s="2"/>
      <c r="BG173" s="2"/>
      <c r="BH173" s="2"/>
      <c r="BI173" s="2"/>
      <c r="BJ173" s="2"/>
      <c r="BK173" s="2"/>
      <c r="BL173" s="2"/>
      <c r="BM173" s="2"/>
      <c r="BN173" s="2"/>
      <c r="BO173" s="2"/>
    </row>
    <row r="174" spans="1:67" s="1" customForma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G174" s="52"/>
      <c r="AL174" s="2"/>
      <c r="AU174" s="2"/>
      <c r="AV174" s="2"/>
      <c r="AW174" s="2"/>
      <c r="AX174" s="2"/>
      <c r="AY174" s="2"/>
      <c r="AZ174" s="2"/>
      <c r="BA174" s="2"/>
      <c r="BB174" s="2"/>
      <c r="BC174" s="2"/>
      <c r="BD174" s="2"/>
      <c r="BE174" s="2"/>
      <c r="BF174" s="2"/>
      <c r="BG174" s="2"/>
      <c r="BH174" s="2"/>
      <c r="BI174" s="2"/>
      <c r="BJ174" s="2"/>
      <c r="BK174" s="2"/>
      <c r="BL174" s="2"/>
      <c r="BM174" s="2"/>
      <c r="BN174" s="2"/>
      <c r="BO174" s="2"/>
    </row>
    <row r="175" spans="1:67" s="1" customForma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G175" s="52"/>
      <c r="AL175" s="2"/>
      <c r="AU175" s="2"/>
      <c r="AV175" s="2"/>
      <c r="AW175" s="2"/>
      <c r="AX175" s="2"/>
      <c r="AY175" s="2"/>
      <c r="AZ175" s="2"/>
      <c r="BA175" s="2"/>
      <c r="BB175" s="2"/>
      <c r="BC175" s="2"/>
      <c r="BD175" s="2"/>
      <c r="BE175" s="2"/>
      <c r="BF175" s="2"/>
      <c r="BG175" s="2"/>
      <c r="BH175" s="2"/>
      <c r="BI175" s="2"/>
      <c r="BJ175" s="2"/>
      <c r="BK175" s="2"/>
      <c r="BL175" s="2"/>
      <c r="BM175" s="2"/>
      <c r="BN175" s="2"/>
      <c r="BO175" s="2"/>
    </row>
    <row r="176" spans="1:67" s="1" customForma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G176" s="52"/>
      <c r="AL176" s="2"/>
      <c r="AU176" s="2"/>
      <c r="AV176" s="2"/>
      <c r="AW176" s="2"/>
      <c r="AX176" s="2"/>
      <c r="AY176" s="2"/>
      <c r="AZ176" s="2"/>
      <c r="BA176" s="2"/>
      <c r="BB176" s="2"/>
      <c r="BC176" s="2"/>
      <c r="BD176" s="2"/>
      <c r="BE176" s="2"/>
      <c r="BF176" s="2"/>
      <c r="BG176" s="2"/>
      <c r="BH176" s="2"/>
      <c r="BI176" s="2"/>
      <c r="BJ176" s="2"/>
      <c r="BK176" s="2"/>
      <c r="BL176" s="2"/>
      <c r="BM176" s="2"/>
      <c r="BN176" s="2"/>
      <c r="BO176" s="2"/>
    </row>
    <row r="177" spans="1:67" s="1" customForma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G177" s="52"/>
      <c r="AL177" s="2"/>
      <c r="AU177" s="2"/>
      <c r="AV177" s="2"/>
      <c r="AW177" s="2"/>
      <c r="AX177" s="2"/>
      <c r="AY177" s="2"/>
      <c r="AZ177" s="2"/>
      <c r="BA177" s="2"/>
      <c r="BB177" s="2"/>
      <c r="BC177" s="2"/>
      <c r="BD177" s="2"/>
      <c r="BE177" s="2"/>
      <c r="BF177" s="2"/>
      <c r="BG177" s="2"/>
      <c r="BH177" s="2"/>
      <c r="BI177" s="2"/>
      <c r="BJ177" s="2"/>
      <c r="BK177" s="2"/>
      <c r="BL177" s="2"/>
      <c r="BM177" s="2"/>
      <c r="BN177" s="2"/>
      <c r="BO177" s="2"/>
    </row>
    <row r="178" spans="1:67" s="1" customForma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G178" s="52"/>
      <c r="AL178" s="2"/>
      <c r="AU178" s="2"/>
      <c r="AV178" s="2"/>
      <c r="AW178" s="2"/>
      <c r="AX178" s="2"/>
      <c r="AY178" s="2"/>
      <c r="AZ178" s="2"/>
      <c r="BA178" s="2"/>
      <c r="BB178" s="2"/>
      <c r="BC178" s="2"/>
      <c r="BD178" s="2"/>
      <c r="BE178" s="2"/>
      <c r="BF178" s="2"/>
      <c r="BG178" s="2"/>
      <c r="BH178" s="2"/>
      <c r="BI178" s="2"/>
      <c r="BJ178" s="2"/>
      <c r="BK178" s="2"/>
      <c r="BL178" s="2"/>
      <c r="BM178" s="2"/>
      <c r="BN178" s="2"/>
      <c r="BO178" s="2"/>
    </row>
    <row r="179" spans="1:67" s="1" customForma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G179" s="52"/>
      <c r="AL179" s="2"/>
      <c r="AU179" s="2"/>
      <c r="AV179" s="2"/>
      <c r="AW179" s="2"/>
      <c r="AX179" s="2"/>
      <c r="AY179" s="2"/>
      <c r="AZ179" s="2"/>
      <c r="BA179" s="2"/>
      <c r="BB179" s="2"/>
      <c r="BC179" s="2"/>
      <c r="BD179" s="2"/>
      <c r="BE179" s="2"/>
      <c r="BF179" s="2"/>
      <c r="BG179" s="2"/>
      <c r="BH179" s="2"/>
      <c r="BI179" s="2"/>
      <c r="BJ179" s="2"/>
      <c r="BK179" s="2"/>
      <c r="BL179" s="2"/>
      <c r="BM179" s="2"/>
      <c r="BN179" s="2"/>
      <c r="BO179" s="2"/>
    </row>
    <row r="180" spans="1:67" s="1" customForma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G180" s="52"/>
      <c r="AL180" s="2"/>
      <c r="AU180" s="2"/>
      <c r="AV180" s="2"/>
      <c r="AW180" s="2"/>
      <c r="AX180" s="2"/>
      <c r="AY180" s="2"/>
      <c r="AZ180" s="2"/>
      <c r="BA180" s="2"/>
      <c r="BB180" s="2"/>
      <c r="BC180" s="2"/>
      <c r="BD180" s="2"/>
      <c r="BE180" s="2"/>
      <c r="BF180" s="2"/>
      <c r="BG180" s="2"/>
      <c r="BH180" s="2"/>
      <c r="BI180" s="2"/>
      <c r="BJ180" s="2"/>
      <c r="BK180" s="2"/>
      <c r="BL180" s="2"/>
      <c r="BM180" s="2"/>
      <c r="BN180" s="2"/>
      <c r="BO180" s="2"/>
    </row>
    <row r="181" spans="1:67" s="1" customForma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G181" s="52"/>
      <c r="AL181" s="2"/>
      <c r="AU181" s="2"/>
      <c r="AV181" s="2"/>
      <c r="AW181" s="2"/>
      <c r="AX181" s="2"/>
      <c r="AY181" s="2"/>
      <c r="AZ181" s="2"/>
      <c r="BA181" s="2"/>
      <c r="BB181" s="2"/>
      <c r="BC181" s="2"/>
      <c r="BD181" s="2"/>
      <c r="BE181" s="2"/>
      <c r="BF181" s="2"/>
      <c r="BG181" s="2"/>
      <c r="BH181" s="2"/>
      <c r="BI181" s="2"/>
      <c r="BJ181" s="2"/>
      <c r="BK181" s="2"/>
      <c r="BL181" s="2"/>
      <c r="BM181" s="2"/>
      <c r="BN181" s="2"/>
      <c r="BO181" s="2"/>
    </row>
    <row r="182" spans="1:67" s="1" customForma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G182" s="52"/>
      <c r="AL182" s="2"/>
      <c r="AU182" s="2"/>
      <c r="AV182" s="2"/>
      <c r="AW182" s="2"/>
      <c r="AX182" s="2"/>
      <c r="AY182" s="2"/>
      <c r="AZ182" s="2"/>
      <c r="BA182" s="2"/>
      <c r="BB182" s="2"/>
      <c r="BC182" s="2"/>
      <c r="BD182" s="2"/>
      <c r="BE182" s="2"/>
      <c r="BF182" s="2"/>
      <c r="BG182" s="2"/>
      <c r="BH182" s="2"/>
      <c r="BI182" s="2"/>
      <c r="BJ182" s="2"/>
      <c r="BK182" s="2"/>
      <c r="BL182" s="2"/>
      <c r="BM182" s="2"/>
      <c r="BN182" s="2"/>
      <c r="BO182" s="2"/>
    </row>
    <row r="183" spans="1:67" s="1" customForma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G183" s="52"/>
      <c r="AL183" s="2"/>
      <c r="AU183" s="2"/>
      <c r="AV183" s="2"/>
      <c r="AW183" s="2"/>
      <c r="AX183" s="2"/>
      <c r="AY183" s="2"/>
      <c r="AZ183" s="2"/>
      <c r="BA183" s="2"/>
      <c r="BB183" s="2"/>
      <c r="BC183" s="2"/>
      <c r="BD183" s="2"/>
      <c r="BE183" s="2"/>
      <c r="BF183" s="2"/>
      <c r="BG183" s="2"/>
      <c r="BH183" s="2"/>
      <c r="BI183" s="2"/>
      <c r="BJ183" s="2"/>
      <c r="BK183" s="2"/>
      <c r="BL183" s="2"/>
      <c r="BM183" s="2"/>
      <c r="BN183" s="2"/>
      <c r="BO183" s="2"/>
    </row>
    <row r="184" spans="1:67" s="1" customForma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G184" s="52"/>
      <c r="AL184" s="2"/>
      <c r="AU184" s="2"/>
      <c r="AV184" s="2"/>
      <c r="AW184" s="2"/>
      <c r="AX184" s="2"/>
      <c r="AY184" s="2"/>
      <c r="AZ184" s="2"/>
      <c r="BA184" s="2"/>
      <c r="BB184" s="2"/>
      <c r="BC184" s="2"/>
      <c r="BD184" s="2"/>
      <c r="BE184" s="2"/>
      <c r="BF184" s="2"/>
      <c r="BG184" s="2"/>
      <c r="BH184" s="2"/>
      <c r="BI184" s="2"/>
      <c r="BJ184" s="2"/>
      <c r="BK184" s="2"/>
      <c r="BL184" s="2"/>
      <c r="BM184" s="2"/>
      <c r="BN184" s="2"/>
      <c r="BO184" s="2"/>
    </row>
    <row r="185" spans="1:67" s="1" customForma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G185" s="52"/>
      <c r="AL185" s="2"/>
      <c r="AU185" s="2"/>
      <c r="AV185" s="2"/>
      <c r="AW185" s="2"/>
      <c r="AX185" s="2"/>
      <c r="AY185" s="2"/>
      <c r="AZ185" s="2"/>
      <c r="BA185" s="2"/>
      <c r="BB185" s="2"/>
      <c r="BC185" s="2"/>
      <c r="BD185" s="2"/>
      <c r="BE185" s="2"/>
      <c r="BF185" s="2"/>
      <c r="BG185" s="2"/>
      <c r="BH185" s="2"/>
      <c r="BI185" s="2"/>
      <c r="BJ185" s="2"/>
      <c r="BK185" s="2"/>
      <c r="BL185" s="2"/>
      <c r="BM185" s="2"/>
      <c r="BN185" s="2"/>
      <c r="BO185" s="2"/>
    </row>
    <row r="186" spans="1:67" s="1" customForma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G186" s="52"/>
      <c r="AL186" s="2"/>
      <c r="AU186" s="2"/>
      <c r="AV186" s="2"/>
      <c r="AW186" s="2"/>
      <c r="AX186" s="2"/>
      <c r="AY186" s="2"/>
      <c r="AZ186" s="2"/>
      <c r="BA186" s="2"/>
      <c r="BB186" s="2"/>
      <c r="BC186" s="2"/>
      <c r="BD186" s="2"/>
      <c r="BE186" s="2"/>
      <c r="BF186" s="2"/>
      <c r="BG186" s="2"/>
      <c r="BH186" s="2"/>
      <c r="BI186" s="2"/>
      <c r="BJ186" s="2"/>
      <c r="BK186" s="2"/>
      <c r="BL186" s="2"/>
      <c r="BM186" s="2"/>
      <c r="BN186" s="2"/>
      <c r="BO186" s="2"/>
    </row>
    <row r="187" spans="1:67" s="1" customForma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G187" s="52"/>
      <c r="AL187" s="2"/>
      <c r="AU187" s="2"/>
      <c r="AV187" s="2"/>
      <c r="AW187" s="2"/>
      <c r="AX187" s="2"/>
      <c r="AY187" s="2"/>
      <c r="AZ187" s="2"/>
      <c r="BA187" s="2"/>
      <c r="BB187" s="2"/>
      <c r="BC187" s="2"/>
      <c r="BD187" s="2"/>
      <c r="BE187" s="2"/>
      <c r="BF187" s="2"/>
      <c r="BG187" s="2"/>
      <c r="BH187" s="2"/>
      <c r="BI187" s="2"/>
      <c r="BJ187" s="2"/>
      <c r="BK187" s="2"/>
      <c r="BL187" s="2"/>
      <c r="BM187" s="2"/>
      <c r="BN187" s="2"/>
      <c r="BO187" s="2"/>
    </row>
    <row r="188" spans="1:67" s="1" customForma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G188" s="52"/>
      <c r="AL188" s="2"/>
      <c r="AU188" s="2"/>
      <c r="AV188" s="2"/>
      <c r="AW188" s="2"/>
      <c r="AX188" s="2"/>
      <c r="AY188" s="2"/>
      <c r="AZ188" s="2"/>
      <c r="BA188" s="2"/>
      <c r="BB188" s="2"/>
      <c r="BC188" s="2"/>
      <c r="BD188" s="2"/>
      <c r="BE188" s="2"/>
      <c r="BF188" s="2"/>
      <c r="BG188" s="2"/>
      <c r="BH188" s="2"/>
      <c r="BI188" s="2"/>
      <c r="BJ188" s="2"/>
      <c r="BK188" s="2"/>
      <c r="BL188" s="2"/>
      <c r="BM188" s="2"/>
      <c r="BN188" s="2"/>
      <c r="BO188" s="2"/>
    </row>
    <row r="189" spans="1:67" s="1" customForma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G189" s="52"/>
      <c r="AL189" s="2"/>
      <c r="AU189" s="2"/>
      <c r="AV189" s="2"/>
      <c r="AW189" s="2"/>
      <c r="AX189" s="2"/>
      <c r="AY189" s="2"/>
      <c r="AZ189" s="2"/>
      <c r="BA189" s="2"/>
      <c r="BB189" s="2"/>
      <c r="BC189" s="2"/>
      <c r="BD189" s="2"/>
      <c r="BE189" s="2"/>
      <c r="BF189" s="2"/>
      <c r="BG189" s="2"/>
      <c r="BH189" s="2"/>
      <c r="BI189" s="2"/>
      <c r="BJ189" s="2"/>
      <c r="BK189" s="2"/>
      <c r="BL189" s="2"/>
      <c r="BM189" s="2"/>
      <c r="BN189" s="2"/>
      <c r="BO189" s="2"/>
    </row>
    <row r="190" spans="1:67" s="1" customForma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G190" s="52"/>
      <c r="AL190" s="2"/>
      <c r="AU190" s="2"/>
      <c r="AV190" s="2"/>
      <c r="AW190" s="2"/>
      <c r="AX190" s="2"/>
      <c r="AY190" s="2"/>
      <c r="AZ190" s="2"/>
      <c r="BA190" s="2"/>
      <c r="BB190" s="2"/>
      <c r="BC190" s="2"/>
      <c r="BD190" s="2"/>
      <c r="BE190" s="2"/>
      <c r="BF190" s="2"/>
      <c r="BG190" s="2"/>
      <c r="BH190" s="2"/>
      <c r="BI190" s="2"/>
      <c r="BJ190" s="2"/>
      <c r="BK190" s="2"/>
      <c r="BL190" s="2"/>
      <c r="BM190" s="2"/>
      <c r="BN190" s="2"/>
      <c r="BO190" s="2"/>
    </row>
    <row r="191" spans="1:67" s="1" customForma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G191" s="52"/>
      <c r="AL191" s="2"/>
      <c r="AU191" s="2"/>
      <c r="AV191" s="2"/>
      <c r="AW191" s="2"/>
      <c r="AX191" s="2"/>
      <c r="AY191" s="2"/>
      <c r="AZ191" s="2"/>
      <c r="BA191" s="2"/>
      <c r="BB191" s="2"/>
      <c r="BC191" s="2"/>
      <c r="BD191" s="2"/>
      <c r="BE191" s="2"/>
      <c r="BF191" s="2"/>
      <c r="BG191" s="2"/>
      <c r="BH191" s="2"/>
      <c r="BI191" s="2"/>
      <c r="BJ191" s="2"/>
      <c r="BK191" s="2"/>
      <c r="BL191" s="2"/>
      <c r="BM191" s="2"/>
      <c r="BN191" s="2"/>
      <c r="BO191" s="2"/>
    </row>
    <row r="192" spans="1:67" s="1" customForma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G192" s="52"/>
      <c r="AL192" s="2"/>
      <c r="AU192" s="2"/>
      <c r="AV192" s="2"/>
      <c r="AW192" s="2"/>
      <c r="AX192" s="2"/>
      <c r="AY192" s="2"/>
      <c r="AZ192" s="2"/>
      <c r="BA192" s="2"/>
      <c r="BB192" s="2"/>
      <c r="BC192" s="2"/>
      <c r="BD192" s="2"/>
      <c r="BE192" s="2"/>
      <c r="BF192" s="2"/>
      <c r="BG192" s="2"/>
      <c r="BH192" s="2"/>
      <c r="BI192" s="2"/>
      <c r="BJ192" s="2"/>
      <c r="BK192" s="2"/>
      <c r="BL192" s="2"/>
      <c r="BM192" s="2"/>
      <c r="BN192" s="2"/>
      <c r="BO192" s="2"/>
    </row>
    <row r="193" spans="1:67" s="1" customForma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G193" s="52"/>
      <c r="AL193" s="2"/>
      <c r="AU193" s="2"/>
      <c r="AV193" s="2"/>
      <c r="AW193" s="2"/>
      <c r="AX193" s="2"/>
      <c r="AY193" s="2"/>
      <c r="AZ193" s="2"/>
      <c r="BA193" s="2"/>
      <c r="BB193" s="2"/>
      <c r="BC193" s="2"/>
      <c r="BD193" s="2"/>
      <c r="BE193" s="2"/>
      <c r="BF193" s="2"/>
      <c r="BG193" s="2"/>
      <c r="BH193" s="2"/>
      <c r="BI193" s="2"/>
      <c r="BJ193" s="2"/>
      <c r="BK193" s="2"/>
      <c r="BL193" s="2"/>
      <c r="BM193" s="2"/>
      <c r="BN193" s="2"/>
      <c r="BO193" s="2"/>
    </row>
    <row r="194" spans="1:67" s="1" customForma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G194" s="52"/>
      <c r="AL194" s="2"/>
      <c r="AU194" s="2"/>
      <c r="AV194" s="2"/>
      <c r="AW194" s="2"/>
      <c r="AX194" s="2"/>
      <c r="AY194" s="2"/>
      <c r="AZ194" s="2"/>
      <c r="BA194" s="2"/>
      <c r="BB194" s="2"/>
      <c r="BC194" s="2"/>
      <c r="BD194" s="2"/>
      <c r="BE194" s="2"/>
      <c r="BF194" s="2"/>
      <c r="BG194" s="2"/>
      <c r="BH194" s="2"/>
      <c r="BI194" s="2"/>
      <c r="BJ194" s="2"/>
      <c r="BK194" s="2"/>
      <c r="BL194" s="2"/>
      <c r="BM194" s="2"/>
      <c r="BN194" s="2"/>
      <c r="BO194" s="2"/>
    </row>
    <row r="195" spans="1:67" s="1" customForma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G195" s="52"/>
      <c r="AL195" s="2"/>
      <c r="AU195" s="2"/>
      <c r="AV195" s="2"/>
      <c r="AW195" s="2"/>
      <c r="AX195" s="2"/>
      <c r="AY195" s="2"/>
      <c r="AZ195" s="2"/>
      <c r="BA195" s="2"/>
      <c r="BB195" s="2"/>
      <c r="BC195" s="2"/>
      <c r="BD195" s="2"/>
      <c r="BE195" s="2"/>
      <c r="BF195" s="2"/>
      <c r="BG195" s="2"/>
      <c r="BH195" s="2"/>
      <c r="BI195" s="2"/>
      <c r="BJ195" s="2"/>
      <c r="BK195" s="2"/>
      <c r="BL195" s="2"/>
      <c r="BM195" s="2"/>
      <c r="BN195" s="2"/>
      <c r="BO195" s="2"/>
    </row>
    <row r="196" spans="1:67" s="1" customForma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G196" s="52"/>
      <c r="AL196" s="2"/>
      <c r="AU196" s="2"/>
      <c r="AV196" s="2"/>
      <c r="AW196" s="2"/>
      <c r="AX196" s="2"/>
      <c r="AY196" s="2"/>
      <c r="AZ196" s="2"/>
      <c r="BA196" s="2"/>
      <c r="BB196" s="2"/>
      <c r="BC196" s="2"/>
      <c r="BD196" s="2"/>
      <c r="BE196" s="2"/>
      <c r="BF196" s="2"/>
      <c r="BG196" s="2"/>
      <c r="BH196" s="2"/>
      <c r="BI196" s="2"/>
      <c r="BJ196" s="2"/>
      <c r="BK196" s="2"/>
      <c r="BL196" s="2"/>
      <c r="BM196" s="2"/>
      <c r="BN196" s="2"/>
      <c r="BO196" s="2"/>
    </row>
    <row r="197" spans="1:67" s="1" customForma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G197" s="52"/>
      <c r="AL197" s="2"/>
      <c r="AU197" s="2"/>
      <c r="AV197" s="2"/>
      <c r="AW197" s="2"/>
      <c r="AX197" s="2"/>
      <c r="AY197" s="2"/>
      <c r="AZ197" s="2"/>
      <c r="BA197" s="2"/>
      <c r="BB197" s="2"/>
      <c r="BC197" s="2"/>
      <c r="BD197" s="2"/>
      <c r="BE197" s="2"/>
      <c r="BF197" s="2"/>
      <c r="BG197" s="2"/>
      <c r="BH197" s="2"/>
      <c r="BI197" s="2"/>
      <c r="BJ197" s="2"/>
      <c r="BK197" s="2"/>
      <c r="BL197" s="2"/>
      <c r="BM197" s="2"/>
      <c r="BN197" s="2"/>
      <c r="BO197" s="2"/>
    </row>
    <row r="198" spans="1:67" s="1" customForma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G198" s="52"/>
      <c r="AL198" s="2"/>
      <c r="AU198" s="2"/>
      <c r="AV198" s="2"/>
      <c r="AW198" s="2"/>
      <c r="AX198" s="2"/>
      <c r="AY198" s="2"/>
      <c r="AZ198" s="2"/>
      <c r="BA198" s="2"/>
      <c r="BB198" s="2"/>
      <c r="BC198" s="2"/>
      <c r="BD198" s="2"/>
      <c r="BE198" s="2"/>
      <c r="BF198" s="2"/>
      <c r="BG198" s="2"/>
      <c r="BH198" s="2"/>
      <c r="BI198" s="2"/>
      <c r="BJ198" s="2"/>
      <c r="BK198" s="2"/>
      <c r="BL198" s="2"/>
      <c r="BM198" s="2"/>
      <c r="BN198" s="2"/>
      <c r="BO198" s="2"/>
    </row>
    <row r="199" spans="1:67" s="1" customForma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G199" s="52"/>
      <c r="AL199" s="2"/>
      <c r="AU199" s="2"/>
      <c r="AV199" s="2"/>
      <c r="AW199" s="2"/>
      <c r="AX199" s="2"/>
      <c r="AY199" s="2"/>
      <c r="AZ199" s="2"/>
      <c r="BA199" s="2"/>
      <c r="BB199" s="2"/>
      <c r="BC199" s="2"/>
      <c r="BD199" s="2"/>
      <c r="BE199" s="2"/>
      <c r="BF199" s="2"/>
      <c r="BG199" s="2"/>
      <c r="BH199" s="2"/>
      <c r="BI199" s="2"/>
      <c r="BJ199" s="2"/>
      <c r="BK199" s="2"/>
      <c r="BL199" s="2"/>
      <c r="BM199" s="2"/>
      <c r="BN199" s="2"/>
      <c r="BO199" s="2"/>
    </row>
    <row r="200" spans="1:67" s="1" customForma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G200" s="52"/>
      <c r="AL200" s="2"/>
      <c r="AU200" s="2"/>
      <c r="AV200" s="2"/>
      <c r="AW200" s="2"/>
      <c r="AX200" s="2"/>
      <c r="AY200" s="2"/>
      <c r="AZ200" s="2"/>
      <c r="BA200" s="2"/>
      <c r="BB200" s="2"/>
      <c r="BC200" s="2"/>
      <c r="BD200" s="2"/>
      <c r="BE200" s="2"/>
      <c r="BF200" s="2"/>
      <c r="BG200" s="2"/>
      <c r="BH200" s="2"/>
      <c r="BI200" s="2"/>
      <c r="BJ200" s="2"/>
      <c r="BK200" s="2"/>
      <c r="BL200" s="2"/>
      <c r="BM200" s="2"/>
      <c r="BN200" s="2"/>
      <c r="BO200" s="2"/>
    </row>
    <row r="201" spans="1:67" s="1" customForma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G201" s="52"/>
      <c r="AL201" s="2"/>
      <c r="AU201" s="2"/>
      <c r="AV201" s="2"/>
      <c r="AW201" s="2"/>
      <c r="AX201" s="2"/>
      <c r="AY201" s="2"/>
      <c r="AZ201" s="2"/>
      <c r="BA201" s="2"/>
      <c r="BB201" s="2"/>
      <c r="BC201" s="2"/>
      <c r="BD201" s="2"/>
      <c r="BE201" s="2"/>
      <c r="BF201" s="2"/>
      <c r="BG201" s="2"/>
      <c r="BH201" s="2"/>
      <c r="BI201" s="2"/>
      <c r="BJ201" s="2"/>
      <c r="BK201" s="2"/>
      <c r="BL201" s="2"/>
      <c r="BM201" s="2"/>
      <c r="BN201" s="2"/>
      <c r="BO201" s="2"/>
    </row>
    <row r="202" spans="1:67" s="1" customForma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G202" s="52"/>
      <c r="AL202" s="2"/>
      <c r="AU202" s="2"/>
      <c r="AV202" s="2"/>
      <c r="AW202" s="2"/>
      <c r="AX202" s="2"/>
      <c r="AY202" s="2"/>
      <c r="AZ202" s="2"/>
      <c r="BA202" s="2"/>
      <c r="BB202" s="2"/>
      <c r="BC202" s="2"/>
      <c r="BD202" s="2"/>
      <c r="BE202" s="2"/>
      <c r="BF202" s="2"/>
      <c r="BG202" s="2"/>
      <c r="BH202" s="2"/>
      <c r="BI202" s="2"/>
      <c r="BJ202" s="2"/>
      <c r="BK202" s="2"/>
      <c r="BL202" s="2"/>
      <c r="BM202" s="2"/>
      <c r="BN202" s="2"/>
      <c r="BO202" s="2"/>
    </row>
    <row r="203" spans="1:67" s="1" customForma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G203" s="52"/>
      <c r="AL203" s="2"/>
      <c r="AU203" s="2"/>
      <c r="AV203" s="2"/>
      <c r="AW203" s="2"/>
      <c r="AX203" s="2"/>
      <c r="AY203" s="2"/>
      <c r="AZ203" s="2"/>
      <c r="BA203" s="2"/>
      <c r="BB203" s="2"/>
      <c r="BC203" s="2"/>
      <c r="BD203" s="2"/>
      <c r="BE203" s="2"/>
      <c r="BF203" s="2"/>
      <c r="BG203" s="2"/>
      <c r="BH203" s="2"/>
      <c r="BI203" s="2"/>
      <c r="BJ203" s="2"/>
      <c r="BK203" s="2"/>
      <c r="BL203" s="2"/>
      <c r="BM203" s="2"/>
      <c r="BN203" s="2"/>
      <c r="BO203" s="2"/>
    </row>
    <row r="204" spans="1:67" s="1" customForma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G204" s="52"/>
      <c r="AL204" s="2"/>
      <c r="AU204" s="2"/>
      <c r="AV204" s="2"/>
      <c r="AW204" s="2"/>
      <c r="AX204" s="2"/>
      <c r="AY204" s="2"/>
      <c r="AZ204" s="2"/>
      <c r="BA204" s="2"/>
      <c r="BB204" s="2"/>
      <c r="BC204" s="2"/>
      <c r="BD204" s="2"/>
      <c r="BE204" s="2"/>
      <c r="BF204" s="2"/>
      <c r="BG204" s="2"/>
      <c r="BH204" s="2"/>
      <c r="BI204" s="2"/>
      <c r="BJ204" s="2"/>
      <c r="BK204" s="2"/>
      <c r="BL204" s="2"/>
      <c r="BM204" s="2"/>
      <c r="BN204" s="2"/>
      <c r="BO204" s="2"/>
    </row>
    <row r="205" spans="1:67" s="1" customForma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G205" s="52"/>
      <c r="AL205" s="2"/>
      <c r="AU205" s="2"/>
      <c r="AV205" s="2"/>
      <c r="AW205" s="2"/>
      <c r="AX205" s="2"/>
      <c r="AY205" s="2"/>
      <c r="AZ205" s="2"/>
      <c r="BA205" s="2"/>
      <c r="BB205" s="2"/>
      <c r="BC205" s="2"/>
      <c r="BD205" s="2"/>
      <c r="BE205" s="2"/>
      <c r="BF205" s="2"/>
      <c r="BG205" s="2"/>
      <c r="BH205" s="2"/>
      <c r="BI205" s="2"/>
      <c r="BJ205" s="2"/>
      <c r="BK205" s="2"/>
      <c r="BL205" s="2"/>
      <c r="BM205" s="2"/>
      <c r="BN205" s="2"/>
      <c r="BO205" s="2"/>
    </row>
    <row r="206" spans="1:67" s="1" customForma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G206" s="52"/>
      <c r="AL206" s="2"/>
      <c r="AU206" s="2"/>
      <c r="AV206" s="2"/>
      <c r="AW206" s="2"/>
      <c r="AX206" s="2"/>
      <c r="AY206" s="2"/>
      <c r="AZ206" s="2"/>
      <c r="BA206" s="2"/>
      <c r="BB206" s="2"/>
      <c r="BC206" s="2"/>
      <c r="BD206" s="2"/>
      <c r="BE206" s="2"/>
      <c r="BF206" s="2"/>
      <c r="BG206" s="2"/>
      <c r="BH206" s="2"/>
      <c r="BI206" s="2"/>
      <c r="BJ206" s="2"/>
      <c r="BK206" s="2"/>
      <c r="BL206" s="2"/>
      <c r="BM206" s="2"/>
      <c r="BN206" s="2"/>
      <c r="BO206" s="2"/>
    </row>
    <row r="207" spans="1:67" s="1" customForma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G207" s="52"/>
      <c r="AL207" s="2"/>
      <c r="AU207" s="2"/>
      <c r="AV207" s="2"/>
      <c r="AW207" s="2"/>
      <c r="AX207" s="2"/>
      <c r="AY207" s="2"/>
      <c r="AZ207" s="2"/>
      <c r="BA207" s="2"/>
      <c r="BB207" s="2"/>
      <c r="BC207" s="2"/>
      <c r="BD207" s="2"/>
      <c r="BE207" s="2"/>
      <c r="BF207" s="2"/>
      <c r="BG207" s="2"/>
      <c r="BH207" s="2"/>
      <c r="BI207" s="2"/>
      <c r="BJ207" s="2"/>
      <c r="BK207" s="2"/>
      <c r="BL207" s="2"/>
      <c r="BM207" s="2"/>
      <c r="BN207" s="2"/>
      <c r="BO207" s="2"/>
    </row>
    <row r="208" spans="1:67" s="1" customForma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G208" s="52"/>
      <c r="AL208" s="2"/>
      <c r="AU208" s="2"/>
      <c r="AV208" s="2"/>
      <c r="AW208" s="2"/>
      <c r="AX208" s="2"/>
      <c r="AY208" s="2"/>
      <c r="AZ208" s="2"/>
      <c r="BA208" s="2"/>
      <c r="BB208" s="2"/>
      <c r="BC208" s="2"/>
      <c r="BD208" s="2"/>
      <c r="BE208" s="2"/>
      <c r="BF208" s="2"/>
      <c r="BG208" s="2"/>
      <c r="BH208" s="2"/>
      <c r="BI208" s="2"/>
      <c r="BJ208" s="2"/>
      <c r="BK208" s="2"/>
      <c r="BL208" s="2"/>
      <c r="BM208" s="2"/>
      <c r="BN208" s="2"/>
      <c r="BO208" s="2"/>
    </row>
    <row r="209" spans="1:67" s="1" customForma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G209" s="52"/>
      <c r="AL209" s="2"/>
      <c r="AU209" s="2"/>
      <c r="AV209" s="2"/>
      <c r="AW209" s="2"/>
      <c r="AX209" s="2"/>
      <c r="AY209" s="2"/>
      <c r="AZ209" s="2"/>
      <c r="BA209" s="2"/>
      <c r="BB209" s="2"/>
      <c r="BC209" s="2"/>
      <c r="BD209" s="2"/>
      <c r="BE209" s="2"/>
      <c r="BF209" s="2"/>
      <c r="BG209" s="2"/>
      <c r="BH209" s="2"/>
      <c r="BI209" s="2"/>
      <c r="BJ209" s="2"/>
      <c r="BK209" s="2"/>
      <c r="BL209" s="2"/>
      <c r="BM209" s="2"/>
      <c r="BN209" s="2"/>
      <c r="BO209" s="2"/>
    </row>
    <row r="210" spans="1:67" s="1" customForma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G210" s="52"/>
      <c r="AL210" s="2"/>
      <c r="AU210" s="2"/>
      <c r="AV210" s="2"/>
      <c r="AW210" s="2"/>
      <c r="AX210" s="2"/>
      <c r="AY210" s="2"/>
      <c r="AZ210" s="2"/>
      <c r="BA210" s="2"/>
      <c r="BB210" s="2"/>
      <c r="BC210" s="2"/>
      <c r="BD210" s="2"/>
      <c r="BE210" s="2"/>
      <c r="BF210" s="2"/>
      <c r="BG210" s="2"/>
      <c r="BH210" s="2"/>
      <c r="BI210" s="2"/>
      <c r="BJ210" s="2"/>
      <c r="BK210" s="2"/>
      <c r="BL210" s="2"/>
      <c r="BM210" s="2"/>
      <c r="BN210" s="2"/>
      <c r="BO210" s="2"/>
    </row>
    <row r="211" spans="1:67" s="1" customForma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G211" s="52"/>
      <c r="AL211" s="2"/>
      <c r="AU211" s="2"/>
      <c r="AV211" s="2"/>
      <c r="AW211" s="2"/>
      <c r="AX211" s="2"/>
      <c r="AY211" s="2"/>
      <c r="AZ211" s="2"/>
      <c r="BA211" s="2"/>
      <c r="BB211" s="2"/>
      <c r="BC211" s="2"/>
      <c r="BD211" s="2"/>
      <c r="BE211" s="2"/>
      <c r="BF211" s="2"/>
      <c r="BG211" s="2"/>
      <c r="BH211" s="2"/>
      <c r="BI211" s="2"/>
      <c r="BJ211" s="2"/>
      <c r="BK211" s="2"/>
      <c r="BL211" s="2"/>
      <c r="BM211" s="2"/>
      <c r="BN211" s="2"/>
      <c r="BO211" s="2"/>
    </row>
    <row r="212" spans="1:67" s="1" customForma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G212" s="52"/>
      <c r="AL212" s="2"/>
      <c r="AU212" s="2"/>
      <c r="AV212" s="2"/>
      <c r="AW212" s="2"/>
      <c r="AX212" s="2"/>
      <c r="AY212" s="2"/>
      <c r="AZ212" s="2"/>
      <c r="BA212" s="2"/>
      <c r="BB212" s="2"/>
      <c r="BC212" s="2"/>
      <c r="BD212" s="2"/>
      <c r="BE212" s="2"/>
      <c r="BF212" s="2"/>
      <c r="BG212" s="2"/>
      <c r="BH212" s="2"/>
      <c r="BI212" s="2"/>
      <c r="BJ212" s="2"/>
      <c r="BK212" s="2"/>
      <c r="BL212" s="2"/>
      <c r="BM212" s="2"/>
      <c r="BN212" s="2"/>
      <c r="BO212" s="2"/>
    </row>
    <row r="213" spans="1:67" s="1" customForma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G213" s="52"/>
      <c r="AL213" s="2"/>
      <c r="AU213" s="2"/>
      <c r="AV213" s="2"/>
      <c r="AW213" s="2"/>
      <c r="AX213" s="2"/>
      <c r="AY213" s="2"/>
      <c r="AZ213" s="2"/>
      <c r="BA213" s="2"/>
      <c r="BB213" s="2"/>
      <c r="BC213" s="2"/>
      <c r="BD213" s="2"/>
      <c r="BE213" s="2"/>
      <c r="BF213" s="2"/>
      <c r="BG213" s="2"/>
      <c r="BH213" s="2"/>
      <c r="BI213" s="2"/>
      <c r="BJ213" s="2"/>
      <c r="BK213" s="2"/>
      <c r="BL213" s="2"/>
      <c r="BM213" s="2"/>
      <c r="BN213" s="2"/>
      <c r="BO213" s="2"/>
    </row>
    <row r="214" spans="1:67" s="1" customForma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G214" s="52"/>
      <c r="AL214" s="2"/>
      <c r="AU214" s="2"/>
      <c r="AV214" s="2"/>
      <c r="AW214" s="2"/>
      <c r="AX214" s="2"/>
      <c r="AY214" s="2"/>
      <c r="AZ214" s="2"/>
      <c r="BA214" s="2"/>
      <c r="BB214" s="2"/>
      <c r="BC214" s="2"/>
      <c r="BD214" s="2"/>
      <c r="BE214" s="2"/>
      <c r="BF214" s="2"/>
      <c r="BG214" s="2"/>
      <c r="BH214" s="2"/>
      <c r="BI214" s="2"/>
      <c r="BJ214" s="2"/>
      <c r="BK214" s="2"/>
      <c r="BL214" s="2"/>
      <c r="BM214" s="2"/>
      <c r="BN214" s="2"/>
      <c r="BO214" s="2"/>
    </row>
    <row r="215" spans="1:67" s="1" customForma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G215" s="52"/>
      <c r="AL215" s="2"/>
      <c r="AU215" s="2"/>
      <c r="AV215" s="2"/>
      <c r="AW215" s="2"/>
      <c r="AX215" s="2"/>
      <c r="AY215" s="2"/>
      <c r="AZ215" s="2"/>
      <c r="BA215" s="2"/>
      <c r="BB215" s="2"/>
      <c r="BC215" s="2"/>
      <c r="BD215" s="2"/>
      <c r="BE215" s="2"/>
      <c r="BF215" s="2"/>
      <c r="BG215" s="2"/>
      <c r="BH215" s="2"/>
      <c r="BI215" s="2"/>
      <c r="BJ215" s="2"/>
      <c r="BK215" s="2"/>
      <c r="BL215" s="2"/>
      <c r="BM215" s="2"/>
      <c r="BN215" s="2"/>
      <c r="BO215" s="2"/>
    </row>
    <row r="216" spans="1:67" s="1" customForma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G216" s="52"/>
      <c r="AL216" s="2"/>
      <c r="AU216" s="2"/>
      <c r="AV216" s="2"/>
      <c r="AW216" s="2"/>
      <c r="AX216" s="2"/>
      <c r="AY216" s="2"/>
      <c r="AZ216" s="2"/>
      <c r="BA216" s="2"/>
      <c r="BB216" s="2"/>
      <c r="BC216" s="2"/>
      <c r="BD216" s="2"/>
      <c r="BE216" s="2"/>
      <c r="BF216" s="2"/>
      <c r="BG216" s="2"/>
      <c r="BH216" s="2"/>
      <c r="BI216" s="2"/>
      <c r="BJ216" s="2"/>
      <c r="BK216" s="2"/>
      <c r="BL216" s="2"/>
      <c r="BM216" s="2"/>
      <c r="BN216" s="2"/>
      <c r="BO216" s="2"/>
    </row>
    <row r="217" spans="1:67" s="1" customForma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G217" s="52"/>
      <c r="AL217" s="2"/>
      <c r="AU217" s="2"/>
      <c r="AV217" s="2"/>
      <c r="AW217" s="2"/>
      <c r="AX217" s="2"/>
      <c r="AY217" s="2"/>
      <c r="AZ217" s="2"/>
      <c r="BA217" s="2"/>
      <c r="BB217" s="2"/>
      <c r="BC217" s="2"/>
      <c r="BD217" s="2"/>
      <c r="BE217" s="2"/>
      <c r="BF217" s="2"/>
      <c r="BG217" s="2"/>
      <c r="BH217" s="2"/>
      <c r="BI217" s="2"/>
      <c r="BJ217" s="2"/>
      <c r="BK217" s="2"/>
      <c r="BL217" s="2"/>
      <c r="BM217" s="2"/>
      <c r="BN217" s="2"/>
      <c r="BO217" s="2"/>
    </row>
    <row r="218" spans="1:67" s="1" customForma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G218" s="52"/>
      <c r="AL218" s="2"/>
      <c r="AU218" s="2"/>
      <c r="AV218" s="2"/>
      <c r="AW218" s="2"/>
      <c r="AX218" s="2"/>
      <c r="AY218" s="2"/>
      <c r="AZ218" s="2"/>
      <c r="BA218" s="2"/>
      <c r="BB218" s="2"/>
      <c r="BC218" s="2"/>
      <c r="BD218" s="2"/>
      <c r="BE218" s="2"/>
      <c r="BF218" s="2"/>
      <c r="BG218" s="2"/>
      <c r="BH218" s="2"/>
      <c r="BI218" s="2"/>
      <c r="BJ218" s="2"/>
      <c r="BK218" s="2"/>
      <c r="BL218" s="2"/>
      <c r="BM218" s="2"/>
      <c r="BN218" s="2"/>
      <c r="BO218" s="2"/>
    </row>
    <row r="219" spans="1:67" s="1" customForma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G219" s="52"/>
      <c r="AL219" s="2"/>
      <c r="AU219" s="2"/>
      <c r="AV219" s="2"/>
      <c r="AW219" s="2"/>
      <c r="AX219" s="2"/>
      <c r="AY219" s="2"/>
      <c r="AZ219" s="2"/>
      <c r="BA219" s="2"/>
      <c r="BB219" s="2"/>
      <c r="BC219" s="2"/>
      <c r="BD219" s="2"/>
      <c r="BE219" s="2"/>
      <c r="BF219" s="2"/>
      <c r="BG219" s="2"/>
      <c r="BH219" s="2"/>
      <c r="BI219" s="2"/>
      <c r="BJ219" s="2"/>
      <c r="BK219" s="2"/>
      <c r="BL219" s="2"/>
      <c r="BM219" s="2"/>
      <c r="BN219" s="2"/>
      <c r="BO219" s="2"/>
    </row>
    <row r="220" spans="1:67" s="1" customForma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G220" s="52"/>
      <c r="AL220" s="2"/>
      <c r="AU220" s="2"/>
      <c r="AV220" s="2"/>
      <c r="AW220" s="2"/>
      <c r="AX220" s="2"/>
      <c r="AY220" s="2"/>
      <c r="AZ220" s="2"/>
      <c r="BA220" s="2"/>
      <c r="BB220" s="2"/>
      <c r="BC220" s="2"/>
      <c r="BD220" s="2"/>
      <c r="BE220" s="2"/>
      <c r="BF220" s="2"/>
      <c r="BG220" s="2"/>
      <c r="BH220" s="2"/>
      <c r="BI220" s="2"/>
      <c r="BJ220" s="2"/>
      <c r="BK220" s="2"/>
      <c r="BL220" s="2"/>
      <c r="BM220" s="2"/>
      <c r="BN220" s="2"/>
      <c r="BO220" s="2"/>
    </row>
    <row r="221" spans="1:67" s="1" customForma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G221" s="52"/>
      <c r="AL221" s="2"/>
      <c r="AU221" s="2"/>
      <c r="AV221" s="2"/>
      <c r="AW221" s="2"/>
      <c r="AX221" s="2"/>
      <c r="AY221" s="2"/>
      <c r="AZ221" s="2"/>
      <c r="BA221" s="2"/>
      <c r="BB221" s="2"/>
      <c r="BC221" s="2"/>
      <c r="BD221" s="2"/>
      <c r="BE221" s="2"/>
      <c r="BF221" s="2"/>
      <c r="BG221" s="2"/>
      <c r="BH221" s="2"/>
      <c r="BI221" s="2"/>
      <c r="BJ221" s="2"/>
      <c r="BK221" s="2"/>
      <c r="BL221" s="2"/>
      <c r="BM221" s="2"/>
      <c r="BN221" s="2"/>
      <c r="BO221" s="2"/>
    </row>
    <row r="222" spans="1:67" s="1" customForma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G222" s="52"/>
      <c r="AL222" s="2"/>
      <c r="AU222" s="2"/>
      <c r="AV222" s="2"/>
      <c r="AW222" s="2"/>
      <c r="AX222" s="2"/>
      <c r="AY222" s="2"/>
      <c r="AZ222" s="2"/>
      <c r="BA222" s="2"/>
      <c r="BB222" s="2"/>
      <c r="BC222" s="2"/>
      <c r="BD222" s="2"/>
      <c r="BE222" s="2"/>
      <c r="BF222" s="2"/>
      <c r="BG222" s="2"/>
      <c r="BH222" s="2"/>
      <c r="BI222" s="2"/>
      <c r="BJ222" s="2"/>
      <c r="BK222" s="2"/>
      <c r="BL222" s="2"/>
      <c r="BM222" s="2"/>
      <c r="BN222" s="2"/>
      <c r="BO222" s="2"/>
    </row>
    <row r="223" spans="1:67" s="1" customForma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G223" s="52"/>
      <c r="AL223" s="2"/>
      <c r="AU223" s="2"/>
      <c r="AV223" s="2"/>
      <c r="AW223" s="2"/>
      <c r="AX223" s="2"/>
      <c r="AY223" s="2"/>
      <c r="AZ223" s="2"/>
      <c r="BA223" s="2"/>
      <c r="BB223" s="2"/>
      <c r="BC223" s="2"/>
      <c r="BD223" s="2"/>
      <c r="BE223" s="2"/>
      <c r="BF223" s="2"/>
      <c r="BG223" s="2"/>
      <c r="BH223" s="2"/>
      <c r="BI223" s="2"/>
      <c r="BJ223" s="2"/>
      <c r="BK223" s="2"/>
      <c r="BL223" s="2"/>
      <c r="BM223" s="2"/>
      <c r="BN223" s="2"/>
      <c r="BO223" s="2"/>
    </row>
    <row r="224" spans="1:67" s="1" customForma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G224" s="52"/>
      <c r="AL224" s="2"/>
      <c r="AU224" s="2"/>
      <c r="AV224" s="2"/>
      <c r="AW224" s="2"/>
      <c r="AX224" s="2"/>
      <c r="AY224" s="2"/>
      <c r="AZ224" s="2"/>
      <c r="BA224" s="2"/>
      <c r="BB224" s="2"/>
      <c r="BC224" s="2"/>
      <c r="BD224" s="2"/>
      <c r="BE224" s="2"/>
      <c r="BF224" s="2"/>
      <c r="BG224" s="2"/>
      <c r="BH224" s="2"/>
      <c r="BI224" s="2"/>
      <c r="BJ224" s="2"/>
      <c r="BK224" s="2"/>
      <c r="BL224" s="2"/>
      <c r="BM224" s="2"/>
      <c r="BN224" s="2"/>
      <c r="BO224" s="2"/>
    </row>
    <row r="225" spans="1:67" s="1" customForma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G225" s="52"/>
      <c r="AL225" s="2"/>
      <c r="AU225" s="2"/>
      <c r="AV225" s="2"/>
      <c r="AW225" s="2"/>
      <c r="AX225" s="2"/>
      <c r="AY225" s="2"/>
      <c r="AZ225" s="2"/>
      <c r="BA225" s="2"/>
      <c r="BB225" s="2"/>
      <c r="BC225" s="2"/>
      <c r="BD225" s="2"/>
      <c r="BE225" s="2"/>
      <c r="BF225" s="2"/>
      <c r="BG225" s="2"/>
      <c r="BH225" s="2"/>
      <c r="BI225" s="2"/>
      <c r="BJ225" s="2"/>
      <c r="BK225" s="2"/>
      <c r="BL225" s="2"/>
      <c r="BM225" s="2"/>
      <c r="BN225" s="2"/>
      <c r="BO225" s="2"/>
    </row>
    <row r="226" spans="1:67" s="1" customForma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G226" s="52"/>
      <c r="AL226" s="2"/>
      <c r="AU226" s="2"/>
      <c r="AV226" s="2"/>
      <c r="AW226" s="2"/>
      <c r="AX226" s="2"/>
      <c r="AY226" s="2"/>
      <c r="AZ226" s="2"/>
      <c r="BA226" s="2"/>
      <c r="BB226" s="2"/>
      <c r="BC226" s="2"/>
      <c r="BD226" s="2"/>
      <c r="BE226" s="2"/>
      <c r="BF226" s="2"/>
      <c r="BG226" s="2"/>
      <c r="BH226" s="2"/>
      <c r="BI226" s="2"/>
      <c r="BJ226" s="2"/>
      <c r="BK226" s="2"/>
      <c r="BL226" s="2"/>
      <c r="BM226" s="2"/>
      <c r="BN226" s="2"/>
      <c r="BO226" s="2"/>
    </row>
    <row r="227" spans="1:67" s="1" customForma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G227" s="52"/>
      <c r="AL227" s="2"/>
      <c r="AU227" s="2"/>
      <c r="AV227" s="2"/>
      <c r="AW227" s="2"/>
      <c r="AX227" s="2"/>
      <c r="AY227" s="2"/>
      <c r="AZ227" s="2"/>
      <c r="BA227" s="2"/>
      <c r="BB227" s="2"/>
      <c r="BC227" s="2"/>
      <c r="BD227" s="2"/>
      <c r="BE227" s="2"/>
      <c r="BF227" s="2"/>
      <c r="BG227" s="2"/>
      <c r="BH227" s="2"/>
      <c r="BI227" s="2"/>
      <c r="BJ227" s="2"/>
      <c r="BK227" s="2"/>
      <c r="BL227" s="2"/>
      <c r="BM227" s="2"/>
      <c r="BN227" s="2"/>
      <c r="BO227" s="2"/>
    </row>
    <row r="228" spans="1:67" s="1" customForma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G228" s="52"/>
      <c r="AL228" s="2"/>
      <c r="AU228" s="2"/>
      <c r="AV228" s="2"/>
      <c r="AW228" s="2"/>
      <c r="AX228" s="2"/>
      <c r="AY228" s="2"/>
      <c r="AZ228" s="2"/>
      <c r="BA228" s="2"/>
      <c r="BB228" s="2"/>
      <c r="BC228" s="2"/>
      <c r="BD228" s="2"/>
      <c r="BE228" s="2"/>
      <c r="BF228" s="2"/>
      <c r="BG228" s="2"/>
      <c r="BH228" s="2"/>
      <c r="BI228" s="2"/>
      <c r="BJ228" s="2"/>
      <c r="BK228" s="2"/>
      <c r="BL228" s="2"/>
      <c r="BM228" s="2"/>
      <c r="BN228" s="2"/>
      <c r="BO228" s="2"/>
    </row>
    <row r="229" spans="1:67" s="1" customForma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G229" s="52"/>
      <c r="AL229" s="2"/>
      <c r="AU229" s="2"/>
      <c r="AV229" s="2"/>
      <c r="AW229" s="2"/>
      <c r="AX229" s="2"/>
      <c r="AY229" s="2"/>
      <c r="AZ229" s="2"/>
      <c r="BA229" s="2"/>
      <c r="BB229" s="2"/>
      <c r="BC229" s="2"/>
      <c r="BD229" s="2"/>
      <c r="BE229" s="2"/>
      <c r="BF229" s="2"/>
      <c r="BG229" s="2"/>
      <c r="BH229" s="2"/>
      <c r="BI229" s="2"/>
      <c r="BJ229" s="2"/>
      <c r="BK229" s="2"/>
      <c r="BL229" s="2"/>
      <c r="BM229" s="2"/>
      <c r="BN229" s="2"/>
      <c r="BO229" s="2"/>
    </row>
    <row r="230" spans="1:67" s="1" customForma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G230" s="52"/>
      <c r="AL230" s="2"/>
      <c r="AU230" s="2"/>
      <c r="AV230" s="2"/>
      <c r="AW230" s="2"/>
      <c r="AX230" s="2"/>
      <c r="AY230" s="2"/>
      <c r="AZ230" s="2"/>
      <c r="BA230" s="2"/>
      <c r="BB230" s="2"/>
      <c r="BC230" s="2"/>
      <c r="BD230" s="2"/>
      <c r="BE230" s="2"/>
      <c r="BF230" s="2"/>
      <c r="BG230" s="2"/>
      <c r="BH230" s="2"/>
      <c r="BI230" s="2"/>
      <c r="BJ230" s="2"/>
      <c r="BK230" s="2"/>
      <c r="BL230" s="2"/>
      <c r="BM230" s="2"/>
      <c r="BN230" s="2"/>
      <c r="BO230" s="2"/>
    </row>
    <row r="231" spans="1:67" s="1" customForma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G231" s="52"/>
      <c r="AL231" s="2"/>
      <c r="AU231" s="2"/>
      <c r="AV231" s="2"/>
      <c r="AW231" s="2"/>
      <c r="AX231" s="2"/>
      <c r="AY231" s="2"/>
      <c r="AZ231" s="2"/>
      <c r="BA231" s="2"/>
      <c r="BB231" s="2"/>
      <c r="BC231" s="2"/>
      <c r="BD231" s="2"/>
      <c r="BE231" s="2"/>
      <c r="BF231" s="2"/>
      <c r="BG231" s="2"/>
      <c r="BH231" s="2"/>
      <c r="BI231" s="2"/>
      <c r="BJ231" s="2"/>
      <c r="BK231" s="2"/>
      <c r="BL231" s="2"/>
      <c r="BM231" s="2"/>
      <c r="BN231" s="2"/>
      <c r="BO231" s="2"/>
    </row>
    <row r="232" spans="1:67" s="1" customForma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G232" s="52"/>
      <c r="AL232" s="2"/>
      <c r="AU232" s="2"/>
      <c r="AV232" s="2"/>
      <c r="AW232" s="2"/>
      <c r="AX232" s="2"/>
      <c r="AY232" s="2"/>
      <c r="AZ232" s="2"/>
      <c r="BA232" s="2"/>
      <c r="BB232" s="2"/>
      <c r="BC232" s="2"/>
      <c r="BD232" s="2"/>
      <c r="BE232" s="2"/>
      <c r="BF232" s="2"/>
      <c r="BG232" s="2"/>
      <c r="BH232" s="2"/>
      <c r="BI232" s="2"/>
      <c r="BJ232" s="2"/>
      <c r="BK232" s="2"/>
      <c r="BL232" s="2"/>
      <c r="BM232" s="2"/>
      <c r="BN232" s="2"/>
      <c r="BO232" s="2"/>
    </row>
    <row r="233" spans="1:67" s="1" customForma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G233" s="52"/>
      <c r="AL233" s="2"/>
      <c r="AU233" s="2"/>
      <c r="AV233" s="2"/>
      <c r="AW233" s="2"/>
      <c r="AX233" s="2"/>
      <c r="AY233" s="2"/>
      <c r="AZ233" s="2"/>
      <c r="BA233" s="2"/>
      <c r="BB233" s="2"/>
      <c r="BC233" s="2"/>
      <c r="BD233" s="2"/>
      <c r="BE233" s="2"/>
      <c r="BF233" s="2"/>
      <c r="BG233" s="2"/>
      <c r="BH233" s="2"/>
      <c r="BI233" s="2"/>
      <c r="BJ233" s="2"/>
      <c r="BK233" s="2"/>
      <c r="BL233" s="2"/>
      <c r="BM233" s="2"/>
      <c r="BN233" s="2"/>
      <c r="BO233" s="2"/>
    </row>
    <row r="234" spans="1:67" s="1" customForma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G234" s="52"/>
      <c r="AL234" s="2"/>
      <c r="AU234" s="2"/>
      <c r="AV234" s="2"/>
      <c r="AW234" s="2"/>
      <c r="AX234" s="2"/>
      <c r="AY234" s="2"/>
      <c r="AZ234" s="2"/>
      <c r="BA234" s="2"/>
      <c r="BB234" s="2"/>
      <c r="BC234" s="2"/>
      <c r="BD234" s="2"/>
      <c r="BE234" s="2"/>
      <c r="BF234" s="2"/>
      <c r="BG234" s="2"/>
      <c r="BH234" s="2"/>
      <c r="BI234" s="2"/>
      <c r="BJ234" s="2"/>
      <c r="BK234" s="2"/>
      <c r="BL234" s="2"/>
      <c r="BM234" s="2"/>
      <c r="BN234" s="2"/>
      <c r="BO234" s="2"/>
    </row>
    <row r="235" spans="1:67" s="1" customForma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G235" s="52"/>
      <c r="AL235" s="2"/>
      <c r="AU235" s="2"/>
      <c r="AV235" s="2"/>
      <c r="AW235" s="2"/>
      <c r="AX235" s="2"/>
      <c r="AY235" s="2"/>
      <c r="AZ235" s="2"/>
      <c r="BA235" s="2"/>
      <c r="BB235" s="2"/>
      <c r="BC235" s="2"/>
      <c r="BD235" s="2"/>
      <c r="BE235" s="2"/>
      <c r="BF235" s="2"/>
      <c r="BG235" s="2"/>
      <c r="BH235" s="2"/>
      <c r="BI235" s="2"/>
      <c r="BJ235" s="2"/>
      <c r="BK235" s="2"/>
      <c r="BL235" s="2"/>
      <c r="BM235" s="2"/>
      <c r="BN235" s="2"/>
      <c r="BO235" s="2"/>
    </row>
    <row r="236" spans="1:67" s="1" customForma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G236" s="52"/>
      <c r="AL236" s="2"/>
      <c r="AU236" s="2"/>
      <c r="AV236" s="2"/>
      <c r="AW236" s="2"/>
      <c r="AX236" s="2"/>
      <c r="AY236" s="2"/>
      <c r="AZ236" s="2"/>
      <c r="BA236" s="2"/>
      <c r="BB236" s="2"/>
      <c r="BC236" s="2"/>
      <c r="BD236" s="2"/>
      <c r="BE236" s="2"/>
      <c r="BF236" s="2"/>
      <c r="BG236" s="2"/>
      <c r="BH236" s="2"/>
      <c r="BI236" s="2"/>
      <c r="BJ236" s="2"/>
      <c r="BK236" s="2"/>
      <c r="BL236" s="2"/>
      <c r="BM236" s="2"/>
      <c r="BN236" s="2"/>
      <c r="BO236" s="2"/>
    </row>
    <row r="237" spans="1:67" s="1" customForma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G237" s="52"/>
      <c r="AL237" s="2"/>
      <c r="AU237" s="2"/>
      <c r="AV237" s="2"/>
      <c r="AW237" s="2"/>
      <c r="AX237" s="2"/>
      <c r="AY237" s="2"/>
      <c r="AZ237" s="2"/>
      <c r="BA237" s="2"/>
      <c r="BB237" s="2"/>
      <c r="BC237" s="2"/>
      <c r="BD237" s="2"/>
      <c r="BE237" s="2"/>
      <c r="BF237" s="2"/>
      <c r="BG237" s="2"/>
      <c r="BH237" s="2"/>
      <c r="BI237" s="2"/>
      <c r="BJ237" s="2"/>
      <c r="BK237" s="2"/>
      <c r="BL237" s="2"/>
      <c r="BM237" s="2"/>
      <c r="BN237" s="2"/>
      <c r="BO237" s="2"/>
    </row>
    <row r="238" spans="1:67" s="1" customForma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G238" s="52"/>
      <c r="AL238" s="2"/>
      <c r="AU238" s="2"/>
      <c r="AV238" s="2"/>
      <c r="AW238" s="2"/>
      <c r="AX238" s="2"/>
      <c r="AY238" s="2"/>
      <c r="AZ238" s="2"/>
      <c r="BA238" s="2"/>
      <c r="BB238" s="2"/>
      <c r="BC238" s="2"/>
      <c r="BD238" s="2"/>
      <c r="BE238" s="2"/>
      <c r="BF238" s="2"/>
      <c r="BG238" s="2"/>
      <c r="BH238" s="2"/>
      <c r="BI238" s="2"/>
      <c r="BJ238" s="2"/>
      <c r="BK238" s="2"/>
      <c r="BL238" s="2"/>
      <c r="BM238" s="2"/>
      <c r="BN238" s="2"/>
      <c r="BO238" s="2"/>
    </row>
    <row r="239" spans="1:67" s="1" customForma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G239" s="52"/>
      <c r="AL239" s="2"/>
      <c r="AU239" s="2"/>
      <c r="AV239" s="2"/>
      <c r="AW239" s="2"/>
      <c r="AX239" s="2"/>
      <c r="AY239" s="2"/>
      <c r="AZ239" s="2"/>
      <c r="BA239" s="2"/>
      <c r="BB239" s="2"/>
      <c r="BC239" s="2"/>
      <c r="BD239" s="2"/>
      <c r="BE239" s="2"/>
      <c r="BF239" s="2"/>
      <c r="BG239" s="2"/>
      <c r="BH239" s="2"/>
      <c r="BI239" s="2"/>
      <c r="BJ239" s="2"/>
      <c r="BK239" s="2"/>
      <c r="BL239" s="2"/>
      <c r="BM239" s="2"/>
      <c r="BN239" s="2"/>
      <c r="BO239" s="2"/>
    </row>
    <row r="240" spans="1:67" s="1" customForma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G240" s="52"/>
      <c r="AL240" s="2"/>
      <c r="AU240" s="2"/>
      <c r="AV240" s="2"/>
      <c r="AW240" s="2"/>
      <c r="AX240" s="2"/>
      <c r="AY240" s="2"/>
      <c r="AZ240" s="2"/>
      <c r="BA240" s="2"/>
      <c r="BB240" s="2"/>
      <c r="BC240" s="2"/>
      <c r="BD240" s="2"/>
      <c r="BE240" s="2"/>
      <c r="BF240" s="2"/>
      <c r="BG240" s="2"/>
      <c r="BH240" s="2"/>
      <c r="BI240" s="2"/>
      <c r="BJ240" s="2"/>
      <c r="BK240" s="2"/>
      <c r="BL240" s="2"/>
      <c r="BM240" s="2"/>
      <c r="BN240" s="2"/>
      <c r="BO240" s="2"/>
    </row>
    <row r="241" spans="1:67" s="1" customForma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G241" s="52"/>
      <c r="AL241" s="2"/>
      <c r="AU241" s="2"/>
      <c r="AV241" s="2"/>
      <c r="AW241" s="2"/>
      <c r="AX241" s="2"/>
      <c r="AY241" s="2"/>
      <c r="AZ241" s="2"/>
      <c r="BA241" s="2"/>
      <c r="BB241" s="2"/>
      <c r="BC241" s="2"/>
      <c r="BD241" s="2"/>
      <c r="BE241" s="2"/>
      <c r="BF241" s="2"/>
      <c r="BG241" s="2"/>
      <c r="BH241" s="2"/>
      <c r="BI241" s="2"/>
      <c r="BJ241" s="2"/>
      <c r="BK241" s="2"/>
      <c r="BL241" s="2"/>
      <c r="BM241" s="2"/>
      <c r="BN241" s="2"/>
      <c r="BO241" s="2"/>
    </row>
    <row r="242" spans="1:67" s="1" customForma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G242" s="52"/>
      <c r="AL242" s="2"/>
      <c r="AU242" s="2"/>
      <c r="AV242" s="2"/>
      <c r="AW242" s="2"/>
      <c r="AX242" s="2"/>
      <c r="AY242" s="2"/>
      <c r="AZ242" s="2"/>
      <c r="BA242" s="2"/>
      <c r="BB242" s="2"/>
      <c r="BC242" s="2"/>
      <c r="BD242" s="2"/>
      <c r="BE242" s="2"/>
      <c r="BF242" s="2"/>
      <c r="BG242" s="2"/>
      <c r="BH242" s="2"/>
      <c r="BI242" s="2"/>
      <c r="BJ242" s="2"/>
      <c r="BK242" s="2"/>
      <c r="BL242" s="2"/>
      <c r="BM242" s="2"/>
      <c r="BN242" s="2"/>
      <c r="BO242" s="2"/>
    </row>
    <row r="243" spans="1:67" s="1" customForma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G243" s="52"/>
      <c r="AL243" s="2"/>
      <c r="AU243" s="2"/>
      <c r="AV243" s="2"/>
      <c r="AW243" s="2"/>
      <c r="AX243" s="2"/>
      <c r="AY243" s="2"/>
      <c r="AZ243" s="2"/>
      <c r="BA243" s="2"/>
      <c r="BB243" s="2"/>
      <c r="BC243" s="2"/>
      <c r="BD243" s="2"/>
      <c r="BE243" s="2"/>
      <c r="BF243" s="2"/>
      <c r="BG243" s="2"/>
      <c r="BH243" s="2"/>
      <c r="BI243" s="2"/>
      <c r="BJ243" s="2"/>
      <c r="BK243" s="2"/>
      <c r="BL243" s="2"/>
      <c r="BM243" s="2"/>
      <c r="BN243" s="2"/>
      <c r="BO243" s="2"/>
    </row>
    <row r="244" spans="1:67" s="1" customForma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G244" s="52"/>
      <c r="AL244" s="2"/>
      <c r="AU244" s="2"/>
      <c r="AV244" s="2"/>
      <c r="AW244" s="2"/>
      <c r="AX244" s="2"/>
      <c r="AY244" s="2"/>
      <c r="AZ244" s="2"/>
      <c r="BA244" s="2"/>
      <c r="BB244" s="2"/>
      <c r="BC244" s="2"/>
      <c r="BD244" s="2"/>
      <c r="BE244" s="2"/>
      <c r="BF244" s="2"/>
      <c r="BG244" s="2"/>
      <c r="BH244" s="2"/>
      <c r="BI244" s="2"/>
      <c r="BJ244" s="2"/>
      <c r="BK244" s="2"/>
      <c r="BL244" s="2"/>
      <c r="BM244" s="2"/>
      <c r="BN244" s="2"/>
      <c r="BO244" s="2"/>
    </row>
    <row r="245" spans="1:67" s="1" customForma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G245" s="52"/>
      <c r="AL245" s="2"/>
      <c r="AU245" s="2"/>
      <c r="AV245" s="2"/>
      <c r="AW245" s="2"/>
      <c r="AX245" s="2"/>
      <c r="AY245" s="2"/>
      <c r="AZ245" s="2"/>
      <c r="BA245" s="2"/>
      <c r="BB245" s="2"/>
      <c r="BC245" s="2"/>
      <c r="BD245" s="2"/>
      <c r="BE245" s="2"/>
      <c r="BF245" s="2"/>
      <c r="BG245" s="2"/>
      <c r="BH245" s="2"/>
      <c r="BI245" s="2"/>
      <c r="BJ245" s="2"/>
      <c r="BK245" s="2"/>
      <c r="BL245" s="2"/>
      <c r="BM245" s="2"/>
      <c r="BN245" s="2"/>
      <c r="BO245" s="2"/>
    </row>
    <row r="246" spans="1:67" s="1" customForma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G246" s="52"/>
      <c r="AL246" s="2"/>
      <c r="AU246" s="2"/>
      <c r="AV246" s="2"/>
      <c r="AW246" s="2"/>
      <c r="AX246" s="2"/>
      <c r="AY246" s="2"/>
      <c r="AZ246" s="2"/>
      <c r="BA246" s="2"/>
      <c r="BB246" s="2"/>
      <c r="BC246" s="2"/>
      <c r="BD246" s="2"/>
      <c r="BE246" s="2"/>
      <c r="BF246" s="2"/>
      <c r="BG246" s="2"/>
      <c r="BH246" s="2"/>
      <c r="BI246" s="2"/>
      <c r="BJ246" s="2"/>
      <c r="BK246" s="2"/>
      <c r="BL246" s="2"/>
      <c r="BM246" s="2"/>
      <c r="BN246" s="2"/>
      <c r="BO246" s="2"/>
    </row>
    <row r="247" spans="1:67" s="1" customForma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G247" s="52"/>
      <c r="AL247" s="2"/>
      <c r="AU247" s="2"/>
      <c r="AV247" s="2"/>
      <c r="AW247" s="2"/>
      <c r="AX247" s="2"/>
      <c r="AY247" s="2"/>
      <c r="AZ247" s="2"/>
      <c r="BA247" s="2"/>
      <c r="BB247" s="2"/>
      <c r="BC247" s="2"/>
      <c r="BD247" s="2"/>
      <c r="BE247" s="2"/>
      <c r="BF247" s="2"/>
      <c r="BG247" s="2"/>
      <c r="BH247" s="2"/>
      <c r="BI247" s="2"/>
      <c r="BJ247" s="2"/>
      <c r="BK247" s="2"/>
      <c r="BL247" s="2"/>
      <c r="BM247" s="2"/>
      <c r="BN247" s="2"/>
      <c r="BO247" s="2"/>
    </row>
    <row r="248" spans="1:67" s="1" customForma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G248" s="52"/>
      <c r="AL248" s="2"/>
      <c r="AU248" s="2"/>
      <c r="AV248" s="2"/>
      <c r="AW248" s="2"/>
      <c r="AX248" s="2"/>
      <c r="AY248" s="2"/>
      <c r="AZ248" s="2"/>
      <c r="BA248" s="2"/>
      <c r="BB248" s="2"/>
      <c r="BC248" s="2"/>
      <c r="BD248" s="2"/>
      <c r="BE248" s="2"/>
      <c r="BF248" s="2"/>
      <c r="BG248" s="2"/>
      <c r="BH248" s="2"/>
      <c r="BI248" s="2"/>
      <c r="BJ248" s="2"/>
      <c r="BK248" s="2"/>
      <c r="BL248" s="2"/>
      <c r="BM248" s="2"/>
      <c r="BN248" s="2"/>
      <c r="BO248" s="2"/>
    </row>
    <row r="249" spans="1:67" s="1" customForma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G249" s="52"/>
      <c r="AL249" s="2"/>
      <c r="AU249" s="2"/>
      <c r="AV249" s="2"/>
      <c r="AW249" s="2"/>
      <c r="AX249" s="2"/>
      <c r="AY249" s="2"/>
      <c r="AZ249" s="2"/>
      <c r="BA249" s="2"/>
      <c r="BB249" s="2"/>
      <c r="BC249" s="2"/>
      <c r="BD249" s="2"/>
      <c r="BE249" s="2"/>
      <c r="BF249" s="2"/>
      <c r="BG249" s="2"/>
      <c r="BH249" s="2"/>
      <c r="BI249" s="2"/>
      <c r="BJ249" s="2"/>
      <c r="BK249" s="2"/>
      <c r="BL249" s="2"/>
      <c r="BM249" s="2"/>
      <c r="BN249" s="2"/>
      <c r="BO249" s="2"/>
    </row>
    <row r="250" spans="1:67" s="1" customForma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G250" s="52"/>
      <c r="AL250" s="2"/>
      <c r="AU250" s="2"/>
      <c r="AV250" s="2"/>
      <c r="AW250" s="2"/>
      <c r="AX250" s="2"/>
      <c r="AY250" s="2"/>
      <c r="AZ250" s="2"/>
      <c r="BA250" s="2"/>
      <c r="BB250" s="2"/>
      <c r="BC250" s="2"/>
      <c r="BD250" s="2"/>
      <c r="BE250" s="2"/>
      <c r="BF250" s="2"/>
      <c r="BG250" s="2"/>
      <c r="BH250" s="2"/>
      <c r="BI250" s="2"/>
      <c r="BJ250" s="2"/>
      <c r="BK250" s="2"/>
      <c r="BL250" s="2"/>
      <c r="BM250" s="2"/>
      <c r="BN250" s="2"/>
      <c r="BO250" s="2"/>
    </row>
    <row r="251" spans="1:67" s="1" customForma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G251" s="52"/>
      <c r="AL251" s="2"/>
      <c r="AU251" s="2"/>
      <c r="AV251" s="2"/>
      <c r="AW251" s="2"/>
      <c r="AX251" s="2"/>
      <c r="AY251" s="2"/>
      <c r="AZ251" s="2"/>
      <c r="BA251" s="2"/>
      <c r="BB251" s="2"/>
      <c r="BC251" s="2"/>
      <c r="BD251" s="2"/>
      <c r="BE251" s="2"/>
      <c r="BF251" s="2"/>
      <c r="BG251" s="2"/>
      <c r="BH251" s="2"/>
      <c r="BI251" s="2"/>
      <c r="BJ251" s="2"/>
      <c r="BK251" s="2"/>
      <c r="BL251" s="2"/>
      <c r="BM251" s="2"/>
      <c r="BN251" s="2"/>
      <c r="BO251" s="2"/>
    </row>
    <row r="252" spans="1:67" s="1" customForma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G252" s="52"/>
      <c r="AL252" s="2"/>
      <c r="AU252" s="2"/>
      <c r="AV252" s="2"/>
      <c r="AW252" s="2"/>
      <c r="AX252" s="2"/>
      <c r="AY252" s="2"/>
      <c r="AZ252" s="2"/>
      <c r="BA252" s="2"/>
      <c r="BB252" s="2"/>
      <c r="BC252" s="2"/>
      <c r="BD252" s="2"/>
      <c r="BE252" s="2"/>
      <c r="BF252" s="2"/>
      <c r="BG252" s="2"/>
      <c r="BH252" s="2"/>
      <c r="BI252" s="2"/>
      <c r="BJ252" s="2"/>
      <c r="BK252" s="2"/>
      <c r="BL252" s="2"/>
      <c r="BM252" s="2"/>
      <c r="BN252" s="2"/>
      <c r="BO252" s="2"/>
    </row>
    <row r="253" spans="1:67" s="1" customForma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G253" s="52"/>
      <c r="AL253" s="2"/>
      <c r="AU253" s="2"/>
      <c r="AV253" s="2"/>
      <c r="AW253" s="2"/>
      <c r="AX253" s="2"/>
      <c r="AY253" s="2"/>
      <c r="AZ253" s="2"/>
      <c r="BA253" s="2"/>
      <c r="BB253" s="2"/>
      <c r="BC253" s="2"/>
      <c r="BD253" s="2"/>
      <c r="BE253" s="2"/>
      <c r="BF253" s="2"/>
      <c r="BG253" s="2"/>
      <c r="BH253" s="2"/>
      <c r="BI253" s="2"/>
      <c r="BJ253" s="2"/>
      <c r="BK253" s="2"/>
      <c r="BL253" s="2"/>
      <c r="BM253" s="2"/>
      <c r="BN253" s="2"/>
      <c r="BO253" s="2"/>
    </row>
    <row r="254" spans="1:67" s="1" customForma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G254" s="52"/>
      <c r="AL254" s="2"/>
      <c r="AU254" s="2"/>
      <c r="AV254" s="2"/>
      <c r="AW254" s="2"/>
      <c r="AX254" s="2"/>
      <c r="AY254" s="2"/>
      <c r="AZ254" s="2"/>
      <c r="BA254" s="2"/>
      <c r="BB254" s="2"/>
      <c r="BC254" s="2"/>
      <c r="BD254" s="2"/>
      <c r="BE254" s="2"/>
      <c r="BF254" s="2"/>
      <c r="BG254" s="2"/>
      <c r="BH254" s="2"/>
      <c r="BI254" s="2"/>
      <c r="BJ254" s="2"/>
      <c r="BK254" s="2"/>
      <c r="BL254" s="2"/>
      <c r="BM254" s="2"/>
      <c r="BN254" s="2"/>
      <c r="BO254" s="2"/>
    </row>
    <row r="255" spans="1:67" s="1" customForma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G255" s="52"/>
      <c r="AL255" s="2"/>
      <c r="AU255" s="2"/>
      <c r="AV255" s="2"/>
      <c r="AW255" s="2"/>
      <c r="AX255" s="2"/>
      <c r="AY255" s="2"/>
      <c r="AZ255" s="2"/>
      <c r="BA255" s="2"/>
      <c r="BB255" s="2"/>
      <c r="BC255" s="2"/>
      <c r="BD255" s="2"/>
      <c r="BE255" s="2"/>
      <c r="BF255" s="2"/>
      <c r="BG255" s="2"/>
      <c r="BH255" s="2"/>
      <c r="BI255" s="2"/>
      <c r="BJ255" s="2"/>
      <c r="BK255" s="2"/>
      <c r="BL255" s="2"/>
      <c r="BM255" s="2"/>
      <c r="BN255" s="2"/>
      <c r="BO255" s="2"/>
    </row>
    <row r="256" spans="1:67" s="1" customForma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G256" s="52"/>
      <c r="AL256" s="2"/>
      <c r="AU256" s="2"/>
      <c r="AV256" s="2"/>
      <c r="AW256" s="2"/>
      <c r="AX256" s="2"/>
      <c r="AY256" s="2"/>
      <c r="AZ256" s="2"/>
      <c r="BA256" s="2"/>
      <c r="BB256" s="2"/>
      <c r="BC256" s="2"/>
      <c r="BD256" s="2"/>
      <c r="BE256" s="2"/>
      <c r="BF256" s="2"/>
      <c r="BG256" s="2"/>
      <c r="BH256" s="2"/>
      <c r="BI256" s="2"/>
      <c r="BJ256" s="2"/>
      <c r="BK256" s="2"/>
      <c r="BL256" s="2"/>
      <c r="BM256" s="2"/>
      <c r="BN256" s="2"/>
      <c r="BO256" s="2"/>
    </row>
    <row r="257" spans="1:67" s="1" customForma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G257" s="52"/>
      <c r="AL257" s="2"/>
      <c r="AU257" s="2"/>
      <c r="AV257" s="2"/>
      <c r="AW257" s="2"/>
      <c r="AX257" s="2"/>
      <c r="AY257" s="2"/>
      <c r="AZ257" s="2"/>
      <c r="BA257" s="2"/>
      <c r="BB257" s="2"/>
      <c r="BC257" s="2"/>
      <c r="BD257" s="2"/>
      <c r="BE257" s="2"/>
      <c r="BF257" s="2"/>
      <c r="BG257" s="2"/>
      <c r="BH257" s="2"/>
      <c r="BI257" s="2"/>
      <c r="BJ257" s="2"/>
      <c r="BK257" s="2"/>
      <c r="BL257" s="2"/>
      <c r="BM257" s="2"/>
      <c r="BN257" s="2"/>
      <c r="BO257" s="2"/>
    </row>
    <row r="258" spans="1:67" s="1" customForma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G258" s="52"/>
      <c r="AL258" s="2"/>
      <c r="AU258" s="2"/>
      <c r="AV258" s="2"/>
      <c r="AW258" s="2"/>
      <c r="AX258" s="2"/>
      <c r="AY258" s="2"/>
      <c r="AZ258" s="2"/>
      <c r="BA258" s="2"/>
      <c r="BB258" s="2"/>
      <c r="BC258" s="2"/>
      <c r="BD258" s="2"/>
      <c r="BE258" s="2"/>
      <c r="BF258" s="2"/>
      <c r="BG258" s="2"/>
      <c r="BH258" s="2"/>
      <c r="BI258" s="2"/>
      <c r="BJ258" s="2"/>
      <c r="BK258" s="2"/>
      <c r="BL258" s="2"/>
      <c r="BM258" s="2"/>
      <c r="BN258" s="2"/>
      <c r="BO258" s="2"/>
    </row>
    <row r="259" spans="1:67" s="1" customForma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G259" s="52"/>
      <c r="AL259" s="2"/>
      <c r="AU259" s="2"/>
      <c r="AV259" s="2"/>
      <c r="AW259" s="2"/>
      <c r="AX259" s="2"/>
      <c r="AY259" s="2"/>
      <c r="AZ259" s="2"/>
      <c r="BA259" s="2"/>
      <c r="BB259" s="2"/>
      <c r="BC259" s="2"/>
      <c r="BD259" s="2"/>
      <c r="BE259" s="2"/>
      <c r="BF259" s="2"/>
      <c r="BG259" s="2"/>
      <c r="BH259" s="2"/>
      <c r="BI259" s="2"/>
      <c r="BJ259" s="2"/>
      <c r="BK259" s="2"/>
      <c r="BL259" s="2"/>
      <c r="BM259" s="2"/>
      <c r="BN259" s="2"/>
      <c r="BO259" s="2"/>
    </row>
    <row r="260" spans="1:67" s="1" customForma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G260" s="52"/>
      <c r="AL260" s="2"/>
      <c r="AU260" s="2"/>
      <c r="AV260" s="2"/>
      <c r="AW260" s="2"/>
      <c r="AX260" s="2"/>
      <c r="AY260" s="2"/>
      <c r="AZ260" s="2"/>
      <c r="BA260" s="2"/>
      <c r="BB260" s="2"/>
      <c r="BC260" s="2"/>
      <c r="BD260" s="2"/>
      <c r="BE260" s="2"/>
      <c r="BF260" s="2"/>
      <c r="BG260" s="2"/>
      <c r="BH260" s="2"/>
      <c r="BI260" s="2"/>
      <c r="BJ260" s="2"/>
      <c r="BK260" s="2"/>
      <c r="BL260" s="2"/>
      <c r="BM260" s="2"/>
      <c r="BN260" s="2"/>
      <c r="BO260" s="2"/>
    </row>
    <row r="261" spans="1:67" s="1" customForma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G261" s="52"/>
      <c r="AL261" s="2"/>
      <c r="AU261" s="2"/>
      <c r="AV261" s="2"/>
      <c r="AW261" s="2"/>
      <c r="AX261" s="2"/>
      <c r="AY261" s="2"/>
      <c r="AZ261" s="2"/>
      <c r="BA261" s="2"/>
      <c r="BB261" s="2"/>
      <c r="BC261" s="2"/>
      <c r="BD261" s="2"/>
      <c r="BE261" s="2"/>
      <c r="BF261" s="2"/>
      <c r="BG261" s="2"/>
      <c r="BH261" s="2"/>
      <c r="BI261" s="2"/>
      <c r="BJ261" s="2"/>
      <c r="BK261" s="2"/>
      <c r="BL261" s="2"/>
      <c r="BM261" s="2"/>
      <c r="BN261" s="2"/>
      <c r="BO261" s="2"/>
    </row>
    <row r="262" spans="1:67" s="1" customForma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G262" s="52"/>
      <c r="AL262" s="2"/>
      <c r="AU262" s="2"/>
      <c r="AV262" s="2"/>
      <c r="AW262" s="2"/>
      <c r="AX262" s="2"/>
      <c r="AY262" s="2"/>
      <c r="AZ262" s="2"/>
      <c r="BA262" s="2"/>
      <c r="BB262" s="2"/>
      <c r="BC262" s="2"/>
      <c r="BD262" s="2"/>
      <c r="BE262" s="2"/>
      <c r="BF262" s="2"/>
      <c r="BG262" s="2"/>
      <c r="BH262" s="2"/>
      <c r="BI262" s="2"/>
      <c r="BJ262" s="2"/>
      <c r="BK262" s="2"/>
      <c r="BL262" s="2"/>
      <c r="BM262" s="2"/>
      <c r="BN262" s="2"/>
      <c r="BO262" s="2"/>
    </row>
    <row r="263" spans="1:67" s="1" customForma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G263" s="52"/>
      <c r="AL263" s="2"/>
      <c r="AU263" s="2"/>
      <c r="AV263" s="2"/>
      <c r="AW263" s="2"/>
      <c r="AX263" s="2"/>
      <c r="AY263" s="2"/>
      <c r="AZ263" s="2"/>
      <c r="BA263" s="2"/>
      <c r="BB263" s="2"/>
      <c r="BC263" s="2"/>
      <c r="BD263" s="2"/>
      <c r="BE263" s="2"/>
      <c r="BF263" s="2"/>
      <c r="BG263" s="2"/>
      <c r="BH263" s="2"/>
      <c r="BI263" s="2"/>
      <c r="BJ263" s="2"/>
      <c r="BK263" s="2"/>
      <c r="BL263" s="2"/>
      <c r="BM263" s="2"/>
      <c r="BN263" s="2"/>
      <c r="BO263" s="2"/>
    </row>
    <row r="264" spans="1:67" s="1" customForma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G264" s="52"/>
      <c r="AL264" s="2"/>
      <c r="AU264" s="2"/>
      <c r="AV264" s="2"/>
      <c r="AW264" s="2"/>
      <c r="AX264" s="2"/>
      <c r="AY264" s="2"/>
      <c r="AZ264" s="2"/>
      <c r="BA264" s="2"/>
      <c r="BB264" s="2"/>
      <c r="BC264" s="2"/>
      <c r="BD264" s="2"/>
      <c r="BE264" s="2"/>
      <c r="BF264" s="2"/>
      <c r="BG264" s="2"/>
      <c r="BH264" s="2"/>
      <c r="BI264" s="2"/>
      <c r="BJ264" s="2"/>
      <c r="BK264" s="2"/>
      <c r="BL264" s="2"/>
      <c r="BM264" s="2"/>
      <c r="BN264" s="2"/>
      <c r="BO264" s="2"/>
    </row>
    <row r="265" spans="1:67" s="1" customForma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G265" s="52"/>
      <c r="AL265" s="2"/>
      <c r="AU265" s="2"/>
      <c r="AV265" s="2"/>
      <c r="AW265" s="2"/>
      <c r="AX265" s="2"/>
      <c r="AY265" s="2"/>
      <c r="AZ265" s="2"/>
      <c r="BA265" s="2"/>
      <c r="BB265" s="2"/>
      <c r="BC265" s="2"/>
      <c r="BD265" s="2"/>
      <c r="BE265" s="2"/>
      <c r="BF265" s="2"/>
      <c r="BG265" s="2"/>
      <c r="BH265" s="2"/>
      <c r="BI265" s="2"/>
      <c r="BJ265" s="2"/>
      <c r="BK265" s="2"/>
      <c r="BL265" s="2"/>
      <c r="BM265" s="2"/>
      <c r="BN265" s="2"/>
      <c r="BO265" s="2"/>
    </row>
    <row r="266" spans="1:67" s="1" customForma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G266" s="52"/>
      <c r="AL266" s="2"/>
      <c r="AU266" s="2"/>
      <c r="AV266" s="2"/>
      <c r="AW266" s="2"/>
      <c r="AX266" s="2"/>
      <c r="AY266" s="2"/>
      <c r="AZ266" s="2"/>
      <c r="BA266" s="2"/>
      <c r="BB266" s="2"/>
      <c r="BC266" s="2"/>
      <c r="BD266" s="2"/>
      <c r="BE266" s="2"/>
      <c r="BF266" s="2"/>
      <c r="BG266" s="2"/>
      <c r="BH266" s="2"/>
      <c r="BI266" s="2"/>
      <c r="BJ266" s="2"/>
      <c r="BK266" s="2"/>
      <c r="BL266" s="2"/>
      <c r="BM266" s="2"/>
      <c r="BN266" s="2"/>
      <c r="BO266" s="2"/>
    </row>
    <row r="267" spans="1:67" s="1" customForma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G267" s="52"/>
      <c r="AL267" s="2"/>
      <c r="AU267" s="2"/>
      <c r="AV267" s="2"/>
      <c r="AW267" s="2"/>
      <c r="AX267" s="2"/>
      <c r="AY267" s="2"/>
      <c r="AZ267" s="2"/>
      <c r="BA267" s="2"/>
      <c r="BB267" s="2"/>
      <c r="BC267" s="2"/>
      <c r="BD267" s="2"/>
      <c r="BE267" s="2"/>
      <c r="BF267" s="2"/>
      <c r="BG267" s="2"/>
      <c r="BH267" s="2"/>
      <c r="BI267" s="2"/>
      <c r="BJ267" s="2"/>
      <c r="BK267" s="2"/>
      <c r="BL267" s="2"/>
      <c r="BM267" s="2"/>
      <c r="BN267" s="2"/>
      <c r="BO267" s="2"/>
    </row>
    <row r="268" spans="1:67" s="1" customForma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G268" s="52"/>
      <c r="AL268" s="2"/>
      <c r="AU268" s="2"/>
      <c r="AV268" s="2"/>
      <c r="AW268" s="2"/>
      <c r="AX268" s="2"/>
      <c r="AY268" s="2"/>
      <c r="AZ268" s="2"/>
      <c r="BA268" s="2"/>
      <c r="BB268" s="2"/>
      <c r="BC268" s="2"/>
      <c r="BD268" s="2"/>
      <c r="BE268" s="2"/>
      <c r="BF268" s="2"/>
      <c r="BG268" s="2"/>
      <c r="BH268" s="2"/>
      <c r="BI268" s="2"/>
      <c r="BJ268" s="2"/>
      <c r="BK268" s="2"/>
      <c r="BL268" s="2"/>
      <c r="BM268" s="2"/>
      <c r="BN268" s="2"/>
      <c r="BO268" s="2"/>
    </row>
    <row r="269" spans="1:67" s="1" customForma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G269" s="52"/>
      <c r="AL269" s="2"/>
      <c r="AU269" s="2"/>
      <c r="AV269" s="2"/>
      <c r="AW269" s="2"/>
      <c r="AX269" s="2"/>
      <c r="AY269" s="2"/>
      <c r="AZ269" s="2"/>
      <c r="BA269" s="2"/>
      <c r="BB269" s="2"/>
      <c r="BC269" s="2"/>
      <c r="BD269" s="2"/>
      <c r="BE269" s="2"/>
      <c r="BF269" s="2"/>
      <c r="BG269" s="2"/>
      <c r="BH269" s="2"/>
      <c r="BI269" s="2"/>
      <c r="BJ269" s="2"/>
      <c r="BK269" s="2"/>
      <c r="BL269" s="2"/>
      <c r="BM269" s="2"/>
      <c r="BN269" s="2"/>
      <c r="BO269" s="2"/>
    </row>
    <row r="270" spans="1:67" s="1" customForma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G270" s="52"/>
      <c r="AL270" s="2"/>
      <c r="AU270" s="2"/>
      <c r="AV270" s="2"/>
      <c r="AW270" s="2"/>
      <c r="AX270" s="2"/>
      <c r="AY270" s="2"/>
      <c r="AZ270" s="2"/>
      <c r="BA270" s="2"/>
      <c r="BB270" s="2"/>
      <c r="BC270" s="2"/>
      <c r="BD270" s="2"/>
      <c r="BE270" s="2"/>
      <c r="BF270" s="2"/>
      <c r="BG270" s="2"/>
      <c r="BH270" s="2"/>
      <c r="BI270" s="2"/>
      <c r="BJ270" s="2"/>
      <c r="BK270" s="2"/>
      <c r="BL270" s="2"/>
      <c r="BM270" s="2"/>
      <c r="BN270" s="2"/>
      <c r="BO270" s="2"/>
    </row>
    <row r="271" spans="1:67" s="1" customForma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G271" s="52"/>
      <c r="AL271" s="2"/>
      <c r="AU271" s="2"/>
      <c r="AV271" s="2"/>
      <c r="AW271" s="2"/>
      <c r="AX271" s="2"/>
      <c r="AY271" s="2"/>
      <c r="AZ271" s="2"/>
      <c r="BA271" s="2"/>
      <c r="BB271" s="2"/>
      <c r="BC271" s="2"/>
      <c r="BD271" s="2"/>
      <c r="BE271" s="2"/>
      <c r="BF271" s="2"/>
      <c r="BG271" s="2"/>
      <c r="BH271" s="2"/>
      <c r="BI271" s="2"/>
      <c r="BJ271" s="2"/>
      <c r="BK271" s="2"/>
      <c r="BL271" s="2"/>
      <c r="BM271" s="2"/>
      <c r="BN271" s="2"/>
      <c r="BO271" s="2"/>
    </row>
    <row r="272" spans="1:67" s="1" customForma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G272" s="52"/>
      <c r="AL272" s="2"/>
      <c r="AU272" s="2"/>
      <c r="AV272" s="2"/>
      <c r="AW272" s="2"/>
      <c r="AX272" s="2"/>
      <c r="AY272" s="2"/>
      <c r="AZ272" s="2"/>
      <c r="BA272" s="2"/>
      <c r="BB272" s="2"/>
      <c r="BC272" s="2"/>
      <c r="BD272" s="2"/>
      <c r="BE272" s="2"/>
      <c r="BF272" s="2"/>
      <c r="BG272" s="2"/>
      <c r="BH272" s="2"/>
      <c r="BI272" s="2"/>
      <c r="BJ272" s="2"/>
      <c r="BK272" s="2"/>
      <c r="BL272" s="2"/>
      <c r="BM272" s="2"/>
      <c r="BN272" s="2"/>
      <c r="BO272" s="2"/>
    </row>
    <row r="273" spans="1:67" s="1" customForma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G273" s="52"/>
      <c r="AL273" s="2"/>
      <c r="AU273" s="2"/>
      <c r="AV273" s="2"/>
      <c r="AW273" s="2"/>
      <c r="AX273" s="2"/>
      <c r="AY273" s="2"/>
      <c r="AZ273" s="2"/>
      <c r="BA273" s="2"/>
      <c r="BB273" s="2"/>
      <c r="BC273" s="2"/>
      <c r="BD273" s="2"/>
      <c r="BE273" s="2"/>
      <c r="BF273" s="2"/>
      <c r="BG273" s="2"/>
      <c r="BH273" s="2"/>
      <c r="BI273" s="2"/>
      <c r="BJ273" s="2"/>
      <c r="BK273" s="2"/>
      <c r="BL273" s="2"/>
      <c r="BM273" s="2"/>
      <c r="BN273" s="2"/>
      <c r="BO273" s="2"/>
    </row>
    <row r="274" spans="1:67" s="1" customForma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G274" s="52"/>
      <c r="AL274" s="2"/>
      <c r="AU274" s="2"/>
      <c r="AV274" s="2"/>
      <c r="AW274" s="2"/>
      <c r="AX274" s="2"/>
      <c r="AY274" s="2"/>
      <c r="AZ274" s="2"/>
      <c r="BA274" s="2"/>
      <c r="BB274" s="2"/>
      <c r="BC274" s="2"/>
      <c r="BD274" s="2"/>
      <c r="BE274" s="2"/>
      <c r="BF274" s="2"/>
      <c r="BG274" s="2"/>
      <c r="BH274" s="2"/>
      <c r="BI274" s="2"/>
      <c r="BJ274" s="2"/>
      <c r="BK274" s="2"/>
      <c r="BL274" s="2"/>
      <c r="BM274" s="2"/>
      <c r="BN274" s="2"/>
      <c r="BO274" s="2"/>
    </row>
    <row r="275" spans="1:67" s="1" customForma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G275" s="52"/>
      <c r="AL275" s="2"/>
      <c r="AU275" s="2"/>
      <c r="AV275" s="2"/>
      <c r="AW275" s="2"/>
      <c r="AX275" s="2"/>
      <c r="AY275" s="2"/>
      <c r="AZ275" s="2"/>
      <c r="BA275" s="2"/>
      <c r="BB275" s="2"/>
      <c r="BC275" s="2"/>
      <c r="BD275" s="2"/>
      <c r="BE275" s="2"/>
      <c r="BF275" s="2"/>
      <c r="BG275" s="2"/>
      <c r="BH275" s="2"/>
      <c r="BI275" s="2"/>
      <c r="BJ275" s="2"/>
      <c r="BK275" s="2"/>
      <c r="BL275" s="2"/>
      <c r="BM275" s="2"/>
      <c r="BN275" s="2"/>
      <c r="BO275" s="2"/>
    </row>
    <row r="276" spans="1:67" s="1" customForma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G276" s="52"/>
      <c r="AL276" s="2"/>
      <c r="AU276" s="2"/>
      <c r="AV276" s="2"/>
      <c r="AW276" s="2"/>
      <c r="AX276" s="2"/>
      <c r="AY276" s="2"/>
      <c r="AZ276" s="2"/>
      <c r="BA276" s="2"/>
      <c r="BB276" s="2"/>
      <c r="BC276" s="2"/>
      <c r="BD276" s="2"/>
      <c r="BE276" s="2"/>
      <c r="BF276" s="2"/>
      <c r="BG276" s="2"/>
      <c r="BH276" s="2"/>
      <c r="BI276" s="2"/>
      <c r="BJ276" s="2"/>
      <c r="BK276" s="2"/>
      <c r="BL276" s="2"/>
      <c r="BM276" s="2"/>
      <c r="BN276" s="2"/>
      <c r="BO276" s="2"/>
    </row>
    <row r="277" spans="1:67" s="1" customForma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G277" s="52"/>
      <c r="AL277" s="2"/>
      <c r="AU277" s="2"/>
      <c r="AV277" s="2"/>
      <c r="AW277" s="2"/>
      <c r="AX277" s="2"/>
      <c r="AY277" s="2"/>
      <c r="AZ277" s="2"/>
      <c r="BA277" s="2"/>
      <c r="BB277" s="2"/>
      <c r="BC277" s="2"/>
      <c r="BD277" s="2"/>
      <c r="BE277" s="2"/>
      <c r="BF277" s="2"/>
      <c r="BG277" s="2"/>
      <c r="BH277" s="2"/>
      <c r="BI277" s="2"/>
      <c r="BJ277" s="2"/>
      <c r="BK277" s="2"/>
      <c r="BL277" s="2"/>
      <c r="BM277" s="2"/>
      <c r="BN277" s="2"/>
      <c r="BO277" s="2"/>
    </row>
    <row r="278" spans="1:67" s="1" customForma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G278" s="52"/>
      <c r="AL278" s="2"/>
      <c r="AU278" s="2"/>
      <c r="AV278" s="2"/>
      <c r="AW278" s="2"/>
      <c r="AX278" s="2"/>
      <c r="AY278" s="2"/>
      <c r="AZ278" s="2"/>
      <c r="BA278" s="2"/>
      <c r="BB278" s="2"/>
      <c r="BC278" s="2"/>
      <c r="BD278" s="2"/>
      <c r="BE278" s="2"/>
      <c r="BF278" s="2"/>
      <c r="BG278" s="2"/>
      <c r="BH278" s="2"/>
      <c r="BI278" s="2"/>
      <c r="BJ278" s="2"/>
      <c r="BK278" s="2"/>
      <c r="BL278" s="2"/>
      <c r="BM278" s="2"/>
      <c r="BN278" s="2"/>
      <c r="BO278" s="2"/>
    </row>
    <row r="279" spans="1:67" s="1" customForma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G279" s="52"/>
      <c r="AL279" s="2"/>
      <c r="AU279" s="2"/>
      <c r="AV279" s="2"/>
      <c r="AW279" s="2"/>
      <c r="AX279" s="2"/>
      <c r="AY279" s="2"/>
      <c r="AZ279" s="2"/>
      <c r="BA279" s="2"/>
      <c r="BB279" s="2"/>
      <c r="BC279" s="2"/>
      <c r="BD279" s="2"/>
      <c r="BE279" s="2"/>
      <c r="BF279" s="2"/>
      <c r="BG279" s="2"/>
      <c r="BH279" s="2"/>
      <c r="BI279" s="2"/>
      <c r="BJ279" s="2"/>
      <c r="BK279" s="2"/>
      <c r="BL279" s="2"/>
      <c r="BM279" s="2"/>
      <c r="BN279" s="2"/>
      <c r="BO279" s="2"/>
    </row>
    <row r="280" spans="1:67" s="1" customForma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G280" s="52"/>
      <c r="AL280" s="2"/>
      <c r="AU280" s="2"/>
      <c r="AV280" s="2"/>
      <c r="AW280" s="2"/>
      <c r="AX280" s="2"/>
      <c r="AY280" s="2"/>
      <c r="AZ280" s="2"/>
      <c r="BA280" s="2"/>
      <c r="BB280" s="2"/>
      <c r="BC280" s="2"/>
      <c r="BD280" s="2"/>
      <c r="BE280" s="2"/>
      <c r="BF280" s="2"/>
      <c r="BG280" s="2"/>
      <c r="BH280" s="2"/>
      <c r="BI280" s="2"/>
      <c r="BJ280" s="2"/>
      <c r="BK280" s="2"/>
      <c r="BL280" s="2"/>
      <c r="BM280" s="2"/>
      <c r="BN280" s="2"/>
      <c r="BO280" s="2"/>
    </row>
    <row r="281" spans="1:67" s="1" customForma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G281" s="52"/>
      <c r="AL281" s="2"/>
      <c r="AU281" s="2"/>
      <c r="AV281" s="2"/>
      <c r="AW281" s="2"/>
      <c r="AX281" s="2"/>
      <c r="AY281" s="2"/>
      <c r="AZ281" s="2"/>
      <c r="BA281" s="2"/>
      <c r="BB281" s="2"/>
      <c r="BC281" s="2"/>
      <c r="BD281" s="2"/>
      <c r="BE281" s="2"/>
      <c r="BF281" s="2"/>
      <c r="BG281" s="2"/>
      <c r="BH281" s="2"/>
      <c r="BI281" s="2"/>
      <c r="BJ281" s="2"/>
      <c r="BK281" s="2"/>
      <c r="BL281" s="2"/>
      <c r="BM281" s="2"/>
      <c r="BN281" s="2"/>
      <c r="BO281" s="2"/>
    </row>
    <row r="282" spans="1:67" s="1" customForma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G282" s="52"/>
      <c r="AL282" s="2"/>
      <c r="AU282" s="2"/>
      <c r="AV282" s="2"/>
      <c r="AW282" s="2"/>
      <c r="AX282" s="2"/>
      <c r="AY282" s="2"/>
      <c r="AZ282" s="2"/>
      <c r="BA282" s="2"/>
      <c r="BB282" s="2"/>
      <c r="BC282" s="2"/>
      <c r="BD282" s="2"/>
      <c r="BE282" s="2"/>
      <c r="BF282" s="2"/>
      <c r="BG282" s="2"/>
      <c r="BH282" s="2"/>
      <c r="BI282" s="2"/>
      <c r="BJ282" s="2"/>
      <c r="BK282" s="2"/>
      <c r="BL282" s="2"/>
      <c r="BM282" s="2"/>
      <c r="BN282" s="2"/>
      <c r="BO282" s="2"/>
    </row>
    <row r="283" spans="1:67" s="1" customForma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G283" s="52"/>
      <c r="AL283" s="2"/>
      <c r="AU283" s="2"/>
      <c r="AV283" s="2"/>
      <c r="AW283" s="2"/>
      <c r="AX283" s="2"/>
      <c r="AY283" s="2"/>
      <c r="AZ283" s="2"/>
      <c r="BA283" s="2"/>
      <c r="BB283" s="2"/>
      <c r="BC283" s="2"/>
      <c r="BD283" s="2"/>
      <c r="BE283" s="2"/>
      <c r="BF283" s="2"/>
      <c r="BG283" s="2"/>
      <c r="BH283" s="2"/>
      <c r="BI283" s="2"/>
      <c r="BJ283" s="2"/>
      <c r="BK283" s="2"/>
      <c r="BL283" s="2"/>
      <c r="BM283" s="2"/>
      <c r="BN283" s="2"/>
      <c r="BO283" s="2"/>
    </row>
    <row r="284" spans="1:67" s="1" customForma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G284" s="52"/>
      <c r="AL284" s="2"/>
      <c r="AU284" s="2"/>
      <c r="AV284" s="2"/>
      <c r="AW284" s="2"/>
      <c r="AX284" s="2"/>
      <c r="AY284" s="2"/>
      <c r="AZ284" s="2"/>
      <c r="BA284" s="2"/>
      <c r="BB284" s="2"/>
      <c r="BC284" s="2"/>
      <c r="BD284" s="2"/>
      <c r="BE284" s="2"/>
      <c r="BF284" s="2"/>
      <c r="BG284" s="2"/>
      <c r="BH284" s="2"/>
      <c r="BI284" s="2"/>
      <c r="BJ284" s="2"/>
      <c r="BK284" s="2"/>
      <c r="BL284" s="2"/>
      <c r="BM284" s="2"/>
      <c r="BN284" s="2"/>
      <c r="BO284" s="2"/>
    </row>
    <row r="285" spans="1:67" s="1" customForma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G285" s="52"/>
      <c r="AL285" s="2"/>
      <c r="AU285" s="2"/>
      <c r="AV285" s="2"/>
      <c r="AW285" s="2"/>
      <c r="AX285" s="2"/>
      <c r="AY285" s="2"/>
      <c r="AZ285" s="2"/>
      <c r="BA285" s="2"/>
      <c r="BB285" s="2"/>
      <c r="BC285" s="2"/>
      <c r="BD285" s="2"/>
      <c r="BE285" s="2"/>
      <c r="BF285" s="2"/>
      <c r="BG285" s="2"/>
      <c r="BH285" s="2"/>
      <c r="BI285" s="2"/>
      <c r="BJ285" s="2"/>
      <c r="BK285" s="2"/>
      <c r="BL285" s="2"/>
      <c r="BM285" s="2"/>
      <c r="BN285" s="2"/>
      <c r="BO285" s="2"/>
    </row>
    <row r="286" spans="1:67" s="1" customForma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G286" s="52"/>
      <c r="AL286" s="2"/>
      <c r="AU286" s="2"/>
      <c r="AV286" s="2"/>
      <c r="AW286" s="2"/>
      <c r="AX286" s="2"/>
      <c r="AY286" s="2"/>
      <c r="AZ286" s="2"/>
      <c r="BA286" s="2"/>
      <c r="BB286" s="2"/>
      <c r="BC286" s="2"/>
      <c r="BD286" s="2"/>
      <c r="BE286" s="2"/>
      <c r="BF286" s="2"/>
      <c r="BG286" s="2"/>
      <c r="BH286" s="2"/>
      <c r="BI286" s="2"/>
      <c r="BJ286" s="2"/>
      <c r="BK286" s="2"/>
      <c r="BL286" s="2"/>
      <c r="BM286" s="2"/>
      <c r="BN286" s="2"/>
      <c r="BO286" s="2"/>
    </row>
    <row r="287" spans="1:67" s="1" customForma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G287" s="52"/>
      <c r="AL287" s="2"/>
      <c r="AU287" s="2"/>
      <c r="AV287" s="2"/>
      <c r="AW287" s="2"/>
      <c r="AX287" s="2"/>
      <c r="AY287" s="2"/>
      <c r="AZ287" s="2"/>
      <c r="BA287" s="2"/>
      <c r="BB287" s="2"/>
      <c r="BC287" s="2"/>
      <c r="BD287" s="2"/>
      <c r="BE287" s="2"/>
      <c r="BF287" s="2"/>
      <c r="BG287" s="2"/>
      <c r="BH287" s="2"/>
      <c r="BI287" s="2"/>
      <c r="BJ287" s="2"/>
      <c r="BK287" s="2"/>
      <c r="BL287" s="2"/>
      <c r="BM287" s="2"/>
      <c r="BN287" s="2"/>
      <c r="BO287" s="2"/>
    </row>
    <row r="288" spans="1:67" s="1" customForma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G288" s="52"/>
      <c r="AL288" s="2"/>
      <c r="AU288" s="2"/>
      <c r="AV288" s="2"/>
      <c r="AW288" s="2"/>
      <c r="AX288" s="2"/>
      <c r="AY288" s="2"/>
      <c r="AZ288" s="2"/>
      <c r="BA288" s="2"/>
      <c r="BB288" s="2"/>
      <c r="BC288" s="2"/>
      <c r="BD288" s="2"/>
      <c r="BE288" s="2"/>
      <c r="BF288" s="2"/>
      <c r="BG288" s="2"/>
      <c r="BH288" s="2"/>
      <c r="BI288" s="2"/>
      <c r="BJ288" s="2"/>
      <c r="BK288" s="2"/>
      <c r="BL288" s="2"/>
      <c r="BM288" s="2"/>
      <c r="BN288" s="2"/>
      <c r="BO288" s="2"/>
    </row>
    <row r="289" spans="1:67" s="1" customForma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G289" s="52"/>
      <c r="AL289" s="2"/>
      <c r="AU289" s="2"/>
      <c r="AV289" s="2"/>
      <c r="AW289" s="2"/>
      <c r="AX289" s="2"/>
      <c r="AY289" s="2"/>
      <c r="AZ289" s="2"/>
      <c r="BA289" s="2"/>
      <c r="BB289" s="2"/>
      <c r="BC289" s="2"/>
      <c r="BD289" s="2"/>
      <c r="BE289" s="2"/>
      <c r="BF289" s="2"/>
      <c r="BG289" s="2"/>
      <c r="BH289" s="2"/>
      <c r="BI289" s="2"/>
      <c r="BJ289" s="2"/>
      <c r="BK289" s="2"/>
      <c r="BL289" s="2"/>
      <c r="BM289" s="2"/>
      <c r="BN289" s="2"/>
      <c r="BO289" s="2"/>
    </row>
    <row r="290" spans="1:67" s="1" customForma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G290" s="52"/>
      <c r="AL290" s="2"/>
      <c r="AU290" s="2"/>
      <c r="AV290" s="2"/>
      <c r="AW290" s="2"/>
      <c r="AX290" s="2"/>
      <c r="AY290" s="2"/>
      <c r="AZ290" s="2"/>
      <c r="BA290" s="2"/>
      <c r="BB290" s="2"/>
      <c r="BC290" s="2"/>
      <c r="BD290" s="2"/>
      <c r="BE290" s="2"/>
      <c r="BF290" s="2"/>
      <c r="BG290" s="2"/>
      <c r="BH290" s="2"/>
      <c r="BI290" s="2"/>
      <c r="BJ290" s="2"/>
      <c r="BK290" s="2"/>
      <c r="BL290" s="2"/>
      <c r="BM290" s="2"/>
      <c r="BN290" s="2"/>
      <c r="BO290" s="2"/>
    </row>
    <row r="291" spans="1:67" s="1" customForma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G291" s="52"/>
      <c r="AL291" s="2"/>
      <c r="AU291" s="2"/>
      <c r="AV291" s="2"/>
      <c r="AW291" s="2"/>
      <c r="AX291" s="2"/>
      <c r="AY291" s="2"/>
      <c r="AZ291" s="2"/>
      <c r="BA291" s="2"/>
      <c r="BB291" s="2"/>
      <c r="BC291" s="2"/>
      <c r="BD291" s="2"/>
      <c r="BE291" s="2"/>
      <c r="BF291" s="2"/>
      <c r="BG291" s="2"/>
      <c r="BH291" s="2"/>
      <c r="BI291" s="2"/>
      <c r="BJ291" s="2"/>
      <c r="BK291" s="2"/>
      <c r="BL291" s="2"/>
      <c r="BM291" s="2"/>
      <c r="BN291" s="2"/>
      <c r="BO291" s="2"/>
    </row>
    <row r="292" spans="1:67" s="1" customForma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G292" s="52"/>
      <c r="AL292" s="2"/>
      <c r="AU292" s="2"/>
      <c r="AV292" s="2"/>
      <c r="AW292" s="2"/>
      <c r="AX292" s="2"/>
      <c r="AY292" s="2"/>
      <c r="AZ292" s="2"/>
      <c r="BA292" s="2"/>
      <c r="BB292" s="2"/>
      <c r="BC292" s="2"/>
      <c r="BD292" s="2"/>
      <c r="BE292" s="2"/>
      <c r="BF292" s="2"/>
      <c r="BG292" s="2"/>
      <c r="BH292" s="2"/>
      <c r="BI292" s="2"/>
      <c r="BJ292" s="2"/>
      <c r="BK292" s="2"/>
      <c r="BL292" s="2"/>
      <c r="BM292" s="2"/>
      <c r="BN292" s="2"/>
      <c r="BO292" s="2"/>
    </row>
    <row r="293" spans="1:67" s="1" customForma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G293" s="52"/>
      <c r="AL293" s="2"/>
      <c r="AU293" s="2"/>
      <c r="AV293" s="2"/>
      <c r="AW293" s="2"/>
      <c r="AX293" s="2"/>
      <c r="AY293" s="2"/>
      <c r="AZ293" s="2"/>
      <c r="BA293" s="2"/>
      <c r="BB293" s="2"/>
      <c r="BC293" s="2"/>
      <c r="BD293" s="2"/>
      <c r="BE293" s="2"/>
      <c r="BF293" s="2"/>
      <c r="BG293" s="2"/>
      <c r="BH293" s="2"/>
      <c r="BI293" s="2"/>
      <c r="BJ293" s="2"/>
      <c r="BK293" s="2"/>
      <c r="BL293" s="2"/>
      <c r="BM293" s="2"/>
      <c r="BN293" s="2"/>
      <c r="BO293" s="2"/>
    </row>
    <row r="294" spans="1:67" s="1" customForma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G294" s="52"/>
      <c r="AL294" s="2"/>
      <c r="AU294" s="2"/>
      <c r="AV294" s="2"/>
      <c r="AW294" s="2"/>
      <c r="AX294" s="2"/>
      <c r="AY294" s="2"/>
      <c r="AZ294" s="2"/>
      <c r="BA294" s="2"/>
      <c r="BB294" s="2"/>
      <c r="BC294" s="2"/>
      <c r="BD294" s="2"/>
      <c r="BE294" s="2"/>
      <c r="BF294" s="2"/>
      <c r="BG294" s="2"/>
      <c r="BH294" s="2"/>
      <c r="BI294" s="2"/>
      <c r="BJ294" s="2"/>
      <c r="BK294" s="2"/>
      <c r="BL294" s="2"/>
      <c r="BM294" s="2"/>
      <c r="BN294" s="2"/>
      <c r="BO294" s="2"/>
    </row>
    <row r="295" spans="1:67" s="1" customForma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G295" s="52"/>
      <c r="AL295" s="2"/>
      <c r="AU295" s="2"/>
      <c r="AV295" s="2"/>
      <c r="AW295" s="2"/>
      <c r="AX295" s="2"/>
      <c r="AY295" s="2"/>
      <c r="AZ295" s="2"/>
      <c r="BA295" s="2"/>
      <c r="BB295" s="2"/>
      <c r="BC295" s="2"/>
      <c r="BD295" s="2"/>
      <c r="BE295" s="2"/>
      <c r="BF295" s="2"/>
      <c r="BG295" s="2"/>
      <c r="BH295" s="2"/>
      <c r="BI295" s="2"/>
      <c r="BJ295" s="2"/>
      <c r="BK295" s="2"/>
      <c r="BL295" s="2"/>
      <c r="BM295" s="2"/>
      <c r="BN295" s="2"/>
      <c r="BO295" s="2"/>
    </row>
    <row r="296" spans="1:67" s="1" customForma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G296" s="52"/>
      <c r="AL296" s="2"/>
      <c r="AU296" s="2"/>
      <c r="AV296" s="2"/>
      <c r="AW296" s="2"/>
      <c r="AX296" s="2"/>
      <c r="AY296" s="2"/>
      <c r="AZ296" s="2"/>
      <c r="BA296" s="2"/>
      <c r="BB296" s="2"/>
      <c r="BC296" s="2"/>
      <c r="BD296" s="2"/>
      <c r="BE296" s="2"/>
      <c r="BF296" s="2"/>
      <c r="BG296" s="2"/>
      <c r="BH296" s="2"/>
      <c r="BI296" s="2"/>
      <c r="BJ296" s="2"/>
      <c r="BK296" s="2"/>
      <c r="BL296" s="2"/>
      <c r="BM296" s="2"/>
      <c r="BN296" s="2"/>
      <c r="BO296" s="2"/>
    </row>
    <row r="297" spans="1:67" s="1" customForma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G297" s="52"/>
      <c r="AL297" s="2"/>
      <c r="AU297" s="2"/>
      <c r="AV297" s="2"/>
      <c r="AW297" s="2"/>
      <c r="AX297" s="2"/>
      <c r="AY297" s="2"/>
      <c r="AZ297" s="2"/>
      <c r="BA297" s="2"/>
      <c r="BB297" s="2"/>
      <c r="BC297" s="2"/>
      <c r="BD297" s="2"/>
      <c r="BE297" s="2"/>
      <c r="BF297" s="2"/>
      <c r="BG297" s="2"/>
      <c r="BH297" s="2"/>
      <c r="BI297" s="2"/>
      <c r="BJ297" s="2"/>
      <c r="BK297" s="2"/>
      <c r="BL297" s="2"/>
      <c r="BM297" s="2"/>
      <c r="BN297" s="2"/>
      <c r="BO297" s="2"/>
    </row>
    <row r="298" spans="1:67" s="1" customForma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G298" s="52"/>
      <c r="AL298" s="2"/>
      <c r="AU298" s="2"/>
      <c r="AV298" s="2"/>
      <c r="AW298" s="2"/>
      <c r="AX298" s="2"/>
      <c r="AY298" s="2"/>
      <c r="AZ298" s="2"/>
      <c r="BA298" s="2"/>
      <c r="BB298" s="2"/>
      <c r="BC298" s="2"/>
      <c r="BD298" s="2"/>
      <c r="BE298" s="2"/>
      <c r="BF298" s="2"/>
      <c r="BG298" s="2"/>
      <c r="BH298" s="2"/>
      <c r="BI298" s="2"/>
      <c r="BJ298" s="2"/>
      <c r="BK298" s="2"/>
      <c r="BL298" s="2"/>
      <c r="BM298" s="2"/>
      <c r="BN298" s="2"/>
      <c r="BO298" s="2"/>
    </row>
    <row r="299" spans="1:67" s="1" customForma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G299" s="52"/>
      <c r="AL299" s="2"/>
      <c r="AU299" s="2"/>
      <c r="AV299" s="2"/>
      <c r="AW299" s="2"/>
      <c r="AX299" s="2"/>
      <c r="AY299" s="2"/>
      <c r="AZ299" s="2"/>
      <c r="BA299" s="2"/>
      <c r="BB299" s="2"/>
      <c r="BC299" s="2"/>
      <c r="BD299" s="2"/>
      <c r="BE299" s="2"/>
      <c r="BF299" s="2"/>
      <c r="BG299" s="2"/>
      <c r="BH299" s="2"/>
      <c r="BI299" s="2"/>
      <c r="BJ299" s="2"/>
      <c r="BK299" s="2"/>
      <c r="BL299" s="2"/>
      <c r="BM299" s="2"/>
      <c r="BN299" s="2"/>
      <c r="BO299" s="2"/>
    </row>
    <row r="300" spans="1:67" s="1" customForma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G300" s="52"/>
      <c r="AL300" s="2"/>
      <c r="AU300" s="2"/>
      <c r="AV300" s="2"/>
      <c r="AW300" s="2"/>
      <c r="AX300" s="2"/>
      <c r="AY300" s="2"/>
      <c r="AZ300" s="2"/>
      <c r="BA300" s="2"/>
      <c r="BB300" s="2"/>
      <c r="BC300" s="2"/>
      <c r="BD300" s="2"/>
      <c r="BE300" s="2"/>
      <c r="BF300" s="2"/>
      <c r="BG300" s="2"/>
      <c r="BH300" s="2"/>
      <c r="BI300" s="2"/>
      <c r="BJ300" s="2"/>
      <c r="BK300" s="2"/>
      <c r="BL300" s="2"/>
      <c r="BM300" s="2"/>
      <c r="BN300" s="2"/>
      <c r="BO300" s="2"/>
    </row>
    <row r="301" spans="1:67" s="1" customForma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G301" s="52"/>
      <c r="AL301" s="2"/>
      <c r="AU301" s="2"/>
      <c r="AV301" s="2"/>
      <c r="AW301" s="2"/>
      <c r="AX301" s="2"/>
      <c r="AY301" s="2"/>
      <c r="AZ301" s="2"/>
      <c r="BA301" s="2"/>
      <c r="BB301" s="2"/>
      <c r="BC301" s="2"/>
      <c r="BD301" s="2"/>
      <c r="BE301" s="2"/>
      <c r="BF301" s="2"/>
      <c r="BG301" s="2"/>
      <c r="BH301" s="2"/>
      <c r="BI301" s="2"/>
      <c r="BJ301" s="2"/>
      <c r="BK301" s="2"/>
      <c r="BL301" s="2"/>
      <c r="BM301" s="2"/>
      <c r="BN301" s="2"/>
      <c r="BO301" s="2"/>
    </row>
    <row r="302" spans="1:67" s="1" customForma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G302" s="52"/>
      <c r="AL302" s="2"/>
      <c r="AU302" s="2"/>
      <c r="AV302" s="2"/>
      <c r="AW302" s="2"/>
      <c r="AX302" s="2"/>
      <c r="AY302" s="2"/>
      <c r="AZ302" s="2"/>
      <c r="BA302" s="2"/>
      <c r="BB302" s="2"/>
      <c r="BC302" s="2"/>
      <c r="BD302" s="2"/>
      <c r="BE302" s="2"/>
      <c r="BF302" s="2"/>
      <c r="BG302" s="2"/>
      <c r="BH302" s="2"/>
      <c r="BI302" s="2"/>
      <c r="BJ302" s="2"/>
      <c r="BK302" s="2"/>
      <c r="BL302" s="2"/>
      <c r="BM302" s="2"/>
      <c r="BN302" s="2"/>
      <c r="BO302" s="2"/>
    </row>
    <row r="303" spans="1:67" s="1" customForma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G303" s="52"/>
      <c r="AL303" s="2"/>
      <c r="AU303" s="2"/>
      <c r="AV303" s="2"/>
      <c r="AW303" s="2"/>
      <c r="AX303" s="2"/>
      <c r="AY303" s="2"/>
      <c r="AZ303" s="2"/>
      <c r="BA303" s="2"/>
      <c r="BB303" s="2"/>
      <c r="BC303" s="2"/>
      <c r="BD303" s="2"/>
      <c r="BE303" s="2"/>
      <c r="BF303" s="2"/>
      <c r="BG303" s="2"/>
      <c r="BH303" s="2"/>
      <c r="BI303" s="2"/>
      <c r="BJ303" s="2"/>
      <c r="BK303" s="2"/>
      <c r="BL303" s="2"/>
      <c r="BM303" s="2"/>
      <c r="BN303" s="2"/>
      <c r="BO303" s="2"/>
    </row>
    <row r="304" spans="1:67" s="1" customForma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G304" s="52"/>
      <c r="AL304" s="2"/>
      <c r="AU304" s="2"/>
      <c r="AV304" s="2"/>
      <c r="AW304" s="2"/>
      <c r="AX304" s="2"/>
      <c r="AY304" s="2"/>
      <c r="AZ304" s="2"/>
      <c r="BA304" s="2"/>
      <c r="BB304" s="2"/>
      <c r="BC304" s="2"/>
      <c r="BD304" s="2"/>
      <c r="BE304" s="2"/>
      <c r="BF304" s="2"/>
      <c r="BG304" s="2"/>
      <c r="BH304" s="2"/>
      <c r="BI304" s="2"/>
      <c r="BJ304" s="2"/>
      <c r="BK304" s="2"/>
      <c r="BL304" s="2"/>
      <c r="BM304" s="2"/>
      <c r="BN304" s="2"/>
      <c r="BO304" s="2"/>
    </row>
    <row r="305" spans="1:67" s="1" customForma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G305" s="52"/>
      <c r="AL305" s="2"/>
      <c r="AU305" s="2"/>
      <c r="AV305" s="2"/>
      <c r="AW305" s="2"/>
      <c r="AX305" s="2"/>
      <c r="AY305" s="2"/>
      <c r="AZ305" s="2"/>
      <c r="BA305" s="2"/>
      <c r="BB305" s="2"/>
      <c r="BC305" s="2"/>
      <c r="BD305" s="2"/>
      <c r="BE305" s="2"/>
      <c r="BF305" s="2"/>
      <c r="BG305" s="2"/>
      <c r="BH305" s="2"/>
      <c r="BI305" s="2"/>
      <c r="BJ305" s="2"/>
      <c r="BK305" s="2"/>
      <c r="BL305" s="2"/>
      <c r="BM305" s="2"/>
      <c r="BN305" s="2"/>
      <c r="BO305" s="2"/>
    </row>
    <row r="306" spans="1:67" s="1" customForma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G306" s="52"/>
      <c r="AL306" s="2"/>
      <c r="AU306" s="2"/>
      <c r="AV306" s="2"/>
      <c r="AW306" s="2"/>
      <c r="AX306" s="2"/>
      <c r="AY306" s="2"/>
      <c r="AZ306" s="2"/>
      <c r="BA306" s="2"/>
      <c r="BB306" s="2"/>
      <c r="BC306" s="2"/>
      <c r="BD306" s="2"/>
      <c r="BE306" s="2"/>
      <c r="BF306" s="2"/>
      <c r="BG306" s="2"/>
      <c r="BH306" s="2"/>
      <c r="BI306" s="2"/>
      <c r="BJ306" s="2"/>
      <c r="BK306" s="2"/>
      <c r="BL306" s="2"/>
      <c r="BM306" s="2"/>
      <c r="BN306" s="2"/>
      <c r="BO306" s="2"/>
    </row>
    <row r="307" spans="1:67" s="1" customForma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G307" s="52"/>
      <c r="AL307" s="2"/>
      <c r="AU307" s="2"/>
      <c r="AV307" s="2"/>
      <c r="AW307" s="2"/>
      <c r="AX307" s="2"/>
      <c r="AY307" s="2"/>
      <c r="AZ307" s="2"/>
      <c r="BA307" s="2"/>
      <c r="BB307" s="2"/>
      <c r="BC307" s="2"/>
      <c r="BD307" s="2"/>
      <c r="BE307" s="2"/>
      <c r="BF307" s="2"/>
      <c r="BG307" s="2"/>
      <c r="BH307" s="2"/>
      <c r="BI307" s="2"/>
      <c r="BJ307" s="2"/>
      <c r="BK307" s="2"/>
      <c r="BL307" s="2"/>
      <c r="BM307" s="2"/>
      <c r="BN307" s="2"/>
      <c r="BO307" s="2"/>
    </row>
    <row r="308" spans="1:67" s="1" customForma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G308" s="52"/>
      <c r="AL308" s="2"/>
      <c r="AU308" s="2"/>
      <c r="AV308" s="2"/>
      <c r="AW308" s="2"/>
      <c r="AX308" s="2"/>
      <c r="AY308" s="2"/>
      <c r="AZ308" s="2"/>
      <c r="BA308" s="2"/>
      <c r="BB308" s="2"/>
      <c r="BC308" s="2"/>
      <c r="BD308" s="2"/>
      <c r="BE308" s="2"/>
      <c r="BF308" s="2"/>
      <c r="BG308" s="2"/>
      <c r="BH308" s="2"/>
      <c r="BI308" s="2"/>
      <c r="BJ308" s="2"/>
      <c r="BK308" s="2"/>
      <c r="BL308" s="2"/>
      <c r="BM308" s="2"/>
      <c r="BN308" s="2"/>
      <c r="BO308" s="2"/>
    </row>
    <row r="309" spans="1:67" s="1" customForma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G309" s="52"/>
      <c r="AL309" s="2"/>
      <c r="AU309" s="2"/>
      <c r="AV309" s="2"/>
      <c r="AW309" s="2"/>
      <c r="AX309" s="2"/>
      <c r="AY309" s="2"/>
      <c r="AZ309" s="2"/>
      <c r="BA309" s="2"/>
      <c r="BB309" s="2"/>
      <c r="BC309" s="2"/>
      <c r="BD309" s="2"/>
      <c r="BE309" s="2"/>
      <c r="BF309" s="2"/>
      <c r="BG309" s="2"/>
      <c r="BH309" s="2"/>
      <c r="BI309" s="2"/>
      <c r="BJ309" s="2"/>
      <c r="BK309" s="2"/>
      <c r="BL309" s="2"/>
      <c r="BM309" s="2"/>
      <c r="BN309" s="2"/>
      <c r="BO309" s="2"/>
    </row>
    <row r="310" spans="1:67" s="1" customForma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G310" s="52"/>
      <c r="AL310" s="2"/>
      <c r="AU310" s="2"/>
      <c r="AV310" s="2"/>
      <c r="AW310" s="2"/>
      <c r="AX310" s="2"/>
      <c r="AY310" s="2"/>
      <c r="AZ310" s="2"/>
      <c r="BA310" s="2"/>
      <c r="BB310" s="2"/>
      <c r="BC310" s="2"/>
      <c r="BD310" s="2"/>
      <c r="BE310" s="2"/>
      <c r="BF310" s="2"/>
      <c r="BG310" s="2"/>
      <c r="BH310" s="2"/>
      <c r="BI310" s="2"/>
      <c r="BJ310" s="2"/>
      <c r="BK310" s="2"/>
      <c r="BL310" s="2"/>
      <c r="BM310" s="2"/>
      <c r="BN310" s="2"/>
      <c r="BO310" s="2"/>
    </row>
    <row r="311" spans="1:67" s="1" customForma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G311" s="52"/>
      <c r="AL311" s="2"/>
      <c r="AU311" s="2"/>
      <c r="AV311" s="2"/>
      <c r="AW311" s="2"/>
      <c r="AX311" s="2"/>
      <c r="AY311" s="2"/>
      <c r="AZ311" s="2"/>
      <c r="BA311" s="2"/>
      <c r="BB311" s="2"/>
      <c r="BC311" s="2"/>
      <c r="BD311" s="2"/>
      <c r="BE311" s="2"/>
      <c r="BF311" s="2"/>
      <c r="BG311" s="2"/>
      <c r="BH311" s="2"/>
      <c r="BI311" s="2"/>
      <c r="BJ311" s="2"/>
      <c r="BK311" s="2"/>
      <c r="BL311" s="2"/>
      <c r="BM311" s="2"/>
      <c r="BN311" s="2"/>
      <c r="BO311" s="2"/>
    </row>
    <row r="312" spans="1:67" s="1" customForma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G312" s="52"/>
      <c r="AL312" s="2"/>
      <c r="AU312" s="2"/>
      <c r="AV312" s="2"/>
      <c r="AW312" s="2"/>
      <c r="AX312" s="2"/>
      <c r="AY312" s="2"/>
      <c r="AZ312" s="2"/>
      <c r="BA312" s="2"/>
      <c r="BB312" s="2"/>
      <c r="BC312" s="2"/>
      <c r="BD312" s="2"/>
      <c r="BE312" s="2"/>
      <c r="BF312" s="2"/>
      <c r="BG312" s="2"/>
      <c r="BH312" s="2"/>
      <c r="BI312" s="2"/>
      <c r="BJ312" s="2"/>
      <c r="BK312" s="2"/>
      <c r="BL312" s="2"/>
      <c r="BM312" s="2"/>
      <c r="BN312" s="2"/>
      <c r="BO312" s="2"/>
    </row>
    <row r="313" spans="1:67" s="1" customForma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G313" s="52"/>
      <c r="AL313" s="2"/>
      <c r="AU313" s="2"/>
      <c r="AV313" s="2"/>
      <c r="AW313" s="2"/>
      <c r="AX313" s="2"/>
      <c r="AY313" s="2"/>
      <c r="AZ313" s="2"/>
      <c r="BA313" s="2"/>
      <c r="BB313" s="2"/>
      <c r="BC313" s="2"/>
      <c r="BD313" s="2"/>
      <c r="BE313" s="2"/>
      <c r="BF313" s="2"/>
      <c r="BG313" s="2"/>
      <c r="BH313" s="2"/>
      <c r="BI313" s="2"/>
      <c r="BJ313" s="2"/>
      <c r="BK313" s="2"/>
      <c r="BL313" s="2"/>
      <c r="BM313" s="2"/>
      <c r="BN313" s="2"/>
      <c r="BO313" s="2"/>
    </row>
    <row r="314" spans="1:67" s="1" customForma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G314" s="52"/>
      <c r="AL314" s="2"/>
      <c r="AU314" s="2"/>
      <c r="AV314" s="2"/>
      <c r="AW314" s="2"/>
      <c r="AX314" s="2"/>
      <c r="AY314" s="2"/>
      <c r="AZ314" s="2"/>
      <c r="BA314" s="2"/>
      <c r="BB314" s="2"/>
      <c r="BC314" s="2"/>
      <c r="BD314" s="2"/>
      <c r="BE314" s="2"/>
      <c r="BF314" s="2"/>
      <c r="BG314" s="2"/>
      <c r="BH314" s="2"/>
      <c r="BI314" s="2"/>
      <c r="BJ314" s="2"/>
      <c r="BK314" s="2"/>
      <c r="BL314" s="2"/>
      <c r="BM314" s="2"/>
      <c r="BN314" s="2"/>
      <c r="BO314" s="2"/>
    </row>
    <row r="315" spans="1:67" s="1" customForma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G315" s="52"/>
      <c r="AL315" s="2"/>
      <c r="AU315" s="2"/>
      <c r="AV315" s="2"/>
      <c r="AW315" s="2"/>
      <c r="AX315" s="2"/>
      <c r="AY315" s="2"/>
      <c r="AZ315" s="2"/>
      <c r="BA315" s="2"/>
      <c r="BB315" s="2"/>
      <c r="BC315" s="2"/>
      <c r="BD315" s="2"/>
      <c r="BE315" s="2"/>
      <c r="BF315" s="2"/>
      <c r="BG315" s="2"/>
      <c r="BH315" s="2"/>
      <c r="BI315" s="2"/>
      <c r="BJ315" s="2"/>
      <c r="BK315" s="2"/>
      <c r="BL315" s="2"/>
      <c r="BM315" s="2"/>
      <c r="BN315" s="2"/>
      <c r="BO315" s="2"/>
    </row>
    <row r="316" spans="1:67" s="1" customForma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G316" s="52"/>
      <c r="AL316" s="2"/>
      <c r="AU316" s="2"/>
      <c r="AV316" s="2"/>
      <c r="AW316" s="2"/>
      <c r="AX316" s="2"/>
      <c r="AY316" s="2"/>
      <c r="AZ316" s="2"/>
      <c r="BA316" s="2"/>
      <c r="BB316" s="2"/>
      <c r="BC316" s="2"/>
      <c r="BD316" s="2"/>
      <c r="BE316" s="2"/>
      <c r="BF316" s="2"/>
      <c r="BG316" s="2"/>
      <c r="BH316" s="2"/>
      <c r="BI316" s="2"/>
      <c r="BJ316" s="2"/>
      <c r="BK316" s="2"/>
      <c r="BL316" s="2"/>
      <c r="BM316" s="2"/>
      <c r="BN316" s="2"/>
      <c r="BO316" s="2"/>
    </row>
    <row r="317" spans="1:67" s="1" customForma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G317" s="52"/>
      <c r="AL317" s="2"/>
      <c r="AU317" s="2"/>
      <c r="AV317" s="2"/>
      <c r="AW317" s="2"/>
      <c r="AX317" s="2"/>
      <c r="AY317" s="2"/>
      <c r="AZ317" s="2"/>
      <c r="BA317" s="2"/>
      <c r="BB317" s="2"/>
      <c r="BC317" s="2"/>
      <c r="BD317" s="2"/>
      <c r="BE317" s="2"/>
      <c r="BF317" s="2"/>
      <c r="BG317" s="2"/>
      <c r="BH317" s="2"/>
      <c r="BI317" s="2"/>
      <c r="BJ317" s="2"/>
      <c r="BK317" s="2"/>
      <c r="BL317" s="2"/>
      <c r="BM317" s="2"/>
      <c r="BN317" s="2"/>
      <c r="BO317" s="2"/>
    </row>
    <row r="318" spans="1:67" s="1" customForma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G318" s="52"/>
      <c r="AL318" s="2"/>
      <c r="AU318" s="2"/>
      <c r="AV318" s="2"/>
      <c r="AW318" s="2"/>
      <c r="AX318" s="2"/>
      <c r="AY318" s="2"/>
      <c r="AZ318" s="2"/>
      <c r="BA318" s="2"/>
      <c r="BB318" s="2"/>
      <c r="BC318" s="2"/>
      <c r="BD318" s="2"/>
      <c r="BE318" s="2"/>
      <c r="BF318" s="2"/>
      <c r="BG318" s="2"/>
      <c r="BH318" s="2"/>
      <c r="BI318" s="2"/>
      <c r="BJ318" s="2"/>
      <c r="BK318" s="2"/>
      <c r="BL318" s="2"/>
      <c r="BM318" s="2"/>
      <c r="BN318" s="2"/>
      <c r="BO318" s="2"/>
    </row>
    <row r="319" spans="1:67" s="1" customForma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G319" s="52"/>
      <c r="AL319" s="2"/>
      <c r="AU319" s="2"/>
      <c r="AV319" s="2"/>
      <c r="AW319" s="2"/>
      <c r="AX319" s="2"/>
      <c r="AY319" s="2"/>
      <c r="AZ319" s="2"/>
      <c r="BA319" s="2"/>
      <c r="BB319" s="2"/>
      <c r="BC319" s="2"/>
      <c r="BD319" s="2"/>
      <c r="BE319" s="2"/>
      <c r="BF319" s="2"/>
      <c r="BG319" s="2"/>
      <c r="BH319" s="2"/>
      <c r="BI319" s="2"/>
      <c r="BJ319" s="2"/>
      <c r="BK319" s="2"/>
      <c r="BL319" s="2"/>
      <c r="BM319" s="2"/>
      <c r="BN319" s="2"/>
      <c r="BO319" s="2"/>
    </row>
    <row r="320" spans="1:67" s="1" customForma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G320" s="52"/>
      <c r="AL320" s="2"/>
      <c r="AU320" s="2"/>
      <c r="AV320" s="2"/>
      <c r="AW320" s="2"/>
      <c r="AX320" s="2"/>
      <c r="AY320" s="2"/>
      <c r="AZ320" s="2"/>
      <c r="BA320" s="2"/>
      <c r="BB320" s="2"/>
      <c r="BC320" s="2"/>
      <c r="BD320" s="2"/>
      <c r="BE320" s="2"/>
      <c r="BF320" s="2"/>
      <c r="BG320" s="2"/>
      <c r="BH320" s="2"/>
      <c r="BI320" s="2"/>
      <c r="BJ320" s="2"/>
      <c r="BK320" s="2"/>
      <c r="BL320" s="2"/>
      <c r="BM320" s="2"/>
      <c r="BN320" s="2"/>
      <c r="BO320" s="2"/>
    </row>
    <row r="321" spans="1:67" s="1" customForma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G321" s="52"/>
      <c r="AL321" s="2"/>
      <c r="AU321" s="2"/>
      <c r="AV321" s="2"/>
      <c r="AW321" s="2"/>
      <c r="AX321" s="2"/>
      <c r="AY321" s="2"/>
      <c r="AZ321" s="2"/>
      <c r="BA321" s="2"/>
      <c r="BB321" s="2"/>
      <c r="BC321" s="2"/>
      <c r="BD321" s="2"/>
      <c r="BE321" s="2"/>
      <c r="BF321" s="2"/>
      <c r="BG321" s="2"/>
      <c r="BH321" s="2"/>
      <c r="BI321" s="2"/>
      <c r="BJ321" s="2"/>
      <c r="BK321" s="2"/>
      <c r="BL321" s="2"/>
      <c r="BM321" s="2"/>
      <c r="BN321" s="2"/>
      <c r="BO321" s="2"/>
    </row>
    <row r="322" spans="1:67" s="1" customForma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G322" s="52"/>
      <c r="AL322" s="2"/>
      <c r="AU322" s="2"/>
      <c r="AV322" s="2"/>
      <c r="AW322" s="2"/>
      <c r="AX322" s="2"/>
      <c r="AY322" s="2"/>
      <c r="AZ322" s="2"/>
      <c r="BA322" s="2"/>
      <c r="BB322" s="2"/>
      <c r="BC322" s="2"/>
      <c r="BD322" s="2"/>
      <c r="BE322" s="2"/>
      <c r="BF322" s="2"/>
      <c r="BG322" s="2"/>
      <c r="BH322" s="2"/>
      <c r="BI322" s="2"/>
      <c r="BJ322" s="2"/>
      <c r="BK322" s="2"/>
      <c r="BL322" s="2"/>
      <c r="BM322" s="2"/>
      <c r="BN322" s="2"/>
      <c r="BO322" s="2"/>
    </row>
    <row r="323" spans="1:67" s="1" customForma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G323" s="52"/>
      <c r="AL323" s="2"/>
      <c r="AU323" s="2"/>
      <c r="AV323" s="2"/>
      <c r="AW323" s="2"/>
      <c r="AX323" s="2"/>
      <c r="AY323" s="2"/>
      <c r="AZ323" s="2"/>
      <c r="BA323" s="2"/>
      <c r="BB323" s="2"/>
      <c r="BC323" s="2"/>
      <c r="BD323" s="2"/>
      <c r="BE323" s="2"/>
      <c r="BF323" s="2"/>
      <c r="BG323" s="2"/>
      <c r="BH323" s="2"/>
      <c r="BI323" s="2"/>
      <c r="BJ323" s="2"/>
      <c r="BK323" s="2"/>
      <c r="BL323" s="2"/>
      <c r="BM323" s="2"/>
      <c r="BN323" s="2"/>
      <c r="BO323" s="2"/>
    </row>
    <row r="324" spans="1:67" s="1" customForma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G324" s="52"/>
      <c r="AL324" s="2"/>
      <c r="AU324" s="2"/>
      <c r="AV324" s="2"/>
      <c r="AW324" s="2"/>
      <c r="AX324" s="2"/>
      <c r="AY324" s="2"/>
      <c r="AZ324" s="2"/>
      <c r="BA324" s="2"/>
      <c r="BB324" s="2"/>
      <c r="BC324" s="2"/>
      <c r="BD324" s="2"/>
      <c r="BE324" s="2"/>
      <c r="BF324" s="2"/>
      <c r="BG324" s="2"/>
      <c r="BH324" s="2"/>
      <c r="BI324" s="2"/>
      <c r="BJ324" s="2"/>
      <c r="BK324" s="2"/>
      <c r="BL324" s="2"/>
      <c r="BM324" s="2"/>
      <c r="BN324" s="2"/>
      <c r="BO324" s="2"/>
    </row>
    <row r="325" spans="1:67" s="1" customForma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G325" s="52"/>
      <c r="AL325" s="2"/>
      <c r="AU325" s="2"/>
      <c r="AV325" s="2"/>
      <c r="AW325" s="2"/>
      <c r="AX325" s="2"/>
      <c r="AY325" s="2"/>
      <c r="AZ325" s="2"/>
      <c r="BA325" s="2"/>
      <c r="BB325" s="2"/>
      <c r="BC325" s="2"/>
      <c r="BD325" s="2"/>
      <c r="BE325" s="2"/>
      <c r="BF325" s="2"/>
      <c r="BG325" s="2"/>
      <c r="BH325" s="2"/>
      <c r="BI325" s="2"/>
      <c r="BJ325" s="2"/>
      <c r="BK325" s="2"/>
      <c r="BL325" s="2"/>
      <c r="BM325" s="2"/>
      <c r="BN325" s="2"/>
      <c r="BO325" s="2"/>
    </row>
    <row r="326" spans="1:67" s="1" customForma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G326" s="52"/>
      <c r="AL326" s="2"/>
      <c r="AU326" s="2"/>
      <c r="AV326" s="2"/>
      <c r="AW326" s="2"/>
      <c r="AX326" s="2"/>
      <c r="AY326" s="2"/>
      <c r="AZ326" s="2"/>
      <c r="BA326" s="2"/>
      <c r="BB326" s="2"/>
      <c r="BC326" s="2"/>
      <c r="BD326" s="2"/>
      <c r="BE326" s="2"/>
      <c r="BF326" s="2"/>
      <c r="BG326" s="2"/>
      <c r="BH326" s="2"/>
      <c r="BI326" s="2"/>
      <c r="BJ326" s="2"/>
      <c r="BK326" s="2"/>
      <c r="BL326" s="2"/>
      <c r="BM326" s="2"/>
      <c r="BN326" s="2"/>
      <c r="BO326" s="2"/>
    </row>
    <row r="327" spans="1:67" s="1" customForma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G327" s="52"/>
      <c r="AL327" s="2"/>
      <c r="AU327" s="2"/>
      <c r="AV327" s="2"/>
      <c r="AW327" s="2"/>
      <c r="AX327" s="2"/>
      <c r="AY327" s="2"/>
      <c r="AZ327" s="2"/>
      <c r="BA327" s="2"/>
      <c r="BB327" s="2"/>
      <c r="BC327" s="2"/>
      <c r="BD327" s="2"/>
      <c r="BE327" s="2"/>
      <c r="BF327" s="2"/>
      <c r="BG327" s="2"/>
      <c r="BH327" s="2"/>
      <c r="BI327" s="2"/>
      <c r="BJ327" s="2"/>
      <c r="BK327" s="2"/>
      <c r="BL327" s="2"/>
      <c r="BM327" s="2"/>
      <c r="BN327" s="2"/>
      <c r="BO327" s="2"/>
    </row>
    <row r="328" spans="1:67" s="1" customForma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G328" s="52"/>
      <c r="AL328" s="2"/>
      <c r="AU328" s="2"/>
      <c r="AV328" s="2"/>
      <c r="AW328" s="2"/>
      <c r="AX328" s="2"/>
      <c r="AY328" s="2"/>
      <c r="AZ328" s="2"/>
      <c r="BA328" s="2"/>
      <c r="BB328" s="2"/>
      <c r="BC328" s="2"/>
      <c r="BD328" s="2"/>
      <c r="BE328" s="2"/>
      <c r="BF328" s="2"/>
      <c r="BG328" s="2"/>
      <c r="BH328" s="2"/>
      <c r="BI328" s="2"/>
      <c r="BJ328" s="2"/>
      <c r="BK328" s="2"/>
      <c r="BL328" s="2"/>
      <c r="BM328" s="2"/>
      <c r="BN328" s="2"/>
      <c r="BO328" s="2"/>
    </row>
    <row r="329" spans="1:67" s="1" customForma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G329" s="52"/>
      <c r="AL329" s="2"/>
      <c r="AU329" s="2"/>
      <c r="AV329" s="2"/>
      <c r="AW329" s="2"/>
      <c r="AX329" s="2"/>
      <c r="AY329" s="2"/>
      <c r="AZ329" s="2"/>
      <c r="BA329" s="2"/>
      <c r="BB329" s="2"/>
      <c r="BC329" s="2"/>
      <c r="BD329" s="2"/>
      <c r="BE329" s="2"/>
      <c r="BF329" s="2"/>
      <c r="BG329" s="2"/>
      <c r="BH329" s="2"/>
      <c r="BI329" s="2"/>
      <c r="BJ329" s="2"/>
      <c r="BK329" s="2"/>
      <c r="BL329" s="2"/>
      <c r="BM329" s="2"/>
      <c r="BN329" s="2"/>
      <c r="BO329" s="2"/>
    </row>
    <row r="330" spans="1:67" s="1" customForma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G330" s="52"/>
      <c r="AL330" s="2"/>
      <c r="AU330" s="2"/>
      <c r="AV330" s="2"/>
      <c r="AW330" s="2"/>
      <c r="AX330" s="2"/>
      <c r="AY330" s="2"/>
      <c r="AZ330" s="2"/>
      <c r="BA330" s="2"/>
      <c r="BB330" s="2"/>
      <c r="BC330" s="2"/>
      <c r="BD330" s="2"/>
      <c r="BE330" s="2"/>
      <c r="BF330" s="2"/>
      <c r="BG330" s="2"/>
      <c r="BH330" s="2"/>
      <c r="BI330" s="2"/>
      <c r="BJ330" s="2"/>
      <c r="BK330" s="2"/>
      <c r="BL330" s="2"/>
      <c r="BM330" s="2"/>
      <c r="BN330" s="2"/>
      <c r="BO330" s="2"/>
    </row>
    <row r="331" spans="1:67" s="1" customForma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G331" s="52"/>
      <c r="AL331" s="2"/>
      <c r="AU331" s="2"/>
      <c r="AV331" s="2"/>
      <c r="AW331" s="2"/>
      <c r="AX331" s="2"/>
      <c r="AY331" s="2"/>
      <c r="AZ331" s="2"/>
      <c r="BA331" s="2"/>
      <c r="BB331" s="2"/>
      <c r="BC331" s="2"/>
      <c r="BD331" s="2"/>
      <c r="BE331" s="2"/>
      <c r="BF331" s="2"/>
      <c r="BG331" s="2"/>
      <c r="BH331" s="2"/>
      <c r="BI331" s="2"/>
      <c r="BJ331" s="2"/>
      <c r="BK331" s="2"/>
      <c r="BL331" s="2"/>
      <c r="BM331" s="2"/>
      <c r="BN331" s="2"/>
      <c r="BO331" s="2"/>
    </row>
    <row r="332" spans="1:67" s="1" customForma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G332" s="52"/>
      <c r="AL332" s="2"/>
      <c r="AU332" s="2"/>
      <c r="AV332" s="2"/>
      <c r="AW332" s="2"/>
      <c r="AX332" s="2"/>
      <c r="AY332" s="2"/>
      <c r="AZ332" s="2"/>
      <c r="BA332" s="2"/>
      <c r="BB332" s="2"/>
      <c r="BC332" s="2"/>
      <c r="BD332" s="2"/>
      <c r="BE332" s="2"/>
      <c r="BF332" s="2"/>
      <c r="BG332" s="2"/>
      <c r="BH332" s="2"/>
      <c r="BI332" s="2"/>
      <c r="BJ332" s="2"/>
      <c r="BK332" s="2"/>
      <c r="BL332" s="2"/>
      <c r="BM332" s="2"/>
      <c r="BN332" s="2"/>
      <c r="BO332" s="2"/>
    </row>
    <row r="333" spans="1:67" s="1" customForma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G333" s="52"/>
      <c r="AL333" s="2"/>
      <c r="AU333" s="2"/>
      <c r="AV333" s="2"/>
      <c r="AW333" s="2"/>
      <c r="AX333" s="2"/>
      <c r="AY333" s="2"/>
      <c r="AZ333" s="2"/>
      <c r="BA333" s="2"/>
      <c r="BB333" s="2"/>
      <c r="BC333" s="2"/>
      <c r="BD333" s="2"/>
      <c r="BE333" s="2"/>
      <c r="BF333" s="2"/>
      <c r="BG333" s="2"/>
      <c r="BH333" s="2"/>
      <c r="BI333" s="2"/>
      <c r="BJ333" s="2"/>
      <c r="BK333" s="2"/>
      <c r="BL333" s="2"/>
      <c r="BM333" s="2"/>
      <c r="BN333" s="2"/>
      <c r="BO333" s="2"/>
    </row>
    <row r="334" spans="1:67" s="1" customForma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G334" s="52"/>
      <c r="AL334" s="2"/>
      <c r="AU334" s="2"/>
      <c r="AV334" s="2"/>
      <c r="AW334" s="2"/>
      <c r="AX334" s="2"/>
      <c r="AY334" s="2"/>
      <c r="AZ334" s="2"/>
      <c r="BA334" s="2"/>
      <c r="BB334" s="2"/>
      <c r="BC334" s="2"/>
      <c r="BD334" s="2"/>
      <c r="BE334" s="2"/>
      <c r="BF334" s="2"/>
      <c r="BG334" s="2"/>
      <c r="BH334" s="2"/>
      <c r="BI334" s="2"/>
      <c r="BJ334" s="2"/>
      <c r="BK334" s="2"/>
      <c r="BL334" s="2"/>
      <c r="BM334" s="2"/>
      <c r="BN334" s="2"/>
      <c r="BO334" s="2"/>
    </row>
    <row r="335" spans="1:67" s="1" customForma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G335" s="52"/>
      <c r="AL335" s="2"/>
      <c r="AU335" s="2"/>
      <c r="AV335" s="2"/>
      <c r="AW335" s="2"/>
      <c r="AX335" s="2"/>
      <c r="AY335" s="2"/>
      <c r="AZ335" s="2"/>
      <c r="BA335" s="2"/>
      <c r="BB335" s="2"/>
      <c r="BC335" s="2"/>
      <c r="BD335" s="2"/>
      <c r="BE335" s="2"/>
      <c r="BF335" s="2"/>
      <c r="BG335" s="2"/>
      <c r="BH335" s="2"/>
      <c r="BI335" s="2"/>
      <c r="BJ335" s="2"/>
      <c r="BK335" s="2"/>
      <c r="BL335" s="2"/>
      <c r="BM335" s="2"/>
      <c r="BN335" s="2"/>
      <c r="BO335" s="2"/>
    </row>
    <row r="336" spans="1:67" s="1" customForma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G336" s="52"/>
      <c r="AL336" s="2"/>
      <c r="AU336" s="2"/>
      <c r="AV336" s="2"/>
      <c r="AW336" s="2"/>
      <c r="AX336" s="2"/>
      <c r="AY336" s="2"/>
      <c r="AZ336" s="2"/>
      <c r="BA336" s="2"/>
      <c r="BB336" s="2"/>
      <c r="BC336" s="2"/>
      <c r="BD336" s="2"/>
      <c r="BE336" s="2"/>
      <c r="BF336" s="2"/>
      <c r="BG336" s="2"/>
      <c r="BH336" s="2"/>
      <c r="BI336" s="2"/>
      <c r="BJ336" s="2"/>
      <c r="BK336" s="2"/>
      <c r="BL336" s="2"/>
      <c r="BM336" s="2"/>
      <c r="BN336" s="2"/>
      <c r="BO336" s="2"/>
    </row>
    <row r="337" spans="1:67" s="1" customForma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G337" s="52"/>
      <c r="AL337" s="2"/>
      <c r="AU337" s="2"/>
      <c r="AV337" s="2"/>
      <c r="AW337" s="2"/>
      <c r="AX337" s="2"/>
      <c r="AY337" s="2"/>
      <c r="AZ337" s="2"/>
      <c r="BA337" s="2"/>
      <c r="BB337" s="2"/>
      <c r="BC337" s="2"/>
      <c r="BD337" s="2"/>
      <c r="BE337" s="2"/>
      <c r="BF337" s="2"/>
      <c r="BG337" s="2"/>
      <c r="BH337" s="2"/>
      <c r="BI337" s="2"/>
      <c r="BJ337" s="2"/>
      <c r="BK337" s="2"/>
      <c r="BL337" s="2"/>
      <c r="BM337" s="2"/>
      <c r="BN337" s="2"/>
      <c r="BO337" s="2"/>
    </row>
    <row r="338" spans="1:67" s="1" customForma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G338" s="52"/>
      <c r="AL338" s="2"/>
      <c r="AU338" s="2"/>
      <c r="AV338" s="2"/>
      <c r="AW338" s="2"/>
      <c r="AX338" s="2"/>
      <c r="AY338" s="2"/>
      <c r="AZ338" s="2"/>
      <c r="BA338" s="2"/>
      <c r="BB338" s="2"/>
      <c r="BC338" s="2"/>
      <c r="BD338" s="2"/>
      <c r="BE338" s="2"/>
      <c r="BF338" s="2"/>
      <c r="BG338" s="2"/>
      <c r="BH338" s="2"/>
      <c r="BI338" s="2"/>
      <c r="BJ338" s="2"/>
      <c r="BK338" s="2"/>
      <c r="BL338" s="2"/>
      <c r="BM338" s="2"/>
      <c r="BN338" s="2"/>
      <c r="BO338" s="2"/>
    </row>
    <row r="339" spans="1:67" s="1" customForma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G339" s="52"/>
      <c r="AL339" s="2"/>
      <c r="AU339" s="2"/>
      <c r="AV339" s="2"/>
      <c r="AW339" s="2"/>
      <c r="AX339" s="2"/>
      <c r="AY339" s="2"/>
      <c r="AZ339" s="2"/>
      <c r="BA339" s="2"/>
      <c r="BB339" s="2"/>
      <c r="BC339" s="2"/>
      <c r="BD339" s="2"/>
      <c r="BE339" s="2"/>
      <c r="BF339" s="2"/>
      <c r="BG339" s="2"/>
      <c r="BH339" s="2"/>
      <c r="BI339" s="2"/>
      <c r="BJ339" s="2"/>
      <c r="BK339" s="2"/>
      <c r="BL339" s="2"/>
      <c r="BM339" s="2"/>
      <c r="BN339" s="2"/>
      <c r="BO339" s="2"/>
    </row>
    <row r="340" spans="1:67" s="1" customForma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G340" s="52"/>
      <c r="AL340" s="2"/>
      <c r="AU340" s="2"/>
      <c r="AV340" s="2"/>
      <c r="AW340" s="2"/>
      <c r="AX340" s="2"/>
      <c r="AY340" s="2"/>
      <c r="AZ340" s="2"/>
      <c r="BA340" s="2"/>
      <c r="BB340" s="2"/>
      <c r="BC340" s="2"/>
      <c r="BD340" s="2"/>
      <c r="BE340" s="2"/>
      <c r="BF340" s="2"/>
      <c r="BG340" s="2"/>
      <c r="BH340" s="2"/>
      <c r="BI340" s="2"/>
      <c r="BJ340" s="2"/>
      <c r="BK340" s="2"/>
      <c r="BL340" s="2"/>
      <c r="BM340" s="2"/>
      <c r="BN340" s="2"/>
      <c r="BO340" s="2"/>
    </row>
    <row r="341" spans="1:67" s="1" customForma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G341" s="52"/>
      <c r="AL341" s="2"/>
      <c r="AU341" s="2"/>
      <c r="AV341" s="2"/>
      <c r="AW341" s="2"/>
      <c r="AX341" s="2"/>
      <c r="AY341" s="2"/>
      <c r="AZ341" s="2"/>
      <c r="BA341" s="2"/>
      <c r="BB341" s="2"/>
      <c r="BC341" s="2"/>
      <c r="BD341" s="2"/>
      <c r="BE341" s="2"/>
      <c r="BF341" s="2"/>
      <c r="BG341" s="2"/>
      <c r="BH341" s="2"/>
      <c r="BI341" s="2"/>
      <c r="BJ341" s="2"/>
      <c r="BK341" s="2"/>
      <c r="BL341" s="2"/>
      <c r="BM341" s="2"/>
      <c r="BN341" s="2"/>
      <c r="BO341" s="2"/>
    </row>
    <row r="342" spans="1:67" s="1" customForma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G342" s="52"/>
      <c r="AL342" s="2"/>
      <c r="AU342" s="2"/>
      <c r="AV342" s="2"/>
      <c r="AW342" s="2"/>
      <c r="AX342" s="2"/>
      <c r="AY342" s="2"/>
      <c r="AZ342" s="2"/>
      <c r="BA342" s="2"/>
      <c r="BB342" s="2"/>
      <c r="BC342" s="2"/>
      <c r="BD342" s="2"/>
      <c r="BE342" s="2"/>
      <c r="BF342" s="2"/>
      <c r="BG342" s="2"/>
      <c r="BH342" s="2"/>
      <c r="BI342" s="2"/>
      <c r="BJ342" s="2"/>
      <c r="BK342" s="2"/>
      <c r="BL342" s="2"/>
      <c r="BM342" s="2"/>
      <c r="BN342" s="2"/>
      <c r="BO342" s="2"/>
    </row>
    <row r="343" spans="1:67" s="1" customForma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G343" s="52"/>
      <c r="AL343" s="2"/>
      <c r="AU343" s="2"/>
      <c r="AV343" s="2"/>
      <c r="AW343" s="2"/>
      <c r="AX343" s="2"/>
      <c r="AY343" s="2"/>
      <c r="AZ343" s="2"/>
      <c r="BA343" s="2"/>
      <c r="BB343" s="2"/>
      <c r="BC343" s="2"/>
      <c r="BD343" s="2"/>
      <c r="BE343" s="2"/>
      <c r="BF343" s="2"/>
      <c r="BG343" s="2"/>
      <c r="BH343" s="2"/>
      <c r="BI343" s="2"/>
      <c r="BJ343" s="2"/>
      <c r="BK343" s="2"/>
      <c r="BL343" s="2"/>
      <c r="BM343" s="2"/>
      <c r="BN343" s="2"/>
      <c r="BO343" s="2"/>
    </row>
    <row r="344" spans="1:67" s="1" customForma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G344" s="52"/>
      <c r="AL344" s="2"/>
      <c r="AU344" s="2"/>
      <c r="AV344" s="2"/>
      <c r="AW344" s="2"/>
      <c r="AX344" s="2"/>
      <c r="AY344" s="2"/>
      <c r="AZ344" s="2"/>
      <c r="BA344" s="2"/>
      <c r="BB344" s="2"/>
      <c r="BC344" s="2"/>
      <c r="BD344" s="2"/>
      <c r="BE344" s="2"/>
      <c r="BF344" s="2"/>
      <c r="BG344" s="2"/>
      <c r="BH344" s="2"/>
      <c r="BI344" s="2"/>
      <c r="BJ344" s="2"/>
      <c r="BK344" s="2"/>
      <c r="BL344" s="2"/>
      <c r="BM344" s="2"/>
      <c r="BN344" s="2"/>
      <c r="BO344" s="2"/>
    </row>
    <row r="345" spans="1:67" s="1" customForma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G345" s="52"/>
      <c r="AL345" s="2"/>
      <c r="AU345" s="2"/>
      <c r="AV345" s="2"/>
      <c r="AW345" s="2"/>
      <c r="AX345" s="2"/>
      <c r="AY345" s="2"/>
      <c r="AZ345" s="2"/>
      <c r="BA345" s="2"/>
      <c r="BB345" s="2"/>
      <c r="BC345" s="2"/>
      <c r="BD345" s="2"/>
      <c r="BE345" s="2"/>
      <c r="BF345" s="2"/>
      <c r="BG345" s="2"/>
      <c r="BH345" s="2"/>
      <c r="BI345" s="2"/>
      <c r="BJ345" s="2"/>
      <c r="BK345" s="2"/>
      <c r="BL345" s="2"/>
      <c r="BM345" s="2"/>
      <c r="BN345" s="2"/>
      <c r="BO345" s="2"/>
    </row>
    <row r="346" spans="1:67" s="1" customForma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G346" s="52"/>
      <c r="AL346" s="2"/>
      <c r="AU346" s="2"/>
      <c r="AV346" s="2"/>
      <c r="AW346" s="2"/>
      <c r="AX346" s="2"/>
      <c r="AY346" s="2"/>
      <c r="AZ346" s="2"/>
      <c r="BA346" s="2"/>
      <c r="BB346" s="2"/>
      <c r="BC346" s="2"/>
      <c r="BD346" s="2"/>
      <c r="BE346" s="2"/>
      <c r="BF346" s="2"/>
      <c r="BG346" s="2"/>
      <c r="BH346" s="2"/>
      <c r="BI346" s="2"/>
      <c r="BJ346" s="2"/>
      <c r="BK346" s="2"/>
      <c r="BL346" s="2"/>
      <c r="BM346" s="2"/>
      <c r="BN346" s="2"/>
      <c r="BO346" s="2"/>
    </row>
    <row r="347" spans="1:67" s="1" customForma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G347" s="52"/>
      <c r="AL347" s="2"/>
      <c r="AU347" s="2"/>
      <c r="AV347" s="2"/>
      <c r="AW347" s="2"/>
      <c r="AX347" s="2"/>
      <c r="AY347" s="2"/>
      <c r="AZ347" s="2"/>
      <c r="BA347" s="2"/>
      <c r="BB347" s="2"/>
      <c r="BC347" s="2"/>
      <c r="BD347" s="2"/>
      <c r="BE347" s="2"/>
      <c r="BF347" s="2"/>
      <c r="BG347" s="2"/>
      <c r="BH347" s="2"/>
      <c r="BI347" s="2"/>
      <c r="BJ347" s="2"/>
      <c r="BK347" s="2"/>
      <c r="BL347" s="2"/>
      <c r="BM347" s="2"/>
      <c r="BN347" s="2"/>
      <c r="BO347" s="2"/>
    </row>
    <row r="348" spans="1:67" s="1" customForma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G348" s="52"/>
      <c r="AL348" s="2"/>
      <c r="AU348" s="2"/>
      <c r="AV348" s="2"/>
      <c r="AW348" s="2"/>
      <c r="AX348" s="2"/>
      <c r="AY348" s="2"/>
      <c r="AZ348" s="2"/>
      <c r="BA348" s="2"/>
      <c r="BB348" s="2"/>
      <c r="BC348" s="2"/>
      <c r="BD348" s="2"/>
      <c r="BE348" s="2"/>
      <c r="BF348" s="2"/>
      <c r="BG348" s="2"/>
      <c r="BH348" s="2"/>
      <c r="BI348" s="2"/>
      <c r="BJ348" s="2"/>
      <c r="BK348" s="2"/>
      <c r="BL348" s="2"/>
      <c r="BM348" s="2"/>
      <c r="BN348" s="2"/>
      <c r="BO348" s="2"/>
    </row>
    <row r="349" spans="1:67" s="1" customForma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G349" s="52"/>
      <c r="AL349" s="2"/>
      <c r="AU349" s="2"/>
      <c r="AV349" s="2"/>
      <c r="AW349" s="2"/>
      <c r="AX349" s="2"/>
      <c r="AY349" s="2"/>
      <c r="AZ349" s="2"/>
      <c r="BA349" s="2"/>
      <c r="BB349" s="2"/>
      <c r="BC349" s="2"/>
      <c r="BD349" s="2"/>
      <c r="BE349" s="2"/>
      <c r="BF349" s="2"/>
      <c r="BG349" s="2"/>
      <c r="BH349" s="2"/>
      <c r="BI349" s="2"/>
      <c r="BJ349" s="2"/>
      <c r="BK349" s="2"/>
      <c r="BL349" s="2"/>
      <c r="BM349" s="2"/>
      <c r="BN349" s="2"/>
      <c r="BO349" s="2"/>
    </row>
    <row r="350" spans="1:67" s="1" customForma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G350" s="52"/>
      <c r="AL350" s="2"/>
      <c r="AU350" s="2"/>
      <c r="AV350" s="2"/>
      <c r="AW350" s="2"/>
      <c r="AX350" s="2"/>
      <c r="AY350" s="2"/>
      <c r="AZ350" s="2"/>
      <c r="BA350" s="2"/>
      <c r="BB350" s="2"/>
      <c r="BC350" s="2"/>
      <c r="BD350" s="2"/>
      <c r="BE350" s="2"/>
      <c r="BF350" s="2"/>
      <c r="BG350" s="2"/>
      <c r="BH350" s="2"/>
      <c r="BI350" s="2"/>
      <c r="BJ350" s="2"/>
      <c r="BK350" s="2"/>
      <c r="BL350" s="2"/>
      <c r="BM350" s="2"/>
      <c r="BN350" s="2"/>
      <c r="BO350" s="2"/>
    </row>
    <row r="351" spans="1:67" s="1" customForma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G351" s="52"/>
      <c r="AL351" s="2"/>
      <c r="AU351" s="2"/>
      <c r="AV351" s="2"/>
      <c r="AW351" s="2"/>
      <c r="AX351" s="2"/>
      <c r="AY351" s="2"/>
      <c r="AZ351" s="2"/>
      <c r="BA351" s="2"/>
      <c r="BB351" s="2"/>
      <c r="BC351" s="2"/>
      <c r="BD351" s="2"/>
      <c r="BE351" s="2"/>
      <c r="BF351" s="2"/>
      <c r="BG351" s="2"/>
      <c r="BH351" s="2"/>
      <c r="BI351" s="2"/>
      <c r="BJ351" s="2"/>
      <c r="BK351" s="2"/>
      <c r="BL351" s="2"/>
      <c r="BM351" s="2"/>
      <c r="BN351" s="2"/>
      <c r="BO351" s="2"/>
    </row>
    <row r="352" spans="1:67" s="1" customForma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G352" s="52"/>
      <c r="AL352" s="2"/>
      <c r="AU352" s="2"/>
      <c r="AV352" s="2"/>
      <c r="AW352" s="2"/>
      <c r="AX352" s="2"/>
      <c r="AY352" s="2"/>
      <c r="AZ352" s="2"/>
      <c r="BA352" s="2"/>
      <c r="BB352" s="2"/>
      <c r="BC352" s="2"/>
      <c r="BD352" s="2"/>
      <c r="BE352" s="2"/>
      <c r="BF352" s="2"/>
      <c r="BG352" s="2"/>
      <c r="BH352" s="2"/>
      <c r="BI352" s="2"/>
      <c r="BJ352" s="2"/>
      <c r="BK352" s="2"/>
      <c r="BL352" s="2"/>
      <c r="BM352" s="2"/>
      <c r="BN352" s="2"/>
      <c r="BO352" s="2"/>
    </row>
    <row r="353" spans="1:67" s="1" customForma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G353" s="52"/>
      <c r="AL353" s="2"/>
      <c r="AU353" s="2"/>
      <c r="AV353" s="2"/>
      <c r="AW353" s="2"/>
      <c r="AX353" s="2"/>
      <c r="AY353" s="2"/>
      <c r="AZ353" s="2"/>
      <c r="BA353" s="2"/>
      <c r="BB353" s="2"/>
      <c r="BC353" s="2"/>
      <c r="BD353" s="2"/>
      <c r="BE353" s="2"/>
      <c r="BF353" s="2"/>
      <c r="BG353" s="2"/>
      <c r="BH353" s="2"/>
      <c r="BI353" s="2"/>
      <c r="BJ353" s="2"/>
      <c r="BK353" s="2"/>
      <c r="BL353" s="2"/>
      <c r="BM353" s="2"/>
      <c r="BN353" s="2"/>
      <c r="BO353" s="2"/>
    </row>
    <row r="354" spans="1:67" s="1" customForma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G354" s="52"/>
      <c r="AL354" s="2"/>
      <c r="AU354" s="2"/>
      <c r="AV354" s="2"/>
      <c r="AW354" s="2"/>
      <c r="AX354" s="2"/>
      <c r="AY354" s="2"/>
      <c r="AZ354" s="2"/>
      <c r="BA354" s="2"/>
      <c r="BB354" s="2"/>
      <c r="BC354" s="2"/>
      <c r="BD354" s="2"/>
      <c r="BE354" s="2"/>
      <c r="BF354" s="2"/>
      <c r="BG354" s="2"/>
      <c r="BH354" s="2"/>
      <c r="BI354" s="2"/>
      <c r="BJ354" s="2"/>
      <c r="BK354" s="2"/>
      <c r="BL354" s="2"/>
      <c r="BM354" s="2"/>
      <c r="BN354" s="2"/>
      <c r="BO354" s="2"/>
    </row>
    <row r="355" spans="1:67" s="1" customForma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G355" s="52"/>
      <c r="AL355" s="2"/>
      <c r="AU355" s="2"/>
      <c r="AV355" s="2"/>
      <c r="AW355" s="2"/>
      <c r="AX355" s="2"/>
      <c r="AY355" s="2"/>
      <c r="AZ355" s="2"/>
      <c r="BA355" s="2"/>
      <c r="BB355" s="2"/>
      <c r="BC355" s="2"/>
      <c r="BD355" s="2"/>
      <c r="BE355" s="2"/>
      <c r="BF355" s="2"/>
      <c r="BG355" s="2"/>
      <c r="BH355" s="2"/>
      <c r="BI355" s="2"/>
      <c r="BJ355" s="2"/>
      <c r="BK355" s="2"/>
      <c r="BL355" s="2"/>
      <c r="BM355" s="2"/>
      <c r="BN355" s="2"/>
      <c r="BO355" s="2"/>
    </row>
    <row r="356" spans="1:67" s="1" customForma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G356" s="52"/>
      <c r="AL356" s="2"/>
      <c r="AU356" s="2"/>
      <c r="AV356" s="2"/>
      <c r="AW356" s="2"/>
      <c r="AX356" s="2"/>
      <c r="AY356" s="2"/>
      <c r="AZ356" s="2"/>
      <c r="BA356" s="2"/>
      <c r="BB356" s="2"/>
      <c r="BC356" s="2"/>
      <c r="BD356" s="2"/>
      <c r="BE356" s="2"/>
      <c r="BF356" s="2"/>
      <c r="BG356" s="2"/>
      <c r="BH356" s="2"/>
      <c r="BI356" s="2"/>
      <c r="BJ356" s="2"/>
      <c r="BK356" s="2"/>
      <c r="BL356" s="2"/>
      <c r="BM356" s="2"/>
      <c r="BN356" s="2"/>
      <c r="BO356" s="2"/>
    </row>
    <row r="357" spans="1:67" s="1" customForma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G357" s="52"/>
      <c r="AL357" s="2"/>
      <c r="AU357" s="2"/>
      <c r="AV357" s="2"/>
      <c r="AW357" s="2"/>
      <c r="AX357" s="2"/>
      <c r="AY357" s="2"/>
      <c r="AZ357" s="2"/>
      <c r="BA357" s="2"/>
      <c r="BB357" s="2"/>
      <c r="BC357" s="2"/>
      <c r="BD357" s="2"/>
      <c r="BE357" s="2"/>
      <c r="BF357" s="2"/>
      <c r="BG357" s="2"/>
      <c r="BH357" s="2"/>
      <c r="BI357" s="2"/>
      <c r="BJ357" s="2"/>
      <c r="BK357" s="2"/>
      <c r="BL357" s="2"/>
      <c r="BM357" s="2"/>
      <c r="BN357" s="2"/>
      <c r="BO357" s="2"/>
    </row>
    <row r="358" spans="1:67" s="1" customForma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G358" s="52"/>
      <c r="AL358" s="2"/>
      <c r="AU358" s="2"/>
      <c r="AV358" s="2"/>
      <c r="AW358" s="2"/>
      <c r="AX358" s="2"/>
      <c r="AY358" s="2"/>
      <c r="AZ358" s="2"/>
      <c r="BA358" s="2"/>
      <c r="BB358" s="2"/>
      <c r="BC358" s="2"/>
      <c r="BD358" s="2"/>
      <c r="BE358" s="2"/>
      <c r="BF358" s="2"/>
      <c r="BG358" s="2"/>
      <c r="BH358" s="2"/>
      <c r="BI358" s="2"/>
      <c r="BJ358" s="2"/>
      <c r="BK358" s="2"/>
      <c r="BL358" s="2"/>
      <c r="BM358" s="2"/>
      <c r="BN358" s="2"/>
      <c r="BO358" s="2"/>
    </row>
    <row r="359" spans="1:67" s="1" customForma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G359" s="52"/>
      <c r="AL359" s="2"/>
      <c r="AU359" s="2"/>
      <c r="AV359" s="2"/>
      <c r="AW359" s="2"/>
      <c r="AX359" s="2"/>
      <c r="AY359" s="2"/>
      <c r="AZ359" s="2"/>
      <c r="BA359" s="2"/>
      <c r="BB359" s="2"/>
      <c r="BC359" s="2"/>
      <c r="BD359" s="2"/>
      <c r="BE359" s="2"/>
      <c r="BF359" s="2"/>
      <c r="BG359" s="2"/>
      <c r="BH359" s="2"/>
      <c r="BI359" s="2"/>
      <c r="BJ359" s="2"/>
      <c r="BK359" s="2"/>
      <c r="BL359" s="2"/>
      <c r="BM359" s="2"/>
      <c r="BN359" s="2"/>
      <c r="BO359" s="2"/>
    </row>
    <row r="360" spans="1:67" s="1" customForma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G360" s="52"/>
      <c r="AL360" s="2"/>
      <c r="AU360" s="2"/>
      <c r="AV360" s="2"/>
      <c r="AW360" s="2"/>
      <c r="AX360" s="2"/>
      <c r="AY360" s="2"/>
      <c r="AZ360" s="2"/>
      <c r="BA360" s="2"/>
      <c r="BB360" s="2"/>
      <c r="BC360" s="2"/>
      <c r="BD360" s="2"/>
      <c r="BE360" s="2"/>
      <c r="BF360" s="2"/>
      <c r="BG360" s="2"/>
      <c r="BH360" s="2"/>
      <c r="BI360" s="2"/>
      <c r="BJ360" s="2"/>
      <c r="BK360" s="2"/>
      <c r="BL360" s="2"/>
      <c r="BM360" s="2"/>
      <c r="BN360" s="2"/>
      <c r="BO360" s="2"/>
    </row>
    <row r="361" spans="1:67" s="1" customForma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G361" s="52"/>
      <c r="AL361" s="2"/>
      <c r="AU361" s="2"/>
      <c r="AV361" s="2"/>
      <c r="AW361" s="2"/>
      <c r="AX361" s="2"/>
      <c r="AY361" s="2"/>
      <c r="AZ361" s="2"/>
      <c r="BA361" s="2"/>
      <c r="BB361" s="2"/>
      <c r="BC361" s="2"/>
      <c r="BD361" s="2"/>
      <c r="BE361" s="2"/>
      <c r="BF361" s="2"/>
      <c r="BG361" s="2"/>
      <c r="BH361" s="2"/>
      <c r="BI361" s="2"/>
      <c r="BJ361" s="2"/>
      <c r="BK361" s="2"/>
      <c r="BL361" s="2"/>
      <c r="BM361" s="2"/>
      <c r="BN361" s="2"/>
      <c r="BO361" s="2"/>
    </row>
    <row r="362" spans="1:67" s="1" customForma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G362" s="52"/>
      <c r="AL362" s="2"/>
      <c r="AU362" s="2"/>
      <c r="AV362" s="2"/>
      <c r="AW362" s="2"/>
      <c r="AX362" s="2"/>
      <c r="AY362" s="2"/>
      <c r="AZ362" s="2"/>
      <c r="BA362" s="2"/>
      <c r="BB362" s="2"/>
      <c r="BC362" s="2"/>
      <c r="BD362" s="2"/>
      <c r="BE362" s="2"/>
      <c r="BF362" s="2"/>
      <c r="BG362" s="2"/>
      <c r="BH362" s="2"/>
      <c r="BI362" s="2"/>
      <c r="BJ362" s="2"/>
      <c r="BK362" s="2"/>
      <c r="BL362" s="2"/>
      <c r="BM362" s="2"/>
      <c r="BN362" s="2"/>
      <c r="BO362" s="2"/>
    </row>
    <row r="363" spans="1:67" s="1" customForma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G363" s="52"/>
      <c r="AL363" s="2"/>
      <c r="AU363" s="2"/>
      <c r="AV363" s="2"/>
      <c r="AW363" s="2"/>
      <c r="AX363" s="2"/>
      <c r="AY363" s="2"/>
      <c r="AZ363" s="2"/>
      <c r="BA363" s="2"/>
      <c r="BB363" s="2"/>
      <c r="BC363" s="2"/>
      <c r="BD363" s="2"/>
      <c r="BE363" s="2"/>
      <c r="BF363" s="2"/>
      <c r="BG363" s="2"/>
      <c r="BH363" s="2"/>
      <c r="BI363" s="2"/>
      <c r="BJ363" s="2"/>
      <c r="BK363" s="2"/>
      <c r="BL363" s="2"/>
      <c r="BM363" s="2"/>
      <c r="BN363" s="2"/>
      <c r="BO363" s="2"/>
    </row>
    <row r="364" spans="1:67" s="1" customForma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G364" s="52"/>
      <c r="AL364" s="2"/>
      <c r="AU364" s="2"/>
      <c r="AV364" s="2"/>
      <c r="AW364" s="2"/>
      <c r="AX364" s="2"/>
      <c r="AY364" s="2"/>
      <c r="AZ364" s="2"/>
      <c r="BA364" s="2"/>
      <c r="BB364" s="2"/>
      <c r="BC364" s="2"/>
      <c r="BD364" s="2"/>
      <c r="BE364" s="2"/>
      <c r="BF364" s="2"/>
      <c r="BG364" s="2"/>
      <c r="BH364" s="2"/>
      <c r="BI364" s="2"/>
      <c r="BJ364" s="2"/>
      <c r="BK364" s="2"/>
      <c r="BL364" s="2"/>
      <c r="BM364" s="2"/>
      <c r="BN364" s="2"/>
      <c r="BO364" s="2"/>
    </row>
    <row r="365" spans="1:67" s="1" customForma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G365" s="52"/>
      <c r="AL365" s="2"/>
      <c r="AU365" s="2"/>
      <c r="AV365" s="2"/>
      <c r="AW365" s="2"/>
      <c r="AX365" s="2"/>
      <c r="AY365" s="2"/>
      <c r="AZ365" s="2"/>
      <c r="BA365" s="2"/>
      <c r="BB365" s="2"/>
      <c r="BC365" s="2"/>
      <c r="BD365" s="2"/>
      <c r="BE365" s="2"/>
      <c r="BF365" s="2"/>
      <c r="BG365" s="2"/>
      <c r="BH365" s="2"/>
      <c r="BI365" s="2"/>
      <c r="BJ365" s="2"/>
      <c r="BK365" s="2"/>
      <c r="BL365" s="2"/>
      <c r="BM365" s="2"/>
      <c r="BN365" s="2"/>
      <c r="BO365" s="2"/>
    </row>
    <row r="366" spans="1:67" s="1" customForma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G366" s="52"/>
      <c r="AL366" s="2"/>
      <c r="AU366" s="2"/>
      <c r="AV366" s="2"/>
      <c r="AW366" s="2"/>
      <c r="AX366" s="2"/>
      <c r="AY366" s="2"/>
      <c r="AZ366" s="2"/>
      <c r="BA366" s="2"/>
      <c r="BB366" s="2"/>
      <c r="BC366" s="2"/>
      <c r="BD366" s="2"/>
      <c r="BE366" s="2"/>
      <c r="BF366" s="2"/>
      <c r="BG366" s="2"/>
      <c r="BH366" s="2"/>
      <c r="BI366" s="2"/>
      <c r="BJ366" s="2"/>
      <c r="BK366" s="2"/>
      <c r="BL366" s="2"/>
      <c r="BM366" s="2"/>
      <c r="BN366" s="2"/>
      <c r="BO366" s="2"/>
    </row>
    <row r="367" spans="1:67" s="1" customForma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G367" s="52"/>
      <c r="AL367" s="2"/>
      <c r="AU367" s="2"/>
      <c r="AV367" s="2"/>
      <c r="AW367" s="2"/>
      <c r="AX367" s="2"/>
      <c r="AY367" s="2"/>
      <c r="AZ367" s="2"/>
      <c r="BA367" s="2"/>
      <c r="BB367" s="2"/>
      <c r="BC367" s="2"/>
      <c r="BD367" s="2"/>
      <c r="BE367" s="2"/>
      <c r="BF367" s="2"/>
      <c r="BG367" s="2"/>
      <c r="BH367" s="2"/>
      <c r="BI367" s="2"/>
      <c r="BJ367" s="2"/>
      <c r="BK367" s="2"/>
      <c r="BL367" s="2"/>
      <c r="BM367" s="2"/>
      <c r="BN367" s="2"/>
      <c r="BO367" s="2"/>
    </row>
    <row r="368" spans="1:67" s="1" customForma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G368" s="52"/>
      <c r="AL368" s="2"/>
      <c r="AU368" s="2"/>
      <c r="AV368" s="2"/>
      <c r="AW368" s="2"/>
      <c r="AX368" s="2"/>
      <c r="AY368" s="2"/>
      <c r="AZ368" s="2"/>
      <c r="BA368" s="2"/>
      <c r="BB368" s="2"/>
      <c r="BC368" s="2"/>
      <c r="BD368" s="2"/>
      <c r="BE368" s="2"/>
      <c r="BF368" s="2"/>
      <c r="BG368" s="2"/>
      <c r="BH368" s="2"/>
      <c r="BI368" s="2"/>
      <c r="BJ368" s="2"/>
      <c r="BK368" s="2"/>
      <c r="BL368" s="2"/>
      <c r="BM368" s="2"/>
      <c r="BN368" s="2"/>
      <c r="BO368" s="2"/>
    </row>
    <row r="369" spans="1:67" s="1" customForma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G369" s="52"/>
      <c r="AL369" s="2"/>
      <c r="AU369" s="2"/>
      <c r="AV369" s="2"/>
      <c r="AW369" s="2"/>
      <c r="AX369" s="2"/>
      <c r="AY369" s="2"/>
      <c r="AZ369" s="2"/>
      <c r="BA369" s="2"/>
      <c r="BB369" s="2"/>
      <c r="BC369" s="2"/>
      <c r="BD369" s="2"/>
      <c r="BE369" s="2"/>
      <c r="BF369" s="2"/>
      <c r="BG369" s="2"/>
      <c r="BH369" s="2"/>
      <c r="BI369" s="2"/>
      <c r="BJ369" s="2"/>
      <c r="BK369" s="2"/>
      <c r="BL369" s="2"/>
      <c r="BM369" s="2"/>
      <c r="BN369" s="2"/>
      <c r="BO369" s="2"/>
    </row>
    <row r="370" spans="1:67" s="1" customForma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G370" s="52"/>
      <c r="AL370" s="2"/>
      <c r="AU370" s="2"/>
      <c r="AV370" s="2"/>
      <c r="AW370" s="2"/>
      <c r="AX370" s="2"/>
      <c r="AY370" s="2"/>
      <c r="AZ370" s="2"/>
      <c r="BA370" s="2"/>
      <c r="BB370" s="2"/>
      <c r="BC370" s="2"/>
      <c r="BD370" s="2"/>
      <c r="BE370" s="2"/>
      <c r="BF370" s="2"/>
      <c r="BG370" s="2"/>
      <c r="BH370" s="2"/>
      <c r="BI370" s="2"/>
      <c r="BJ370" s="2"/>
      <c r="BK370" s="2"/>
      <c r="BL370" s="2"/>
      <c r="BM370" s="2"/>
      <c r="BN370" s="2"/>
      <c r="BO370" s="2"/>
    </row>
    <row r="371" spans="1:67" s="1" customForma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G371" s="52"/>
      <c r="AL371" s="2"/>
      <c r="AU371" s="2"/>
      <c r="AV371" s="2"/>
      <c r="AW371" s="2"/>
      <c r="AX371" s="2"/>
      <c r="AY371" s="2"/>
      <c r="AZ371" s="2"/>
      <c r="BA371" s="2"/>
      <c r="BB371" s="2"/>
      <c r="BC371" s="2"/>
      <c r="BD371" s="2"/>
      <c r="BE371" s="2"/>
      <c r="BF371" s="2"/>
      <c r="BG371" s="2"/>
      <c r="BH371" s="2"/>
      <c r="BI371" s="2"/>
      <c r="BJ371" s="2"/>
      <c r="BK371" s="2"/>
      <c r="BL371" s="2"/>
      <c r="BM371" s="2"/>
      <c r="BN371" s="2"/>
      <c r="BO371" s="2"/>
    </row>
    <row r="372" spans="1:67" s="1" customForma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G372" s="52"/>
      <c r="AL372" s="2"/>
      <c r="AU372" s="2"/>
      <c r="AV372" s="2"/>
      <c r="AW372" s="2"/>
      <c r="AX372" s="2"/>
      <c r="AY372" s="2"/>
      <c r="AZ372" s="2"/>
      <c r="BA372" s="2"/>
      <c r="BB372" s="2"/>
      <c r="BC372" s="2"/>
      <c r="BD372" s="2"/>
      <c r="BE372" s="2"/>
      <c r="BF372" s="2"/>
      <c r="BG372" s="2"/>
      <c r="BH372" s="2"/>
      <c r="BI372" s="2"/>
      <c r="BJ372" s="2"/>
      <c r="BK372" s="2"/>
      <c r="BL372" s="2"/>
      <c r="BM372" s="2"/>
      <c r="BN372" s="2"/>
      <c r="BO372" s="2"/>
    </row>
    <row r="373" spans="1:67" s="1" customForma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G373" s="52"/>
      <c r="AL373" s="2"/>
      <c r="AU373" s="2"/>
      <c r="AV373" s="2"/>
      <c r="AW373" s="2"/>
      <c r="AX373" s="2"/>
      <c r="AY373" s="2"/>
      <c r="AZ373" s="2"/>
      <c r="BA373" s="2"/>
      <c r="BB373" s="2"/>
      <c r="BC373" s="2"/>
      <c r="BD373" s="2"/>
      <c r="BE373" s="2"/>
      <c r="BF373" s="2"/>
      <c r="BG373" s="2"/>
      <c r="BH373" s="2"/>
      <c r="BI373" s="2"/>
      <c r="BJ373" s="2"/>
      <c r="BK373" s="2"/>
      <c r="BL373" s="2"/>
      <c r="BM373" s="2"/>
      <c r="BN373" s="2"/>
      <c r="BO373" s="2"/>
    </row>
    <row r="374" spans="1:67" s="1" customForma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G374" s="52"/>
      <c r="AL374" s="2"/>
      <c r="AU374" s="2"/>
      <c r="AV374" s="2"/>
      <c r="AW374" s="2"/>
      <c r="AX374" s="2"/>
      <c r="AY374" s="2"/>
      <c r="AZ374" s="2"/>
      <c r="BA374" s="2"/>
      <c r="BB374" s="2"/>
      <c r="BC374" s="2"/>
      <c r="BD374" s="2"/>
      <c r="BE374" s="2"/>
      <c r="BF374" s="2"/>
      <c r="BG374" s="2"/>
      <c r="BH374" s="2"/>
      <c r="BI374" s="2"/>
      <c r="BJ374" s="2"/>
      <c r="BK374" s="2"/>
      <c r="BL374" s="2"/>
      <c r="BM374" s="2"/>
      <c r="BN374" s="2"/>
      <c r="BO374" s="2"/>
    </row>
    <row r="375" spans="1:67" s="1" customForma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G375" s="52"/>
      <c r="AL375" s="2"/>
      <c r="AU375" s="2"/>
      <c r="AV375" s="2"/>
      <c r="AW375" s="2"/>
      <c r="AX375" s="2"/>
      <c r="AY375" s="2"/>
      <c r="AZ375" s="2"/>
      <c r="BA375" s="2"/>
      <c r="BB375" s="2"/>
      <c r="BC375" s="2"/>
      <c r="BD375" s="2"/>
      <c r="BE375" s="2"/>
      <c r="BF375" s="2"/>
      <c r="BG375" s="2"/>
      <c r="BH375" s="2"/>
      <c r="BI375" s="2"/>
      <c r="BJ375" s="2"/>
      <c r="BK375" s="2"/>
      <c r="BL375" s="2"/>
      <c r="BM375" s="2"/>
      <c r="BN375" s="2"/>
      <c r="BO375" s="2"/>
    </row>
    <row r="376" spans="1:67" s="1" customForma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G376" s="52"/>
      <c r="AL376" s="2"/>
      <c r="AU376" s="2"/>
      <c r="AV376" s="2"/>
      <c r="AW376" s="2"/>
      <c r="AX376" s="2"/>
      <c r="AY376" s="2"/>
      <c r="AZ376" s="2"/>
      <c r="BA376" s="2"/>
      <c r="BB376" s="2"/>
      <c r="BC376" s="2"/>
      <c r="BD376" s="2"/>
      <c r="BE376" s="2"/>
      <c r="BF376" s="2"/>
      <c r="BG376" s="2"/>
      <c r="BH376" s="2"/>
      <c r="BI376" s="2"/>
      <c r="BJ376" s="2"/>
      <c r="BK376" s="2"/>
      <c r="BL376" s="2"/>
      <c r="BM376" s="2"/>
      <c r="BN376" s="2"/>
      <c r="BO376" s="2"/>
    </row>
    <row r="377" spans="1:67" s="1" customForma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G377" s="52"/>
      <c r="AL377" s="2"/>
      <c r="AU377" s="2"/>
      <c r="AV377" s="2"/>
      <c r="AW377" s="2"/>
      <c r="AX377" s="2"/>
      <c r="AY377" s="2"/>
      <c r="AZ377" s="2"/>
      <c r="BA377" s="2"/>
      <c r="BB377" s="2"/>
      <c r="BC377" s="2"/>
      <c r="BD377" s="2"/>
      <c r="BE377" s="2"/>
      <c r="BF377" s="2"/>
      <c r="BG377" s="2"/>
      <c r="BH377" s="2"/>
      <c r="BI377" s="2"/>
      <c r="BJ377" s="2"/>
      <c r="BK377" s="2"/>
      <c r="BL377" s="2"/>
      <c r="BM377" s="2"/>
      <c r="BN377" s="2"/>
      <c r="BO377" s="2"/>
    </row>
    <row r="378" spans="1:67" s="1" customForma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G378" s="52"/>
      <c r="AL378" s="2"/>
      <c r="AU378" s="2"/>
      <c r="AV378" s="2"/>
      <c r="AW378" s="2"/>
      <c r="AX378" s="2"/>
      <c r="AY378" s="2"/>
      <c r="AZ378" s="2"/>
      <c r="BA378" s="2"/>
      <c r="BB378" s="2"/>
      <c r="BC378" s="2"/>
      <c r="BD378" s="2"/>
      <c r="BE378" s="2"/>
      <c r="BF378" s="2"/>
      <c r="BG378" s="2"/>
      <c r="BH378" s="2"/>
      <c r="BI378" s="2"/>
      <c r="BJ378" s="2"/>
      <c r="BK378" s="2"/>
      <c r="BL378" s="2"/>
      <c r="BM378" s="2"/>
      <c r="BN378" s="2"/>
      <c r="BO378" s="2"/>
    </row>
    <row r="379" spans="1:67" s="1" customForma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G379" s="52"/>
      <c r="AL379" s="2"/>
      <c r="AU379" s="2"/>
      <c r="AV379" s="2"/>
      <c r="AW379" s="2"/>
      <c r="AX379" s="2"/>
      <c r="AY379" s="2"/>
      <c r="AZ379" s="2"/>
      <c r="BA379" s="2"/>
      <c r="BB379" s="2"/>
      <c r="BC379" s="2"/>
      <c r="BD379" s="2"/>
      <c r="BE379" s="2"/>
      <c r="BF379" s="2"/>
      <c r="BG379" s="2"/>
      <c r="BH379" s="2"/>
      <c r="BI379" s="2"/>
      <c r="BJ379" s="2"/>
      <c r="BK379" s="2"/>
      <c r="BL379" s="2"/>
      <c r="BM379" s="2"/>
      <c r="BN379" s="2"/>
      <c r="BO379" s="2"/>
    </row>
    <row r="380" spans="1:67" s="1" customForma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G380" s="52"/>
      <c r="AL380" s="2"/>
      <c r="AU380" s="2"/>
      <c r="AV380" s="2"/>
      <c r="AW380" s="2"/>
      <c r="AX380" s="2"/>
      <c r="AY380" s="2"/>
      <c r="AZ380" s="2"/>
      <c r="BA380" s="2"/>
      <c r="BB380" s="2"/>
      <c r="BC380" s="2"/>
      <c r="BD380" s="2"/>
      <c r="BE380" s="2"/>
      <c r="BF380" s="2"/>
      <c r="BG380" s="2"/>
      <c r="BH380" s="2"/>
      <c r="BI380" s="2"/>
      <c r="BJ380" s="2"/>
      <c r="BK380" s="2"/>
      <c r="BL380" s="2"/>
      <c r="BM380" s="2"/>
      <c r="BN380" s="2"/>
      <c r="BO380" s="2"/>
    </row>
    <row r="381" spans="1:67" s="1" customForma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G381" s="52"/>
      <c r="AL381" s="2"/>
      <c r="AU381" s="2"/>
      <c r="AV381" s="2"/>
      <c r="AW381" s="2"/>
      <c r="AX381" s="2"/>
      <c r="AY381" s="2"/>
      <c r="AZ381" s="2"/>
      <c r="BA381" s="2"/>
      <c r="BB381" s="2"/>
      <c r="BC381" s="2"/>
      <c r="BD381" s="2"/>
      <c r="BE381" s="2"/>
      <c r="BF381" s="2"/>
      <c r="BG381" s="2"/>
      <c r="BH381" s="2"/>
      <c r="BI381" s="2"/>
      <c r="BJ381" s="2"/>
      <c r="BK381" s="2"/>
      <c r="BL381" s="2"/>
      <c r="BM381" s="2"/>
      <c r="BN381" s="2"/>
      <c r="BO381" s="2"/>
    </row>
    <row r="382" spans="1:67" s="1" customForma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G382" s="52"/>
      <c r="AL382" s="2"/>
      <c r="AU382" s="2"/>
      <c r="AV382" s="2"/>
      <c r="AW382" s="2"/>
      <c r="AX382" s="2"/>
      <c r="AY382" s="2"/>
      <c r="AZ382" s="2"/>
      <c r="BA382" s="2"/>
      <c r="BB382" s="2"/>
      <c r="BC382" s="2"/>
      <c r="BD382" s="2"/>
      <c r="BE382" s="2"/>
      <c r="BF382" s="2"/>
      <c r="BG382" s="2"/>
      <c r="BH382" s="2"/>
      <c r="BI382" s="2"/>
      <c r="BJ382" s="2"/>
      <c r="BK382" s="2"/>
      <c r="BL382" s="2"/>
      <c r="BM382" s="2"/>
      <c r="BN382" s="2"/>
      <c r="BO382" s="2"/>
    </row>
    <row r="383" spans="1:67" s="1" customForma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G383" s="52"/>
      <c r="AL383" s="2"/>
      <c r="AU383" s="2"/>
      <c r="AV383" s="2"/>
      <c r="AW383" s="2"/>
      <c r="AX383" s="2"/>
      <c r="AY383" s="2"/>
      <c r="AZ383" s="2"/>
      <c r="BA383" s="2"/>
      <c r="BB383" s="2"/>
      <c r="BC383" s="2"/>
      <c r="BD383" s="2"/>
      <c r="BE383" s="2"/>
      <c r="BF383" s="2"/>
      <c r="BG383" s="2"/>
      <c r="BH383" s="2"/>
      <c r="BI383" s="2"/>
      <c r="BJ383" s="2"/>
      <c r="BK383" s="2"/>
      <c r="BL383" s="2"/>
      <c r="BM383" s="2"/>
      <c r="BN383" s="2"/>
      <c r="BO383" s="2"/>
    </row>
    <row r="384" spans="1:67" s="1" customForma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G384" s="52"/>
      <c r="AL384" s="2"/>
      <c r="AU384" s="2"/>
      <c r="AV384" s="2"/>
      <c r="AW384" s="2"/>
      <c r="AX384" s="2"/>
      <c r="AY384" s="2"/>
      <c r="AZ384" s="2"/>
      <c r="BA384" s="2"/>
      <c r="BB384" s="2"/>
      <c r="BC384" s="2"/>
      <c r="BD384" s="2"/>
      <c r="BE384" s="2"/>
      <c r="BF384" s="2"/>
      <c r="BG384" s="2"/>
      <c r="BH384" s="2"/>
      <c r="BI384" s="2"/>
      <c r="BJ384" s="2"/>
      <c r="BK384" s="2"/>
      <c r="BL384" s="2"/>
      <c r="BM384" s="2"/>
      <c r="BN384" s="2"/>
      <c r="BO384" s="2"/>
    </row>
    <row r="385" spans="1:67" s="1" customForma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G385" s="52"/>
      <c r="AL385" s="2"/>
      <c r="AU385" s="2"/>
      <c r="AV385" s="2"/>
      <c r="AW385" s="2"/>
      <c r="AX385" s="2"/>
      <c r="AY385" s="2"/>
      <c r="AZ385" s="2"/>
      <c r="BA385" s="2"/>
      <c r="BB385" s="2"/>
      <c r="BC385" s="2"/>
      <c r="BD385" s="2"/>
      <c r="BE385" s="2"/>
      <c r="BF385" s="2"/>
      <c r="BG385" s="2"/>
      <c r="BH385" s="2"/>
      <c r="BI385" s="2"/>
      <c r="BJ385" s="2"/>
      <c r="BK385" s="2"/>
      <c r="BL385" s="2"/>
      <c r="BM385" s="2"/>
      <c r="BN385" s="2"/>
      <c r="BO385" s="2"/>
    </row>
    <row r="386" spans="1:67" s="1" customForma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G386" s="52"/>
      <c r="AL386" s="2"/>
      <c r="AU386" s="2"/>
      <c r="AV386" s="2"/>
      <c r="AW386" s="2"/>
      <c r="AX386" s="2"/>
      <c r="AY386" s="2"/>
      <c r="AZ386" s="2"/>
      <c r="BA386" s="2"/>
      <c r="BB386" s="2"/>
      <c r="BC386" s="2"/>
      <c r="BD386" s="2"/>
      <c r="BE386" s="2"/>
      <c r="BF386" s="2"/>
      <c r="BG386" s="2"/>
      <c r="BH386" s="2"/>
      <c r="BI386" s="2"/>
      <c r="BJ386" s="2"/>
      <c r="BK386" s="2"/>
      <c r="BL386" s="2"/>
      <c r="BM386" s="2"/>
      <c r="BN386" s="2"/>
      <c r="BO386" s="2"/>
    </row>
    <row r="387" spans="1:67" s="1" customForma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G387" s="52"/>
      <c r="AL387" s="2"/>
      <c r="AU387" s="2"/>
      <c r="AV387" s="2"/>
      <c r="AW387" s="2"/>
      <c r="AX387" s="2"/>
      <c r="AY387" s="2"/>
      <c r="AZ387" s="2"/>
      <c r="BA387" s="2"/>
      <c r="BB387" s="2"/>
      <c r="BC387" s="2"/>
      <c r="BD387" s="2"/>
      <c r="BE387" s="2"/>
      <c r="BF387" s="2"/>
      <c r="BG387" s="2"/>
      <c r="BH387" s="2"/>
      <c r="BI387" s="2"/>
      <c r="BJ387" s="2"/>
      <c r="BK387" s="2"/>
      <c r="BL387" s="2"/>
      <c r="BM387" s="2"/>
      <c r="BN387" s="2"/>
      <c r="BO387" s="2"/>
    </row>
    <row r="388" spans="1:67" s="1" customForma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G388" s="52"/>
      <c r="AL388" s="2"/>
      <c r="AU388" s="2"/>
      <c r="AV388" s="2"/>
      <c r="AW388" s="2"/>
      <c r="AX388" s="2"/>
      <c r="AY388" s="2"/>
      <c r="AZ388" s="2"/>
      <c r="BA388" s="2"/>
      <c r="BB388" s="2"/>
      <c r="BC388" s="2"/>
      <c r="BD388" s="2"/>
      <c r="BE388" s="2"/>
      <c r="BF388" s="2"/>
      <c r="BG388" s="2"/>
      <c r="BH388" s="2"/>
      <c r="BI388" s="2"/>
      <c r="BJ388" s="2"/>
      <c r="BK388" s="2"/>
      <c r="BL388" s="2"/>
      <c r="BM388" s="2"/>
      <c r="BN388" s="2"/>
      <c r="BO388" s="2"/>
    </row>
    <row r="389" spans="1:67" s="1" customForma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G389" s="52"/>
      <c r="AL389" s="2"/>
      <c r="AU389" s="2"/>
      <c r="AV389" s="2"/>
      <c r="AW389" s="2"/>
      <c r="AX389" s="2"/>
      <c r="AY389" s="2"/>
      <c r="AZ389" s="2"/>
      <c r="BA389" s="2"/>
      <c r="BB389" s="2"/>
      <c r="BC389" s="2"/>
      <c r="BD389" s="2"/>
      <c r="BE389" s="2"/>
      <c r="BF389" s="2"/>
      <c r="BG389" s="2"/>
      <c r="BH389" s="2"/>
      <c r="BI389" s="2"/>
      <c r="BJ389" s="2"/>
      <c r="BK389" s="2"/>
      <c r="BL389" s="2"/>
      <c r="BM389" s="2"/>
      <c r="BN389" s="2"/>
      <c r="BO389" s="2"/>
    </row>
    <row r="390" spans="1:67" s="1" customForma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G390" s="52"/>
      <c r="AL390" s="2"/>
      <c r="AU390" s="2"/>
      <c r="AV390" s="2"/>
      <c r="AW390" s="2"/>
      <c r="AX390" s="2"/>
      <c r="AY390" s="2"/>
      <c r="AZ390" s="2"/>
      <c r="BA390" s="2"/>
      <c r="BB390" s="2"/>
      <c r="BC390" s="2"/>
      <c r="BD390" s="2"/>
      <c r="BE390" s="2"/>
      <c r="BF390" s="2"/>
      <c r="BG390" s="2"/>
      <c r="BH390" s="2"/>
      <c r="BI390" s="2"/>
      <c r="BJ390" s="2"/>
      <c r="BK390" s="2"/>
      <c r="BL390" s="2"/>
      <c r="BM390" s="2"/>
      <c r="BN390" s="2"/>
      <c r="BO390" s="2"/>
    </row>
    <row r="391" spans="1:67" s="1" customForma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G391" s="52"/>
      <c r="AL391" s="2"/>
      <c r="AU391" s="2"/>
      <c r="AV391" s="2"/>
      <c r="AW391" s="2"/>
      <c r="AX391" s="2"/>
      <c r="AY391" s="2"/>
      <c r="AZ391" s="2"/>
      <c r="BA391" s="2"/>
      <c r="BB391" s="2"/>
      <c r="BC391" s="2"/>
      <c r="BD391" s="2"/>
      <c r="BE391" s="2"/>
      <c r="BF391" s="2"/>
      <c r="BG391" s="2"/>
      <c r="BH391" s="2"/>
      <c r="BI391" s="2"/>
      <c r="BJ391" s="2"/>
      <c r="BK391" s="2"/>
      <c r="BL391" s="2"/>
      <c r="BM391" s="2"/>
      <c r="BN391" s="2"/>
      <c r="BO391" s="2"/>
    </row>
    <row r="392" spans="1:67" s="1" customForma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G392" s="52"/>
      <c r="AL392" s="2"/>
      <c r="AU392" s="2"/>
      <c r="AV392" s="2"/>
      <c r="AW392" s="2"/>
      <c r="AX392" s="2"/>
      <c r="AY392" s="2"/>
      <c r="AZ392" s="2"/>
      <c r="BA392" s="2"/>
      <c r="BB392" s="2"/>
      <c r="BC392" s="2"/>
      <c r="BD392" s="2"/>
      <c r="BE392" s="2"/>
      <c r="BF392" s="2"/>
      <c r="BG392" s="2"/>
      <c r="BH392" s="2"/>
      <c r="BI392" s="2"/>
      <c r="BJ392" s="2"/>
      <c r="BK392" s="2"/>
      <c r="BL392" s="2"/>
      <c r="BM392" s="2"/>
      <c r="BN392" s="2"/>
      <c r="BO392" s="2"/>
    </row>
    <row r="393" spans="1:67" s="1" customForma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G393" s="52"/>
      <c r="AL393" s="2"/>
      <c r="AU393" s="2"/>
      <c r="AV393" s="2"/>
      <c r="AW393" s="2"/>
      <c r="AX393" s="2"/>
      <c r="AY393" s="2"/>
      <c r="AZ393" s="2"/>
      <c r="BA393" s="2"/>
      <c r="BB393" s="2"/>
      <c r="BC393" s="2"/>
      <c r="BD393" s="2"/>
      <c r="BE393" s="2"/>
      <c r="BF393" s="2"/>
      <c r="BG393" s="2"/>
      <c r="BH393" s="2"/>
      <c r="BI393" s="2"/>
      <c r="BJ393" s="2"/>
      <c r="BK393" s="2"/>
      <c r="BL393" s="2"/>
      <c r="BM393" s="2"/>
      <c r="BN393" s="2"/>
      <c r="BO393" s="2"/>
    </row>
    <row r="394" spans="1:67" s="1" customForma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G394" s="52"/>
      <c r="AL394" s="2"/>
      <c r="AU394" s="2"/>
      <c r="AV394" s="2"/>
      <c r="AW394" s="2"/>
      <c r="AX394" s="2"/>
      <c r="AY394" s="2"/>
      <c r="AZ394" s="2"/>
      <c r="BA394" s="2"/>
      <c r="BB394" s="2"/>
      <c r="BC394" s="2"/>
      <c r="BD394" s="2"/>
      <c r="BE394" s="2"/>
      <c r="BF394" s="2"/>
      <c r="BG394" s="2"/>
      <c r="BH394" s="2"/>
      <c r="BI394" s="2"/>
      <c r="BJ394" s="2"/>
      <c r="BK394" s="2"/>
      <c r="BL394" s="2"/>
      <c r="BM394" s="2"/>
      <c r="BN394" s="2"/>
      <c r="BO394" s="2"/>
    </row>
    <row r="395" spans="1:67" s="1" customForma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G395" s="52"/>
      <c r="AL395" s="2"/>
      <c r="AU395" s="2"/>
      <c r="AV395" s="2"/>
      <c r="AW395" s="2"/>
      <c r="AX395" s="2"/>
      <c r="AY395" s="2"/>
      <c r="AZ395" s="2"/>
      <c r="BA395" s="2"/>
      <c r="BB395" s="2"/>
      <c r="BC395" s="2"/>
      <c r="BD395" s="2"/>
      <c r="BE395" s="2"/>
      <c r="BF395" s="2"/>
      <c r="BG395" s="2"/>
      <c r="BH395" s="2"/>
      <c r="BI395" s="2"/>
      <c r="BJ395" s="2"/>
      <c r="BK395" s="2"/>
      <c r="BL395" s="2"/>
      <c r="BM395" s="2"/>
      <c r="BN395" s="2"/>
      <c r="BO395" s="2"/>
    </row>
    <row r="396" spans="1:67" s="1" customForma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G396" s="52"/>
      <c r="AL396" s="2"/>
      <c r="AU396" s="2"/>
      <c r="AV396" s="2"/>
      <c r="AW396" s="2"/>
      <c r="AX396" s="2"/>
      <c r="AY396" s="2"/>
      <c r="AZ396" s="2"/>
      <c r="BA396" s="2"/>
      <c r="BB396" s="2"/>
      <c r="BC396" s="2"/>
      <c r="BD396" s="2"/>
      <c r="BE396" s="2"/>
      <c r="BF396" s="2"/>
      <c r="BG396" s="2"/>
      <c r="BH396" s="2"/>
      <c r="BI396" s="2"/>
      <c r="BJ396" s="2"/>
      <c r="BK396" s="2"/>
      <c r="BL396" s="2"/>
      <c r="BM396" s="2"/>
      <c r="BN396" s="2"/>
      <c r="BO396" s="2"/>
    </row>
    <row r="397" spans="1:67" s="1" customForma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G397" s="52"/>
      <c r="AL397" s="2"/>
      <c r="AU397" s="2"/>
      <c r="AV397" s="2"/>
      <c r="AW397" s="2"/>
      <c r="AX397" s="2"/>
      <c r="AY397" s="2"/>
      <c r="AZ397" s="2"/>
      <c r="BA397" s="2"/>
      <c r="BB397" s="2"/>
      <c r="BC397" s="2"/>
      <c r="BD397" s="2"/>
      <c r="BE397" s="2"/>
      <c r="BF397" s="2"/>
      <c r="BG397" s="2"/>
      <c r="BH397" s="2"/>
      <c r="BI397" s="2"/>
      <c r="BJ397" s="2"/>
      <c r="BK397" s="2"/>
      <c r="BL397" s="2"/>
      <c r="BM397" s="2"/>
      <c r="BN397" s="2"/>
      <c r="BO397" s="2"/>
    </row>
    <row r="398" spans="1:67" s="1" customForma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G398" s="52"/>
      <c r="AL398" s="2"/>
      <c r="AU398" s="2"/>
      <c r="AV398" s="2"/>
      <c r="AW398" s="2"/>
      <c r="AX398" s="2"/>
      <c r="AY398" s="2"/>
      <c r="AZ398" s="2"/>
      <c r="BA398" s="2"/>
      <c r="BB398" s="2"/>
      <c r="BC398" s="2"/>
      <c r="BD398" s="2"/>
      <c r="BE398" s="2"/>
      <c r="BF398" s="2"/>
      <c r="BG398" s="2"/>
      <c r="BH398" s="2"/>
      <c r="BI398" s="2"/>
      <c r="BJ398" s="2"/>
      <c r="BK398" s="2"/>
      <c r="BL398" s="2"/>
      <c r="BM398" s="2"/>
      <c r="BN398" s="2"/>
      <c r="BO398" s="2"/>
    </row>
    <row r="399" spans="1:67" s="1" customForma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G399" s="52"/>
      <c r="AL399" s="2"/>
      <c r="AU399" s="2"/>
      <c r="AV399" s="2"/>
      <c r="AW399" s="2"/>
      <c r="AX399" s="2"/>
      <c r="AY399" s="2"/>
      <c r="AZ399" s="2"/>
      <c r="BA399" s="2"/>
      <c r="BB399" s="2"/>
      <c r="BC399" s="2"/>
      <c r="BD399" s="2"/>
      <c r="BE399" s="2"/>
      <c r="BF399" s="2"/>
      <c r="BG399" s="2"/>
      <c r="BH399" s="2"/>
      <c r="BI399" s="2"/>
      <c r="BJ399" s="2"/>
      <c r="BK399" s="2"/>
      <c r="BL399" s="2"/>
      <c r="BM399" s="2"/>
      <c r="BN399" s="2"/>
      <c r="BO399" s="2"/>
    </row>
    <row r="400" spans="1:67" s="1" customForma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G400" s="52"/>
      <c r="AL400" s="2"/>
      <c r="AU400" s="2"/>
      <c r="AV400" s="2"/>
      <c r="AW400" s="2"/>
      <c r="AX400" s="2"/>
      <c r="AY400" s="2"/>
      <c r="AZ400" s="2"/>
      <c r="BA400" s="2"/>
      <c r="BB400" s="2"/>
      <c r="BC400" s="2"/>
      <c r="BD400" s="2"/>
      <c r="BE400" s="2"/>
      <c r="BF400" s="2"/>
      <c r="BG400" s="2"/>
      <c r="BH400" s="2"/>
      <c r="BI400" s="2"/>
      <c r="BJ400" s="2"/>
      <c r="BK400" s="2"/>
      <c r="BL400" s="2"/>
      <c r="BM400" s="2"/>
      <c r="BN400" s="2"/>
      <c r="BO400" s="2"/>
    </row>
    <row r="401" spans="1:67" s="1" customForma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G401" s="52"/>
      <c r="AL401" s="2"/>
      <c r="AU401" s="2"/>
      <c r="AV401" s="2"/>
      <c r="AW401" s="2"/>
      <c r="AX401" s="2"/>
      <c r="AY401" s="2"/>
      <c r="AZ401" s="2"/>
      <c r="BA401" s="2"/>
      <c r="BB401" s="2"/>
      <c r="BC401" s="2"/>
      <c r="BD401" s="2"/>
      <c r="BE401" s="2"/>
      <c r="BF401" s="2"/>
      <c r="BG401" s="2"/>
      <c r="BH401" s="2"/>
      <c r="BI401" s="2"/>
      <c r="BJ401" s="2"/>
      <c r="BK401" s="2"/>
      <c r="BL401" s="2"/>
      <c r="BM401" s="2"/>
      <c r="BN401" s="2"/>
      <c r="BO401" s="2"/>
    </row>
    <row r="402" spans="1:67" s="1" customForma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G402" s="52"/>
      <c r="AL402" s="2"/>
      <c r="AU402" s="2"/>
      <c r="AV402" s="2"/>
      <c r="AW402" s="2"/>
      <c r="AX402" s="2"/>
      <c r="AY402" s="2"/>
      <c r="AZ402" s="2"/>
      <c r="BA402" s="2"/>
      <c r="BB402" s="2"/>
      <c r="BC402" s="2"/>
      <c r="BD402" s="2"/>
      <c r="BE402" s="2"/>
      <c r="BF402" s="2"/>
      <c r="BG402" s="2"/>
      <c r="BH402" s="2"/>
      <c r="BI402" s="2"/>
      <c r="BJ402" s="2"/>
      <c r="BK402" s="2"/>
      <c r="BL402" s="2"/>
      <c r="BM402" s="2"/>
      <c r="BN402" s="2"/>
      <c r="BO402" s="2"/>
    </row>
    <row r="403" spans="1:67" s="1" customForma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G403" s="52"/>
      <c r="AL403" s="2"/>
      <c r="AU403" s="2"/>
      <c r="AV403" s="2"/>
      <c r="AW403" s="2"/>
      <c r="AX403" s="2"/>
      <c r="AY403" s="2"/>
      <c r="AZ403" s="2"/>
      <c r="BA403" s="2"/>
      <c r="BB403" s="2"/>
      <c r="BC403" s="2"/>
      <c r="BD403" s="2"/>
      <c r="BE403" s="2"/>
      <c r="BF403" s="2"/>
      <c r="BG403" s="2"/>
      <c r="BH403" s="2"/>
      <c r="BI403" s="2"/>
      <c r="BJ403" s="2"/>
      <c r="BK403" s="2"/>
      <c r="BL403" s="2"/>
      <c r="BM403" s="2"/>
      <c r="BN403" s="2"/>
      <c r="BO403" s="2"/>
    </row>
    <row r="404" spans="1:67" s="1" customForma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G404" s="52"/>
      <c r="AL404" s="2"/>
      <c r="AU404" s="2"/>
      <c r="AV404" s="2"/>
      <c r="AW404" s="2"/>
      <c r="AX404" s="2"/>
      <c r="AY404" s="2"/>
      <c r="AZ404" s="2"/>
      <c r="BA404" s="2"/>
      <c r="BB404" s="2"/>
      <c r="BC404" s="2"/>
      <c r="BD404" s="2"/>
      <c r="BE404" s="2"/>
      <c r="BF404" s="2"/>
      <c r="BG404" s="2"/>
      <c r="BH404" s="2"/>
      <c r="BI404" s="2"/>
      <c r="BJ404" s="2"/>
      <c r="BK404" s="2"/>
      <c r="BL404" s="2"/>
      <c r="BM404" s="2"/>
      <c r="BN404" s="2"/>
      <c r="BO404" s="2"/>
    </row>
    <row r="405" spans="1:67" s="1" customForma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G405" s="52"/>
      <c r="AL405" s="2"/>
      <c r="AU405" s="2"/>
      <c r="AV405" s="2"/>
      <c r="AW405" s="2"/>
      <c r="AX405" s="2"/>
      <c r="AY405" s="2"/>
      <c r="AZ405" s="2"/>
      <c r="BA405" s="2"/>
      <c r="BB405" s="2"/>
      <c r="BC405" s="2"/>
      <c r="BD405" s="2"/>
      <c r="BE405" s="2"/>
      <c r="BF405" s="2"/>
      <c r="BG405" s="2"/>
      <c r="BH405" s="2"/>
      <c r="BI405" s="2"/>
      <c r="BJ405" s="2"/>
      <c r="BK405" s="2"/>
      <c r="BL405" s="2"/>
      <c r="BM405" s="2"/>
      <c r="BN405" s="2"/>
      <c r="BO405" s="2"/>
    </row>
    <row r="406" spans="1:67" s="1" customForma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G406" s="52"/>
      <c r="AL406" s="2"/>
      <c r="AU406" s="2"/>
      <c r="AV406" s="2"/>
      <c r="AW406" s="2"/>
      <c r="AX406" s="2"/>
      <c r="AY406" s="2"/>
      <c r="AZ406" s="2"/>
      <c r="BA406" s="2"/>
      <c r="BB406" s="2"/>
      <c r="BC406" s="2"/>
      <c r="BD406" s="2"/>
      <c r="BE406" s="2"/>
      <c r="BF406" s="2"/>
      <c r="BG406" s="2"/>
      <c r="BH406" s="2"/>
      <c r="BI406" s="2"/>
      <c r="BJ406" s="2"/>
      <c r="BK406" s="2"/>
      <c r="BL406" s="2"/>
      <c r="BM406" s="2"/>
      <c r="BN406" s="2"/>
      <c r="BO406" s="2"/>
    </row>
    <row r="407" spans="1:67" s="1" customForma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G407" s="52"/>
      <c r="AL407" s="2"/>
      <c r="AU407" s="2"/>
      <c r="AV407" s="2"/>
      <c r="AW407" s="2"/>
      <c r="AX407" s="2"/>
      <c r="AY407" s="2"/>
      <c r="AZ407" s="2"/>
      <c r="BA407" s="2"/>
      <c r="BB407" s="2"/>
      <c r="BC407" s="2"/>
      <c r="BD407" s="2"/>
      <c r="BE407" s="2"/>
      <c r="BF407" s="2"/>
      <c r="BG407" s="2"/>
      <c r="BH407" s="2"/>
      <c r="BI407" s="2"/>
      <c r="BJ407" s="2"/>
      <c r="BK407" s="2"/>
      <c r="BL407" s="2"/>
      <c r="BM407" s="2"/>
      <c r="BN407" s="2"/>
      <c r="BO407" s="2"/>
    </row>
    <row r="408" spans="1:67" s="1" customForma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G408" s="52"/>
      <c r="AL408" s="2"/>
      <c r="AU408" s="2"/>
      <c r="AV408" s="2"/>
      <c r="AW408" s="2"/>
      <c r="AX408" s="2"/>
      <c r="AY408" s="2"/>
      <c r="AZ408" s="2"/>
      <c r="BA408" s="2"/>
      <c r="BB408" s="2"/>
      <c r="BC408" s="2"/>
      <c r="BD408" s="2"/>
      <c r="BE408" s="2"/>
      <c r="BF408" s="2"/>
      <c r="BG408" s="2"/>
      <c r="BH408" s="2"/>
      <c r="BI408" s="2"/>
      <c r="BJ408" s="2"/>
      <c r="BK408" s="2"/>
      <c r="BL408" s="2"/>
      <c r="BM408" s="2"/>
      <c r="BN408" s="2"/>
      <c r="BO408" s="2"/>
    </row>
    <row r="409" spans="1:67" s="1" customForma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G409" s="52"/>
      <c r="AL409" s="2"/>
      <c r="AU409" s="2"/>
      <c r="AV409" s="2"/>
      <c r="AW409" s="2"/>
      <c r="AX409" s="2"/>
      <c r="AY409" s="2"/>
      <c r="AZ409" s="2"/>
      <c r="BA409" s="2"/>
      <c r="BB409" s="2"/>
      <c r="BC409" s="2"/>
      <c r="BD409" s="2"/>
      <c r="BE409" s="2"/>
      <c r="BF409" s="2"/>
      <c r="BG409" s="2"/>
      <c r="BH409" s="2"/>
      <c r="BI409" s="2"/>
      <c r="BJ409" s="2"/>
      <c r="BK409" s="2"/>
      <c r="BL409" s="2"/>
      <c r="BM409" s="2"/>
      <c r="BN409" s="2"/>
      <c r="BO409" s="2"/>
    </row>
    <row r="410" spans="1:67" s="1" customForma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G410" s="52"/>
      <c r="AL410" s="2"/>
      <c r="AU410" s="2"/>
      <c r="AV410" s="2"/>
      <c r="AW410" s="2"/>
      <c r="AX410" s="2"/>
      <c r="AY410" s="2"/>
      <c r="AZ410" s="2"/>
      <c r="BA410" s="2"/>
      <c r="BB410" s="2"/>
      <c r="BC410" s="2"/>
      <c r="BD410" s="2"/>
      <c r="BE410" s="2"/>
      <c r="BF410" s="2"/>
      <c r="BG410" s="2"/>
      <c r="BH410" s="2"/>
      <c r="BI410" s="2"/>
      <c r="BJ410" s="2"/>
      <c r="BK410" s="2"/>
      <c r="BL410" s="2"/>
      <c r="BM410" s="2"/>
      <c r="BN410" s="2"/>
      <c r="BO410" s="2"/>
    </row>
    <row r="411" spans="1:67" s="1" customForma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G411" s="52"/>
      <c r="AL411" s="2"/>
      <c r="AU411" s="2"/>
      <c r="AV411" s="2"/>
      <c r="AW411" s="2"/>
      <c r="AX411" s="2"/>
      <c r="AY411" s="2"/>
      <c r="AZ411" s="2"/>
      <c r="BA411" s="2"/>
      <c r="BB411" s="2"/>
      <c r="BC411" s="2"/>
      <c r="BD411" s="2"/>
      <c r="BE411" s="2"/>
      <c r="BF411" s="2"/>
      <c r="BG411" s="2"/>
      <c r="BH411" s="2"/>
      <c r="BI411" s="2"/>
      <c r="BJ411" s="2"/>
      <c r="BK411" s="2"/>
      <c r="BL411" s="2"/>
      <c r="BM411" s="2"/>
      <c r="BN411" s="2"/>
      <c r="BO411" s="2"/>
    </row>
    <row r="412" spans="1:67" s="1" customForma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G412" s="52"/>
      <c r="AL412" s="2"/>
      <c r="AU412" s="2"/>
      <c r="AV412" s="2"/>
      <c r="AW412" s="2"/>
      <c r="AX412" s="2"/>
      <c r="AY412" s="2"/>
      <c r="AZ412" s="2"/>
      <c r="BA412" s="2"/>
      <c r="BB412" s="2"/>
      <c r="BC412" s="2"/>
      <c r="BD412" s="2"/>
      <c r="BE412" s="2"/>
      <c r="BF412" s="2"/>
      <c r="BG412" s="2"/>
      <c r="BH412" s="2"/>
      <c r="BI412" s="2"/>
      <c r="BJ412" s="2"/>
      <c r="BK412" s="2"/>
      <c r="BL412" s="2"/>
      <c r="BM412" s="2"/>
      <c r="BN412" s="2"/>
      <c r="BO412" s="2"/>
    </row>
    <row r="413" spans="1:67" s="1" customForma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G413" s="52"/>
      <c r="AL413" s="2"/>
      <c r="AU413" s="2"/>
      <c r="AV413" s="2"/>
      <c r="AW413" s="2"/>
      <c r="AX413" s="2"/>
      <c r="AY413" s="2"/>
      <c r="AZ413" s="2"/>
      <c r="BA413" s="2"/>
      <c r="BB413" s="2"/>
      <c r="BC413" s="2"/>
      <c r="BD413" s="2"/>
      <c r="BE413" s="2"/>
      <c r="BF413" s="2"/>
      <c r="BG413" s="2"/>
      <c r="BH413" s="2"/>
      <c r="BI413" s="2"/>
      <c r="BJ413" s="2"/>
      <c r="BK413" s="2"/>
      <c r="BL413" s="2"/>
      <c r="BM413" s="2"/>
      <c r="BN413" s="2"/>
      <c r="BO413" s="2"/>
    </row>
    <row r="414" spans="1:67" s="1" customForma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G414" s="52"/>
      <c r="AL414" s="2"/>
      <c r="AU414" s="2"/>
      <c r="AV414" s="2"/>
      <c r="AW414" s="2"/>
      <c r="AX414" s="2"/>
      <c r="AY414" s="2"/>
      <c r="AZ414" s="2"/>
      <c r="BA414" s="2"/>
      <c r="BB414" s="2"/>
      <c r="BC414" s="2"/>
      <c r="BD414" s="2"/>
      <c r="BE414" s="2"/>
      <c r="BF414" s="2"/>
      <c r="BG414" s="2"/>
      <c r="BH414" s="2"/>
      <c r="BI414" s="2"/>
      <c r="BJ414" s="2"/>
      <c r="BK414" s="2"/>
      <c r="BL414" s="2"/>
      <c r="BM414" s="2"/>
      <c r="BN414" s="2"/>
      <c r="BO414" s="2"/>
    </row>
    <row r="415" spans="1:67" s="1" customForma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G415" s="52"/>
      <c r="AL415" s="2"/>
      <c r="AU415" s="2"/>
      <c r="AV415" s="2"/>
      <c r="AW415" s="2"/>
      <c r="AX415" s="2"/>
      <c r="AY415" s="2"/>
      <c r="AZ415" s="2"/>
      <c r="BA415" s="2"/>
      <c r="BB415" s="2"/>
      <c r="BC415" s="2"/>
      <c r="BD415" s="2"/>
      <c r="BE415" s="2"/>
      <c r="BF415" s="2"/>
      <c r="BG415" s="2"/>
      <c r="BH415" s="2"/>
      <c r="BI415" s="2"/>
      <c r="BJ415" s="2"/>
      <c r="BK415" s="2"/>
      <c r="BL415" s="2"/>
      <c r="BM415" s="2"/>
      <c r="BN415" s="2"/>
      <c r="BO415" s="2"/>
    </row>
    <row r="416" spans="1:67" s="1" customForma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G416" s="52"/>
      <c r="AL416" s="2"/>
      <c r="AU416" s="2"/>
      <c r="AV416" s="2"/>
      <c r="AW416" s="2"/>
      <c r="AX416" s="2"/>
      <c r="AY416" s="2"/>
      <c r="AZ416" s="2"/>
      <c r="BA416" s="2"/>
      <c r="BB416" s="2"/>
      <c r="BC416" s="2"/>
      <c r="BD416" s="2"/>
      <c r="BE416" s="2"/>
      <c r="BF416" s="2"/>
      <c r="BG416" s="2"/>
      <c r="BH416" s="2"/>
      <c r="BI416" s="2"/>
      <c r="BJ416" s="2"/>
      <c r="BK416" s="2"/>
      <c r="BL416" s="2"/>
      <c r="BM416" s="2"/>
      <c r="BN416" s="2"/>
      <c r="BO416" s="2"/>
    </row>
    <row r="417" spans="1:67" s="1" customForma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G417" s="52"/>
      <c r="AL417" s="2"/>
      <c r="AU417" s="2"/>
      <c r="AV417" s="2"/>
      <c r="AW417" s="2"/>
      <c r="AX417" s="2"/>
      <c r="AY417" s="2"/>
      <c r="AZ417" s="2"/>
      <c r="BA417" s="2"/>
      <c r="BB417" s="2"/>
      <c r="BC417" s="2"/>
      <c r="BD417" s="2"/>
      <c r="BE417" s="2"/>
      <c r="BF417" s="2"/>
      <c r="BG417" s="2"/>
      <c r="BH417" s="2"/>
      <c r="BI417" s="2"/>
      <c r="BJ417" s="2"/>
      <c r="BK417" s="2"/>
      <c r="BL417" s="2"/>
      <c r="BM417" s="2"/>
      <c r="BN417" s="2"/>
      <c r="BO417" s="2"/>
    </row>
    <row r="418" spans="1:67" s="1" customForma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G418" s="52"/>
      <c r="AL418" s="2"/>
      <c r="AU418" s="2"/>
      <c r="AV418" s="2"/>
      <c r="AW418" s="2"/>
      <c r="AX418" s="2"/>
      <c r="AY418" s="2"/>
      <c r="AZ418" s="2"/>
      <c r="BA418" s="2"/>
      <c r="BB418" s="2"/>
      <c r="BC418" s="2"/>
      <c r="BD418" s="2"/>
      <c r="BE418" s="2"/>
      <c r="BF418" s="2"/>
      <c r="BG418" s="2"/>
      <c r="BH418" s="2"/>
      <c r="BI418" s="2"/>
      <c r="BJ418" s="2"/>
      <c r="BK418" s="2"/>
      <c r="BL418" s="2"/>
      <c r="BM418" s="2"/>
      <c r="BN418" s="2"/>
      <c r="BO418" s="2"/>
    </row>
    <row r="419" spans="1:67" s="1" customForma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G419" s="52"/>
      <c r="AL419" s="2"/>
      <c r="AU419" s="2"/>
      <c r="AV419" s="2"/>
      <c r="AW419" s="2"/>
      <c r="AX419" s="2"/>
      <c r="AY419" s="2"/>
      <c r="AZ419" s="2"/>
      <c r="BA419" s="2"/>
      <c r="BB419" s="2"/>
      <c r="BC419" s="2"/>
      <c r="BD419" s="2"/>
      <c r="BE419" s="2"/>
      <c r="BF419" s="2"/>
      <c r="BG419" s="2"/>
      <c r="BH419" s="2"/>
      <c r="BI419" s="2"/>
      <c r="BJ419" s="2"/>
      <c r="BK419" s="2"/>
      <c r="BL419" s="2"/>
      <c r="BM419" s="2"/>
      <c r="BN419" s="2"/>
      <c r="BO419" s="2"/>
    </row>
    <row r="420" spans="1:67" s="1" customForma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G420" s="52"/>
      <c r="AL420" s="2"/>
      <c r="AU420" s="2"/>
      <c r="AV420" s="2"/>
      <c r="AW420" s="2"/>
      <c r="AX420" s="2"/>
      <c r="AY420" s="2"/>
      <c r="AZ420" s="2"/>
      <c r="BA420" s="2"/>
      <c r="BB420" s="2"/>
      <c r="BC420" s="2"/>
      <c r="BD420" s="2"/>
      <c r="BE420" s="2"/>
      <c r="BF420" s="2"/>
      <c r="BG420" s="2"/>
      <c r="BH420" s="2"/>
      <c r="BI420" s="2"/>
      <c r="BJ420" s="2"/>
      <c r="BK420" s="2"/>
      <c r="BL420" s="2"/>
      <c r="BM420" s="2"/>
      <c r="BN420" s="2"/>
      <c r="BO420" s="2"/>
    </row>
    <row r="421" spans="1:67" s="1" customForma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G421" s="52"/>
      <c r="AL421" s="2"/>
      <c r="AU421" s="2"/>
      <c r="AV421" s="2"/>
      <c r="AW421" s="2"/>
      <c r="AX421" s="2"/>
      <c r="AY421" s="2"/>
      <c r="AZ421" s="2"/>
      <c r="BA421" s="2"/>
      <c r="BB421" s="2"/>
      <c r="BC421" s="2"/>
      <c r="BD421" s="2"/>
      <c r="BE421" s="2"/>
      <c r="BF421" s="2"/>
      <c r="BG421" s="2"/>
      <c r="BH421" s="2"/>
      <c r="BI421" s="2"/>
      <c r="BJ421" s="2"/>
      <c r="BK421" s="2"/>
      <c r="BL421" s="2"/>
      <c r="BM421" s="2"/>
      <c r="BN421" s="2"/>
      <c r="BO421" s="2"/>
    </row>
    <row r="422" spans="1:67" s="1" customForma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G422" s="52"/>
      <c r="AL422" s="2"/>
      <c r="AU422" s="2"/>
      <c r="AV422" s="2"/>
      <c r="AW422" s="2"/>
      <c r="AX422" s="2"/>
      <c r="AY422" s="2"/>
      <c r="AZ422" s="2"/>
      <c r="BA422" s="2"/>
      <c r="BB422" s="2"/>
      <c r="BC422" s="2"/>
      <c r="BD422" s="2"/>
      <c r="BE422" s="2"/>
      <c r="BF422" s="2"/>
      <c r="BG422" s="2"/>
      <c r="BH422" s="2"/>
      <c r="BI422" s="2"/>
      <c r="BJ422" s="2"/>
      <c r="BK422" s="2"/>
      <c r="BL422" s="2"/>
      <c r="BM422" s="2"/>
      <c r="BN422" s="2"/>
      <c r="BO422" s="2"/>
    </row>
    <row r="423" spans="1:67" s="1" customForma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G423" s="52"/>
      <c r="AL423" s="2"/>
      <c r="AU423" s="2"/>
      <c r="AV423" s="2"/>
      <c r="AW423" s="2"/>
      <c r="AX423" s="2"/>
      <c r="AY423" s="2"/>
      <c r="AZ423" s="2"/>
      <c r="BA423" s="2"/>
      <c r="BB423" s="2"/>
      <c r="BC423" s="2"/>
      <c r="BD423" s="2"/>
      <c r="BE423" s="2"/>
      <c r="BF423" s="2"/>
      <c r="BG423" s="2"/>
      <c r="BH423" s="2"/>
      <c r="BI423" s="2"/>
      <c r="BJ423" s="2"/>
      <c r="BK423" s="2"/>
      <c r="BL423" s="2"/>
      <c r="BM423" s="2"/>
      <c r="BN423" s="2"/>
      <c r="BO423" s="2"/>
    </row>
    <row r="424" spans="1:67" s="1" customForma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G424" s="52"/>
      <c r="AL424" s="2"/>
      <c r="AU424" s="2"/>
      <c r="AV424" s="2"/>
      <c r="AW424" s="2"/>
      <c r="AX424" s="2"/>
      <c r="AY424" s="2"/>
      <c r="AZ424" s="2"/>
      <c r="BA424" s="2"/>
      <c r="BB424" s="2"/>
      <c r="BC424" s="2"/>
      <c r="BD424" s="2"/>
      <c r="BE424" s="2"/>
      <c r="BF424" s="2"/>
      <c r="BG424" s="2"/>
      <c r="BH424" s="2"/>
      <c r="BI424" s="2"/>
      <c r="BJ424" s="2"/>
      <c r="BK424" s="2"/>
      <c r="BL424" s="2"/>
      <c r="BM424" s="2"/>
      <c r="BN424" s="2"/>
      <c r="BO424" s="2"/>
    </row>
    <row r="425" spans="1:67" s="1" customForma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G425" s="52"/>
      <c r="AL425" s="2"/>
      <c r="AU425" s="2"/>
      <c r="AV425" s="2"/>
      <c r="AW425" s="2"/>
      <c r="AX425" s="2"/>
      <c r="AY425" s="2"/>
      <c r="AZ425" s="2"/>
      <c r="BA425" s="2"/>
      <c r="BB425" s="2"/>
      <c r="BC425" s="2"/>
      <c r="BD425" s="2"/>
      <c r="BE425" s="2"/>
      <c r="BF425" s="2"/>
      <c r="BG425" s="2"/>
      <c r="BH425" s="2"/>
      <c r="BI425" s="2"/>
      <c r="BJ425" s="2"/>
      <c r="BK425" s="2"/>
      <c r="BL425" s="2"/>
      <c r="BM425" s="2"/>
      <c r="BN425" s="2"/>
      <c r="BO425" s="2"/>
    </row>
    <row r="426" spans="1:67" s="1" customForma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G426" s="52"/>
      <c r="AL426" s="2"/>
      <c r="AU426" s="2"/>
      <c r="AV426" s="2"/>
      <c r="AW426" s="2"/>
      <c r="AX426" s="2"/>
      <c r="AY426" s="2"/>
      <c r="AZ426" s="2"/>
      <c r="BA426" s="2"/>
      <c r="BB426" s="2"/>
      <c r="BC426" s="2"/>
      <c r="BD426" s="2"/>
      <c r="BE426" s="2"/>
      <c r="BF426" s="2"/>
      <c r="BG426" s="2"/>
      <c r="BH426" s="2"/>
      <c r="BI426" s="2"/>
      <c r="BJ426" s="2"/>
      <c r="BK426" s="2"/>
      <c r="BL426" s="2"/>
      <c r="BM426" s="2"/>
      <c r="BN426" s="2"/>
      <c r="BO426" s="2"/>
    </row>
    <row r="427" spans="1:67" s="1" customForma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G427" s="52"/>
      <c r="AL427" s="2"/>
      <c r="AU427" s="2"/>
      <c r="AV427" s="2"/>
      <c r="AW427" s="2"/>
      <c r="AX427" s="2"/>
      <c r="AY427" s="2"/>
      <c r="AZ427" s="2"/>
      <c r="BA427" s="2"/>
      <c r="BB427" s="2"/>
      <c r="BC427" s="2"/>
      <c r="BD427" s="2"/>
      <c r="BE427" s="2"/>
      <c r="BF427" s="2"/>
      <c r="BG427" s="2"/>
      <c r="BH427" s="2"/>
      <c r="BI427" s="2"/>
      <c r="BJ427" s="2"/>
      <c r="BK427" s="2"/>
      <c r="BL427" s="2"/>
      <c r="BM427" s="2"/>
      <c r="BN427" s="2"/>
      <c r="BO427" s="2"/>
    </row>
    <row r="428" spans="1:67" s="1" customForma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G428" s="52"/>
      <c r="AL428" s="2"/>
      <c r="AU428" s="2"/>
      <c r="AV428" s="2"/>
      <c r="AW428" s="2"/>
      <c r="AX428" s="2"/>
      <c r="AY428" s="2"/>
      <c r="AZ428" s="2"/>
      <c r="BA428" s="2"/>
      <c r="BB428" s="2"/>
      <c r="BC428" s="2"/>
      <c r="BD428" s="2"/>
      <c r="BE428" s="2"/>
      <c r="BF428" s="2"/>
      <c r="BG428" s="2"/>
      <c r="BH428" s="2"/>
      <c r="BI428" s="2"/>
      <c r="BJ428" s="2"/>
      <c r="BK428" s="2"/>
      <c r="BL428" s="2"/>
      <c r="BM428" s="2"/>
      <c r="BN428" s="2"/>
      <c r="BO428" s="2"/>
    </row>
    <row r="429" spans="1:67" s="1" customForma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G429" s="52"/>
      <c r="AL429" s="2"/>
      <c r="AU429" s="2"/>
      <c r="AV429" s="2"/>
      <c r="AW429" s="2"/>
      <c r="AX429" s="2"/>
      <c r="AY429" s="2"/>
      <c r="AZ429" s="2"/>
      <c r="BA429" s="2"/>
      <c r="BB429" s="2"/>
      <c r="BC429" s="2"/>
      <c r="BD429" s="2"/>
      <c r="BE429" s="2"/>
      <c r="BF429" s="2"/>
      <c r="BG429" s="2"/>
      <c r="BH429" s="2"/>
      <c r="BI429" s="2"/>
      <c r="BJ429" s="2"/>
      <c r="BK429" s="2"/>
      <c r="BL429" s="2"/>
      <c r="BM429" s="2"/>
      <c r="BN429" s="2"/>
      <c r="BO429" s="2"/>
    </row>
    <row r="430" spans="1:67" s="1" customForma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G430" s="52"/>
      <c r="AL430" s="2"/>
      <c r="AU430" s="2"/>
      <c r="AV430" s="2"/>
      <c r="AW430" s="2"/>
      <c r="AX430" s="2"/>
      <c r="AY430" s="2"/>
      <c r="AZ430" s="2"/>
      <c r="BA430" s="2"/>
      <c r="BB430" s="2"/>
      <c r="BC430" s="2"/>
      <c r="BD430" s="2"/>
      <c r="BE430" s="2"/>
      <c r="BF430" s="2"/>
      <c r="BG430" s="2"/>
      <c r="BH430" s="2"/>
      <c r="BI430" s="2"/>
      <c r="BJ430" s="2"/>
      <c r="BK430" s="2"/>
      <c r="BL430" s="2"/>
      <c r="BM430" s="2"/>
      <c r="BN430" s="2"/>
      <c r="BO430" s="2"/>
    </row>
    <row r="431" spans="1:67" s="1" customForma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G431" s="52"/>
      <c r="AL431" s="2"/>
      <c r="AU431" s="2"/>
      <c r="AV431" s="2"/>
      <c r="AW431" s="2"/>
      <c r="AX431" s="2"/>
      <c r="AY431" s="2"/>
      <c r="AZ431" s="2"/>
      <c r="BA431" s="2"/>
      <c r="BB431" s="2"/>
      <c r="BC431" s="2"/>
      <c r="BD431" s="2"/>
      <c r="BE431" s="2"/>
      <c r="BF431" s="2"/>
      <c r="BG431" s="2"/>
      <c r="BH431" s="2"/>
      <c r="BI431" s="2"/>
      <c r="BJ431" s="2"/>
      <c r="BK431" s="2"/>
      <c r="BL431" s="2"/>
      <c r="BM431" s="2"/>
      <c r="BN431" s="2"/>
      <c r="BO431" s="2"/>
    </row>
    <row r="432" spans="1:67" s="1" customForma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G432" s="52"/>
      <c r="AL432" s="2"/>
      <c r="AU432" s="2"/>
      <c r="AV432" s="2"/>
      <c r="AW432" s="2"/>
      <c r="AX432" s="2"/>
      <c r="AY432" s="2"/>
      <c r="AZ432" s="2"/>
      <c r="BA432" s="2"/>
      <c r="BB432" s="2"/>
      <c r="BC432" s="2"/>
      <c r="BD432" s="2"/>
      <c r="BE432" s="2"/>
      <c r="BF432" s="2"/>
      <c r="BG432" s="2"/>
      <c r="BH432" s="2"/>
      <c r="BI432" s="2"/>
      <c r="BJ432" s="2"/>
      <c r="BK432" s="2"/>
      <c r="BL432" s="2"/>
      <c r="BM432" s="2"/>
      <c r="BN432" s="2"/>
      <c r="BO432" s="2"/>
    </row>
    <row r="433" spans="1:67" s="1" customForma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G433" s="52"/>
      <c r="AL433" s="2"/>
      <c r="AU433" s="2"/>
      <c r="AV433" s="2"/>
      <c r="AW433" s="2"/>
      <c r="AX433" s="2"/>
      <c r="AY433" s="2"/>
      <c r="AZ433" s="2"/>
      <c r="BA433" s="2"/>
      <c r="BB433" s="2"/>
      <c r="BC433" s="2"/>
      <c r="BD433" s="2"/>
      <c r="BE433" s="2"/>
      <c r="BF433" s="2"/>
      <c r="BG433" s="2"/>
      <c r="BH433" s="2"/>
      <c r="BI433" s="2"/>
      <c r="BJ433" s="2"/>
      <c r="BK433" s="2"/>
      <c r="BL433" s="2"/>
      <c r="BM433" s="2"/>
      <c r="BN433" s="2"/>
      <c r="BO433" s="2"/>
    </row>
    <row r="434" spans="1:67" s="1" customForma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G434" s="52"/>
      <c r="AL434" s="2"/>
      <c r="AU434" s="2"/>
      <c r="AV434" s="2"/>
      <c r="AW434" s="2"/>
      <c r="AX434" s="2"/>
      <c r="AY434" s="2"/>
      <c r="AZ434" s="2"/>
      <c r="BA434" s="2"/>
      <c r="BB434" s="2"/>
      <c r="BC434" s="2"/>
      <c r="BD434" s="2"/>
      <c r="BE434" s="2"/>
      <c r="BF434" s="2"/>
      <c r="BG434" s="2"/>
      <c r="BH434" s="2"/>
      <c r="BI434" s="2"/>
      <c r="BJ434" s="2"/>
      <c r="BK434" s="2"/>
      <c r="BL434" s="2"/>
      <c r="BM434" s="2"/>
      <c r="BN434" s="2"/>
      <c r="BO434" s="2"/>
    </row>
    <row r="435" spans="1:67" s="1" customForma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G435" s="52"/>
      <c r="AL435" s="2"/>
      <c r="AU435" s="2"/>
      <c r="AV435" s="2"/>
      <c r="AW435" s="2"/>
      <c r="AX435" s="2"/>
      <c r="AY435" s="2"/>
      <c r="AZ435" s="2"/>
      <c r="BA435" s="2"/>
      <c r="BB435" s="2"/>
      <c r="BC435" s="2"/>
      <c r="BD435" s="2"/>
      <c r="BE435" s="2"/>
      <c r="BF435" s="2"/>
      <c r="BG435" s="2"/>
      <c r="BH435" s="2"/>
      <c r="BI435" s="2"/>
      <c r="BJ435" s="2"/>
      <c r="BK435" s="2"/>
      <c r="BL435" s="2"/>
      <c r="BM435" s="2"/>
      <c r="BN435" s="2"/>
      <c r="BO435" s="2"/>
    </row>
    <row r="436" spans="1:67" s="1" customForma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G436" s="52"/>
      <c r="AL436" s="2"/>
      <c r="AU436" s="2"/>
      <c r="AV436" s="2"/>
      <c r="AW436" s="2"/>
      <c r="AX436" s="2"/>
      <c r="AY436" s="2"/>
      <c r="AZ436" s="2"/>
      <c r="BA436" s="2"/>
      <c r="BB436" s="2"/>
      <c r="BC436" s="2"/>
      <c r="BD436" s="2"/>
      <c r="BE436" s="2"/>
      <c r="BF436" s="2"/>
      <c r="BG436" s="2"/>
      <c r="BH436" s="2"/>
      <c r="BI436" s="2"/>
      <c r="BJ436" s="2"/>
      <c r="BK436" s="2"/>
      <c r="BL436" s="2"/>
      <c r="BM436" s="2"/>
      <c r="BN436" s="2"/>
      <c r="BO436" s="2"/>
    </row>
    <row r="437" spans="1:67" s="1" customForma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G437" s="52"/>
      <c r="AL437" s="2"/>
      <c r="AU437" s="2"/>
      <c r="AV437" s="2"/>
      <c r="AW437" s="2"/>
      <c r="AX437" s="2"/>
      <c r="AY437" s="2"/>
      <c r="AZ437" s="2"/>
      <c r="BA437" s="2"/>
      <c r="BB437" s="2"/>
      <c r="BC437" s="2"/>
      <c r="BD437" s="2"/>
      <c r="BE437" s="2"/>
      <c r="BF437" s="2"/>
      <c r="BG437" s="2"/>
      <c r="BH437" s="2"/>
      <c r="BI437" s="2"/>
      <c r="BJ437" s="2"/>
      <c r="BK437" s="2"/>
      <c r="BL437" s="2"/>
      <c r="BM437" s="2"/>
      <c r="BN437" s="2"/>
      <c r="BO437" s="2"/>
    </row>
    <row r="438" spans="1:67" s="1" customForma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G438" s="52"/>
      <c r="AL438" s="2"/>
      <c r="AU438" s="2"/>
      <c r="AV438" s="2"/>
      <c r="AW438" s="2"/>
      <c r="AX438" s="2"/>
      <c r="AY438" s="2"/>
      <c r="AZ438" s="2"/>
      <c r="BA438" s="2"/>
      <c r="BB438" s="2"/>
      <c r="BC438" s="2"/>
      <c r="BD438" s="2"/>
      <c r="BE438" s="2"/>
      <c r="BF438" s="2"/>
      <c r="BG438" s="2"/>
      <c r="BH438" s="2"/>
      <c r="BI438" s="2"/>
      <c r="BJ438" s="2"/>
      <c r="BK438" s="2"/>
      <c r="BL438" s="2"/>
      <c r="BM438" s="2"/>
      <c r="BN438" s="2"/>
      <c r="BO438" s="2"/>
    </row>
    <row r="439" spans="1:67" s="1" customForma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G439" s="52"/>
      <c r="AL439" s="2"/>
      <c r="AU439" s="2"/>
      <c r="AV439" s="2"/>
      <c r="AW439" s="2"/>
      <c r="AX439" s="2"/>
      <c r="AY439" s="2"/>
      <c r="AZ439" s="2"/>
      <c r="BA439" s="2"/>
      <c r="BB439" s="2"/>
      <c r="BC439" s="2"/>
      <c r="BD439" s="2"/>
      <c r="BE439" s="2"/>
      <c r="BF439" s="2"/>
      <c r="BG439" s="2"/>
      <c r="BH439" s="2"/>
      <c r="BI439" s="2"/>
      <c r="BJ439" s="2"/>
      <c r="BK439" s="2"/>
      <c r="BL439" s="2"/>
      <c r="BM439" s="2"/>
      <c r="BN439" s="2"/>
      <c r="BO439" s="2"/>
    </row>
    <row r="440" spans="1:67" s="1" customForma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G440" s="52"/>
      <c r="AL440" s="2"/>
      <c r="AU440" s="2"/>
      <c r="AV440" s="2"/>
      <c r="AW440" s="2"/>
      <c r="AX440" s="2"/>
      <c r="AY440" s="2"/>
      <c r="AZ440" s="2"/>
      <c r="BA440" s="2"/>
      <c r="BB440" s="2"/>
      <c r="BC440" s="2"/>
      <c r="BD440" s="2"/>
      <c r="BE440" s="2"/>
      <c r="BF440" s="2"/>
      <c r="BG440" s="2"/>
      <c r="BH440" s="2"/>
      <c r="BI440" s="2"/>
      <c r="BJ440" s="2"/>
      <c r="BK440" s="2"/>
      <c r="BL440" s="2"/>
      <c r="BM440" s="2"/>
      <c r="BN440" s="2"/>
      <c r="BO440" s="2"/>
    </row>
    <row r="441" spans="1:67" s="1" customForma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G441" s="52"/>
      <c r="AL441" s="2"/>
      <c r="AU441" s="2"/>
      <c r="AV441" s="2"/>
      <c r="AW441" s="2"/>
      <c r="AX441" s="2"/>
      <c r="AY441" s="2"/>
      <c r="AZ441" s="2"/>
      <c r="BA441" s="2"/>
      <c r="BB441" s="2"/>
      <c r="BC441" s="2"/>
      <c r="BD441" s="2"/>
      <c r="BE441" s="2"/>
      <c r="BF441" s="2"/>
      <c r="BG441" s="2"/>
      <c r="BH441" s="2"/>
      <c r="BI441" s="2"/>
      <c r="BJ441" s="2"/>
      <c r="BK441" s="2"/>
      <c r="BL441" s="2"/>
      <c r="BM441" s="2"/>
      <c r="BN441" s="2"/>
      <c r="BO441" s="2"/>
    </row>
    <row r="442" spans="1:67" s="1" customForma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G442" s="52"/>
      <c r="AL442" s="2"/>
      <c r="AU442" s="2"/>
      <c r="AV442" s="2"/>
      <c r="AW442" s="2"/>
      <c r="AX442" s="2"/>
      <c r="AY442" s="2"/>
      <c r="AZ442" s="2"/>
      <c r="BA442" s="2"/>
      <c r="BB442" s="2"/>
      <c r="BC442" s="2"/>
      <c r="BD442" s="2"/>
      <c r="BE442" s="2"/>
      <c r="BF442" s="2"/>
      <c r="BG442" s="2"/>
      <c r="BH442" s="2"/>
      <c r="BI442" s="2"/>
      <c r="BJ442" s="2"/>
      <c r="BK442" s="2"/>
      <c r="BL442" s="2"/>
      <c r="BM442" s="2"/>
      <c r="BN442" s="2"/>
      <c r="BO442" s="2"/>
    </row>
    <row r="443" spans="1:67" s="1" customForma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G443" s="52"/>
      <c r="AL443" s="2"/>
      <c r="AU443" s="2"/>
      <c r="AV443" s="2"/>
      <c r="AW443" s="2"/>
      <c r="AX443" s="2"/>
      <c r="AY443" s="2"/>
      <c r="AZ443" s="2"/>
      <c r="BA443" s="2"/>
      <c r="BB443" s="2"/>
      <c r="BC443" s="2"/>
      <c r="BD443" s="2"/>
      <c r="BE443" s="2"/>
      <c r="BF443" s="2"/>
      <c r="BG443" s="2"/>
      <c r="BH443" s="2"/>
      <c r="BI443" s="2"/>
      <c r="BJ443" s="2"/>
      <c r="BK443" s="2"/>
      <c r="BL443" s="2"/>
      <c r="BM443" s="2"/>
      <c r="BN443" s="2"/>
      <c r="BO443" s="2"/>
    </row>
    <row r="444" spans="1:67" s="1" customForma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G444" s="52"/>
      <c r="AL444" s="2"/>
      <c r="AU444" s="2"/>
      <c r="AV444" s="2"/>
      <c r="AW444" s="2"/>
      <c r="AX444" s="2"/>
      <c r="AY444" s="2"/>
      <c r="AZ444" s="2"/>
      <c r="BA444" s="2"/>
      <c r="BB444" s="2"/>
      <c r="BC444" s="2"/>
      <c r="BD444" s="2"/>
      <c r="BE444" s="2"/>
      <c r="BF444" s="2"/>
      <c r="BG444" s="2"/>
      <c r="BH444" s="2"/>
      <c r="BI444" s="2"/>
      <c r="BJ444" s="2"/>
      <c r="BK444" s="2"/>
      <c r="BL444" s="2"/>
      <c r="BM444" s="2"/>
      <c r="BN444" s="2"/>
      <c r="BO444" s="2"/>
    </row>
    <row r="445" spans="1:67" s="1" customForma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G445" s="52"/>
      <c r="AL445" s="2"/>
      <c r="AU445" s="2"/>
      <c r="AV445" s="2"/>
      <c r="AW445" s="2"/>
      <c r="AX445" s="2"/>
      <c r="AY445" s="2"/>
      <c r="AZ445" s="2"/>
      <c r="BA445" s="2"/>
      <c r="BB445" s="2"/>
      <c r="BC445" s="2"/>
      <c r="BD445" s="2"/>
      <c r="BE445" s="2"/>
      <c r="BF445" s="2"/>
      <c r="BG445" s="2"/>
      <c r="BH445" s="2"/>
      <c r="BI445" s="2"/>
      <c r="BJ445" s="2"/>
      <c r="BK445" s="2"/>
      <c r="BL445" s="2"/>
      <c r="BM445" s="2"/>
      <c r="BN445" s="2"/>
      <c r="BO445" s="2"/>
    </row>
    <row r="446" spans="1:67" s="1" customForma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G446" s="52"/>
      <c r="AL446" s="2"/>
      <c r="AU446" s="2"/>
      <c r="AV446" s="2"/>
      <c r="AW446" s="2"/>
      <c r="AX446" s="2"/>
      <c r="AY446" s="2"/>
      <c r="AZ446" s="2"/>
      <c r="BA446" s="2"/>
      <c r="BB446" s="2"/>
      <c r="BC446" s="2"/>
      <c r="BD446" s="2"/>
      <c r="BE446" s="2"/>
      <c r="BF446" s="2"/>
      <c r="BG446" s="2"/>
      <c r="BH446" s="2"/>
      <c r="BI446" s="2"/>
      <c r="BJ446" s="2"/>
      <c r="BK446" s="2"/>
      <c r="BL446" s="2"/>
      <c r="BM446" s="2"/>
      <c r="BN446" s="2"/>
      <c r="BO446" s="2"/>
    </row>
    <row r="447" spans="1:67" s="1" customForma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G447" s="52"/>
      <c r="AL447" s="2"/>
      <c r="AU447" s="2"/>
      <c r="AV447" s="2"/>
      <c r="AW447" s="2"/>
      <c r="AX447" s="2"/>
      <c r="AY447" s="2"/>
      <c r="AZ447" s="2"/>
      <c r="BA447" s="2"/>
      <c r="BB447" s="2"/>
      <c r="BC447" s="2"/>
      <c r="BD447" s="2"/>
      <c r="BE447" s="2"/>
      <c r="BF447" s="2"/>
      <c r="BG447" s="2"/>
      <c r="BH447" s="2"/>
      <c r="BI447" s="2"/>
      <c r="BJ447" s="2"/>
      <c r="BK447" s="2"/>
      <c r="BL447" s="2"/>
      <c r="BM447" s="2"/>
      <c r="BN447" s="2"/>
      <c r="BO447" s="2"/>
    </row>
    <row r="448" spans="1:67" s="1" customForma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G448" s="52"/>
      <c r="AL448" s="2"/>
      <c r="AU448" s="2"/>
      <c r="AV448" s="2"/>
      <c r="AW448" s="2"/>
      <c r="AX448" s="2"/>
      <c r="AY448" s="2"/>
      <c r="AZ448" s="2"/>
      <c r="BA448" s="2"/>
      <c r="BB448" s="2"/>
      <c r="BC448" s="2"/>
      <c r="BD448" s="2"/>
      <c r="BE448" s="2"/>
      <c r="BF448" s="2"/>
      <c r="BG448" s="2"/>
      <c r="BH448" s="2"/>
      <c r="BI448" s="2"/>
      <c r="BJ448" s="2"/>
      <c r="BK448" s="2"/>
      <c r="BL448" s="2"/>
      <c r="BM448" s="2"/>
      <c r="BN448" s="2"/>
      <c r="BO448" s="2"/>
    </row>
    <row r="449" spans="1:67" s="1" customForma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G449" s="52"/>
      <c r="AL449" s="2"/>
      <c r="AU449" s="2"/>
      <c r="AV449" s="2"/>
      <c r="AW449" s="2"/>
      <c r="AX449" s="2"/>
      <c r="AY449" s="2"/>
      <c r="AZ449" s="2"/>
      <c r="BA449" s="2"/>
      <c r="BB449" s="2"/>
      <c r="BC449" s="2"/>
      <c r="BD449" s="2"/>
      <c r="BE449" s="2"/>
      <c r="BF449" s="2"/>
      <c r="BG449" s="2"/>
      <c r="BH449" s="2"/>
      <c r="BI449" s="2"/>
      <c r="BJ449" s="2"/>
      <c r="BK449" s="2"/>
      <c r="BL449" s="2"/>
      <c r="BM449" s="2"/>
      <c r="BN449" s="2"/>
      <c r="BO449" s="2"/>
    </row>
    <row r="450" spans="1:67" s="1" customForma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G450" s="52"/>
      <c r="AL450" s="2"/>
      <c r="AU450" s="2"/>
      <c r="AV450" s="2"/>
      <c r="AW450" s="2"/>
      <c r="AX450" s="2"/>
      <c r="AY450" s="2"/>
      <c r="AZ450" s="2"/>
      <c r="BA450" s="2"/>
      <c r="BB450" s="2"/>
      <c r="BC450" s="2"/>
      <c r="BD450" s="2"/>
      <c r="BE450" s="2"/>
      <c r="BF450" s="2"/>
      <c r="BG450" s="2"/>
      <c r="BH450" s="2"/>
      <c r="BI450" s="2"/>
      <c r="BJ450" s="2"/>
      <c r="BK450" s="2"/>
      <c r="BL450" s="2"/>
      <c r="BM450" s="2"/>
      <c r="BN450" s="2"/>
      <c r="BO450" s="2"/>
    </row>
    <row r="451" spans="1:67" s="1" customForma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G451" s="52"/>
      <c r="AL451" s="2"/>
      <c r="AU451" s="2"/>
      <c r="AV451" s="2"/>
      <c r="AW451" s="2"/>
      <c r="AX451" s="2"/>
      <c r="AY451" s="2"/>
      <c r="AZ451" s="2"/>
      <c r="BA451" s="2"/>
      <c r="BB451" s="2"/>
      <c r="BC451" s="2"/>
      <c r="BD451" s="2"/>
      <c r="BE451" s="2"/>
      <c r="BF451" s="2"/>
      <c r="BG451" s="2"/>
      <c r="BH451" s="2"/>
      <c r="BI451" s="2"/>
      <c r="BJ451" s="2"/>
      <c r="BK451" s="2"/>
      <c r="BL451" s="2"/>
      <c r="BM451" s="2"/>
      <c r="BN451" s="2"/>
      <c r="BO451" s="2"/>
    </row>
    <row r="452" spans="1:67" s="1" customForma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G452" s="52"/>
      <c r="AL452" s="2"/>
      <c r="AU452" s="2"/>
      <c r="AV452" s="2"/>
      <c r="AW452" s="2"/>
      <c r="AX452" s="2"/>
      <c r="AY452" s="2"/>
      <c r="AZ452" s="2"/>
      <c r="BA452" s="2"/>
      <c r="BB452" s="2"/>
      <c r="BC452" s="2"/>
      <c r="BD452" s="2"/>
      <c r="BE452" s="2"/>
      <c r="BF452" s="2"/>
      <c r="BG452" s="2"/>
      <c r="BH452" s="2"/>
      <c r="BI452" s="2"/>
      <c r="BJ452" s="2"/>
      <c r="BK452" s="2"/>
      <c r="BL452" s="2"/>
      <c r="BM452" s="2"/>
      <c r="BN452" s="2"/>
      <c r="BO452" s="2"/>
    </row>
    <row r="453" spans="1:67" s="1" customForma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G453" s="52"/>
      <c r="AL453" s="2"/>
      <c r="AU453" s="2"/>
      <c r="AV453" s="2"/>
      <c r="AW453" s="2"/>
      <c r="AX453" s="2"/>
      <c r="AY453" s="2"/>
      <c r="AZ453" s="2"/>
      <c r="BA453" s="2"/>
      <c r="BB453" s="2"/>
      <c r="BC453" s="2"/>
      <c r="BD453" s="2"/>
      <c r="BE453" s="2"/>
      <c r="BF453" s="2"/>
      <c r="BG453" s="2"/>
      <c r="BH453" s="2"/>
      <c r="BI453" s="2"/>
      <c r="BJ453" s="2"/>
      <c r="BK453" s="2"/>
      <c r="BL453" s="2"/>
      <c r="BM453" s="2"/>
      <c r="BN453" s="2"/>
      <c r="BO453" s="2"/>
    </row>
    <row r="454" spans="1:67" s="1" customForma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G454" s="52"/>
      <c r="AL454" s="2"/>
      <c r="AU454" s="2"/>
      <c r="AV454" s="2"/>
      <c r="AW454" s="2"/>
      <c r="AX454" s="2"/>
      <c r="AY454" s="2"/>
      <c r="AZ454" s="2"/>
      <c r="BA454" s="2"/>
      <c r="BB454" s="2"/>
      <c r="BC454" s="2"/>
      <c r="BD454" s="2"/>
      <c r="BE454" s="2"/>
      <c r="BF454" s="2"/>
      <c r="BG454" s="2"/>
      <c r="BH454" s="2"/>
      <c r="BI454" s="2"/>
      <c r="BJ454" s="2"/>
      <c r="BK454" s="2"/>
      <c r="BL454" s="2"/>
      <c r="BM454" s="2"/>
      <c r="BN454" s="2"/>
      <c r="BO454" s="2"/>
    </row>
    <row r="455" spans="1:67" s="1" customForma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G455" s="52"/>
      <c r="AL455" s="2"/>
      <c r="AU455" s="2"/>
      <c r="AV455" s="2"/>
      <c r="AW455" s="2"/>
      <c r="AX455" s="2"/>
      <c r="AY455" s="2"/>
      <c r="AZ455" s="2"/>
      <c r="BA455" s="2"/>
      <c r="BB455" s="2"/>
      <c r="BC455" s="2"/>
      <c r="BD455" s="2"/>
      <c r="BE455" s="2"/>
      <c r="BF455" s="2"/>
      <c r="BG455" s="2"/>
      <c r="BH455" s="2"/>
      <c r="BI455" s="2"/>
      <c r="BJ455" s="2"/>
      <c r="BK455" s="2"/>
      <c r="BL455" s="2"/>
      <c r="BM455" s="2"/>
      <c r="BN455" s="2"/>
      <c r="BO455" s="2"/>
    </row>
    <row r="456" spans="1:67" s="1" customForma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G456" s="52"/>
      <c r="AL456" s="2"/>
      <c r="AU456" s="2"/>
      <c r="AV456" s="2"/>
      <c r="AW456" s="2"/>
      <c r="AX456" s="2"/>
      <c r="AY456" s="2"/>
      <c r="AZ456" s="2"/>
      <c r="BA456" s="2"/>
      <c r="BB456" s="2"/>
      <c r="BC456" s="2"/>
      <c r="BD456" s="2"/>
      <c r="BE456" s="2"/>
      <c r="BF456" s="2"/>
      <c r="BG456" s="2"/>
      <c r="BH456" s="2"/>
      <c r="BI456" s="2"/>
      <c r="BJ456" s="2"/>
      <c r="BK456" s="2"/>
      <c r="BL456" s="2"/>
      <c r="BM456" s="2"/>
      <c r="BN456" s="2"/>
      <c r="BO456" s="2"/>
    </row>
    <row r="457" spans="1:67" s="1" customForma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G457" s="52"/>
      <c r="AL457" s="2"/>
      <c r="AU457" s="2"/>
      <c r="AV457" s="2"/>
      <c r="AW457" s="2"/>
      <c r="AX457" s="2"/>
      <c r="AY457" s="2"/>
      <c r="AZ457" s="2"/>
      <c r="BA457" s="2"/>
      <c r="BB457" s="2"/>
      <c r="BC457" s="2"/>
      <c r="BD457" s="2"/>
      <c r="BE457" s="2"/>
      <c r="BF457" s="2"/>
      <c r="BG457" s="2"/>
      <c r="BH457" s="2"/>
      <c r="BI457" s="2"/>
      <c r="BJ457" s="2"/>
      <c r="BK457" s="2"/>
      <c r="BL457" s="2"/>
      <c r="BM457" s="2"/>
      <c r="BN457" s="2"/>
      <c r="BO457" s="2"/>
    </row>
    <row r="458" spans="1:67" s="1" customForma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G458" s="52"/>
      <c r="AL458" s="2"/>
      <c r="AU458" s="2"/>
      <c r="AV458" s="2"/>
      <c r="AW458" s="2"/>
      <c r="AX458" s="2"/>
      <c r="AY458" s="2"/>
      <c r="AZ458" s="2"/>
      <c r="BA458" s="2"/>
      <c r="BB458" s="2"/>
      <c r="BC458" s="2"/>
      <c r="BD458" s="2"/>
      <c r="BE458" s="2"/>
      <c r="BF458" s="2"/>
      <c r="BG458" s="2"/>
      <c r="BH458" s="2"/>
      <c r="BI458" s="2"/>
      <c r="BJ458" s="2"/>
      <c r="BK458" s="2"/>
      <c r="BL458" s="2"/>
      <c r="BM458" s="2"/>
      <c r="BN458" s="2"/>
      <c r="BO458" s="2"/>
    </row>
    <row r="459" spans="1:67" s="1" customForma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G459" s="52"/>
      <c r="AL459" s="2"/>
      <c r="AU459" s="2"/>
      <c r="AV459" s="2"/>
      <c r="AW459" s="2"/>
      <c r="AX459" s="2"/>
      <c r="AY459" s="2"/>
      <c r="AZ459" s="2"/>
      <c r="BA459" s="2"/>
      <c r="BB459" s="2"/>
      <c r="BC459" s="2"/>
      <c r="BD459" s="2"/>
      <c r="BE459" s="2"/>
      <c r="BF459" s="2"/>
      <c r="BG459" s="2"/>
      <c r="BH459" s="2"/>
      <c r="BI459" s="2"/>
      <c r="BJ459" s="2"/>
      <c r="BK459" s="2"/>
      <c r="BL459" s="2"/>
      <c r="BM459" s="2"/>
      <c r="BN459" s="2"/>
      <c r="BO459" s="2"/>
    </row>
    <row r="460" spans="1:67" s="1" customForma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G460" s="52"/>
      <c r="AL460" s="2"/>
      <c r="AU460" s="2"/>
      <c r="AV460" s="2"/>
      <c r="AW460" s="2"/>
      <c r="AX460" s="2"/>
      <c r="AY460" s="2"/>
      <c r="AZ460" s="2"/>
      <c r="BA460" s="2"/>
      <c r="BB460" s="2"/>
      <c r="BC460" s="2"/>
      <c r="BD460" s="2"/>
      <c r="BE460" s="2"/>
      <c r="BF460" s="2"/>
      <c r="BG460" s="2"/>
      <c r="BH460" s="2"/>
      <c r="BI460" s="2"/>
      <c r="BJ460" s="2"/>
      <c r="BK460" s="2"/>
      <c r="BL460" s="2"/>
      <c r="BM460" s="2"/>
      <c r="BN460" s="2"/>
      <c r="BO460" s="2"/>
    </row>
    <row r="461" spans="1:67" s="1" customForma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G461" s="52"/>
      <c r="AL461" s="2"/>
      <c r="AU461" s="2"/>
      <c r="AV461" s="2"/>
      <c r="AW461" s="2"/>
      <c r="AX461" s="2"/>
      <c r="AY461" s="2"/>
      <c r="AZ461" s="2"/>
      <c r="BA461" s="2"/>
      <c r="BB461" s="2"/>
      <c r="BC461" s="2"/>
      <c r="BD461" s="2"/>
      <c r="BE461" s="2"/>
      <c r="BF461" s="2"/>
      <c r="BG461" s="2"/>
      <c r="BH461" s="2"/>
      <c r="BI461" s="2"/>
      <c r="BJ461" s="2"/>
      <c r="BK461" s="2"/>
      <c r="BL461" s="2"/>
      <c r="BM461" s="2"/>
      <c r="BN461" s="2"/>
      <c r="BO461" s="2"/>
    </row>
    <row r="462" spans="1:67" s="1" customForma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G462" s="52"/>
      <c r="AL462" s="2"/>
      <c r="AU462" s="2"/>
      <c r="AV462" s="2"/>
      <c r="AW462" s="2"/>
      <c r="AX462" s="2"/>
      <c r="AY462" s="2"/>
      <c r="AZ462" s="2"/>
      <c r="BA462" s="2"/>
      <c r="BB462" s="2"/>
      <c r="BC462" s="2"/>
      <c r="BD462" s="2"/>
      <c r="BE462" s="2"/>
      <c r="BF462" s="2"/>
      <c r="BG462" s="2"/>
      <c r="BH462" s="2"/>
      <c r="BI462" s="2"/>
      <c r="BJ462" s="2"/>
      <c r="BK462" s="2"/>
      <c r="BL462" s="2"/>
      <c r="BM462" s="2"/>
      <c r="BN462" s="2"/>
      <c r="BO462" s="2"/>
    </row>
    <row r="463" spans="1:67" s="1" customForma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G463" s="52"/>
      <c r="AL463" s="2"/>
      <c r="AU463" s="2"/>
      <c r="AV463" s="2"/>
      <c r="AW463" s="2"/>
      <c r="AX463" s="2"/>
      <c r="AY463" s="2"/>
      <c r="AZ463" s="2"/>
      <c r="BA463" s="2"/>
      <c r="BB463" s="2"/>
      <c r="BC463" s="2"/>
      <c r="BD463" s="2"/>
      <c r="BE463" s="2"/>
      <c r="BF463" s="2"/>
      <c r="BG463" s="2"/>
      <c r="BH463" s="2"/>
      <c r="BI463" s="2"/>
      <c r="BJ463" s="2"/>
      <c r="BK463" s="2"/>
      <c r="BL463" s="2"/>
      <c r="BM463" s="2"/>
      <c r="BN463" s="2"/>
      <c r="BO463" s="2"/>
    </row>
    <row r="464" spans="1:67" s="1" customForma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G464" s="52"/>
      <c r="AL464" s="2"/>
      <c r="AU464" s="2"/>
      <c r="AV464" s="2"/>
      <c r="AW464" s="2"/>
      <c r="AX464" s="2"/>
      <c r="AY464" s="2"/>
      <c r="AZ464" s="2"/>
      <c r="BA464" s="2"/>
      <c r="BB464" s="2"/>
      <c r="BC464" s="2"/>
      <c r="BD464" s="2"/>
      <c r="BE464" s="2"/>
      <c r="BF464" s="2"/>
      <c r="BG464" s="2"/>
      <c r="BH464" s="2"/>
      <c r="BI464" s="2"/>
      <c r="BJ464" s="2"/>
      <c r="BK464" s="2"/>
      <c r="BL464" s="2"/>
      <c r="BM464" s="2"/>
      <c r="BN464" s="2"/>
      <c r="BO464" s="2"/>
    </row>
    <row r="465" spans="1:67" s="1" customForma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G465" s="52"/>
      <c r="AL465" s="2"/>
      <c r="AU465" s="2"/>
      <c r="AV465" s="2"/>
      <c r="AW465" s="2"/>
      <c r="AX465" s="2"/>
      <c r="AY465" s="2"/>
      <c r="AZ465" s="2"/>
      <c r="BA465" s="2"/>
      <c r="BB465" s="2"/>
      <c r="BC465" s="2"/>
      <c r="BD465" s="2"/>
      <c r="BE465" s="2"/>
      <c r="BF465" s="2"/>
      <c r="BG465" s="2"/>
      <c r="BH465" s="2"/>
      <c r="BI465" s="2"/>
      <c r="BJ465" s="2"/>
      <c r="BK465" s="2"/>
      <c r="BL465" s="2"/>
      <c r="BM465" s="2"/>
      <c r="BN465" s="2"/>
      <c r="BO465" s="2"/>
    </row>
    <row r="466" spans="1:67" s="1" customForma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G466" s="52"/>
      <c r="AL466" s="2"/>
      <c r="AU466" s="2"/>
      <c r="AV466" s="2"/>
      <c r="AW466" s="2"/>
      <c r="AX466" s="2"/>
      <c r="AY466" s="2"/>
      <c r="AZ466" s="2"/>
      <c r="BA466" s="2"/>
      <c r="BB466" s="2"/>
      <c r="BC466" s="2"/>
      <c r="BD466" s="2"/>
      <c r="BE466" s="2"/>
      <c r="BF466" s="2"/>
      <c r="BG466" s="2"/>
      <c r="BH466" s="2"/>
      <c r="BI466" s="2"/>
      <c r="BJ466" s="2"/>
      <c r="BK466" s="2"/>
      <c r="BL466" s="2"/>
      <c r="BM466" s="2"/>
      <c r="BN466" s="2"/>
      <c r="BO466" s="2"/>
    </row>
    <row r="467" spans="1:67" s="1" customForma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G467" s="52"/>
      <c r="AL467" s="2"/>
      <c r="AU467" s="2"/>
      <c r="AV467" s="2"/>
      <c r="AW467" s="2"/>
      <c r="AX467" s="2"/>
      <c r="AY467" s="2"/>
      <c r="AZ467" s="2"/>
      <c r="BA467" s="2"/>
      <c r="BB467" s="2"/>
      <c r="BC467" s="2"/>
      <c r="BD467" s="2"/>
      <c r="BE467" s="2"/>
      <c r="BF467" s="2"/>
      <c r="BG467" s="2"/>
      <c r="BH467" s="2"/>
      <c r="BI467" s="2"/>
      <c r="BJ467" s="2"/>
      <c r="BK467" s="2"/>
      <c r="BL467" s="2"/>
      <c r="BM467" s="2"/>
      <c r="BN467" s="2"/>
      <c r="BO467" s="2"/>
    </row>
    <row r="468" spans="1:67" s="1" customForma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G468" s="52"/>
      <c r="AL468" s="2"/>
      <c r="AU468" s="2"/>
      <c r="AV468" s="2"/>
      <c r="AW468" s="2"/>
      <c r="AX468" s="2"/>
      <c r="AY468" s="2"/>
      <c r="AZ468" s="2"/>
      <c r="BA468" s="2"/>
      <c r="BB468" s="2"/>
      <c r="BC468" s="2"/>
      <c r="BD468" s="2"/>
      <c r="BE468" s="2"/>
      <c r="BF468" s="2"/>
      <c r="BG468" s="2"/>
      <c r="BH468" s="2"/>
      <c r="BI468" s="2"/>
      <c r="BJ468" s="2"/>
      <c r="BK468" s="2"/>
      <c r="BL468" s="2"/>
      <c r="BM468" s="2"/>
      <c r="BN468" s="2"/>
      <c r="BO468" s="2"/>
    </row>
    <row r="469" spans="1:67" s="1" customForma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G469" s="52"/>
      <c r="AL469" s="2"/>
      <c r="AU469" s="2"/>
      <c r="AV469" s="2"/>
      <c r="AW469" s="2"/>
      <c r="AX469" s="2"/>
      <c r="AY469" s="2"/>
      <c r="AZ469" s="2"/>
      <c r="BA469" s="2"/>
      <c r="BB469" s="2"/>
      <c r="BC469" s="2"/>
      <c r="BD469" s="2"/>
      <c r="BE469" s="2"/>
      <c r="BF469" s="2"/>
      <c r="BG469" s="2"/>
      <c r="BH469" s="2"/>
      <c r="BI469" s="2"/>
      <c r="BJ469" s="2"/>
      <c r="BK469" s="2"/>
      <c r="BL469" s="2"/>
      <c r="BM469" s="2"/>
      <c r="BN469" s="2"/>
      <c r="BO469" s="2"/>
    </row>
    <row r="470" spans="1:67" s="1" customForma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G470" s="52"/>
      <c r="AL470" s="2"/>
      <c r="AU470" s="2"/>
      <c r="AV470" s="2"/>
      <c r="AW470" s="2"/>
      <c r="AX470" s="2"/>
      <c r="AY470" s="2"/>
      <c r="AZ470" s="2"/>
      <c r="BA470" s="2"/>
      <c r="BB470" s="2"/>
      <c r="BC470" s="2"/>
      <c r="BD470" s="2"/>
      <c r="BE470" s="2"/>
      <c r="BF470" s="2"/>
      <c r="BG470" s="2"/>
      <c r="BH470" s="2"/>
      <c r="BI470" s="2"/>
      <c r="BJ470" s="2"/>
      <c r="BK470" s="2"/>
      <c r="BL470" s="2"/>
      <c r="BM470" s="2"/>
      <c r="BN470" s="2"/>
      <c r="BO470" s="2"/>
    </row>
    <row r="471" spans="1:67" s="1" customForma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G471" s="52"/>
      <c r="AL471" s="2"/>
      <c r="AU471" s="2"/>
      <c r="AV471" s="2"/>
      <c r="AW471" s="2"/>
      <c r="AX471" s="2"/>
      <c r="AY471" s="2"/>
      <c r="AZ471" s="2"/>
      <c r="BA471" s="2"/>
      <c r="BB471" s="2"/>
      <c r="BC471" s="2"/>
      <c r="BD471" s="2"/>
      <c r="BE471" s="2"/>
      <c r="BF471" s="2"/>
      <c r="BG471" s="2"/>
      <c r="BH471" s="2"/>
      <c r="BI471" s="2"/>
      <c r="BJ471" s="2"/>
      <c r="BK471" s="2"/>
      <c r="BL471" s="2"/>
      <c r="BM471" s="2"/>
      <c r="BN471" s="2"/>
      <c r="BO471" s="2"/>
    </row>
    <row r="472" spans="1:67" s="1" customForma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G472" s="52"/>
      <c r="AL472" s="2"/>
      <c r="AU472" s="2"/>
      <c r="AV472" s="2"/>
      <c r="AW472" s="2"/>
      <c r="AX472" s="2"/>
      <c r="AY472" s="2"/>
      <c r="AZ472" s="2"/>
      <c r="BA472" s="2"/>
      <c r="BB472" s="2"/>
      <c r="BC472" s="2"/>
      <c r="BD472" s="2"/>
      <c r="BE472" s="2"/>
      <c r="BF472" s="2"/>
      <c r="BG472" s="2"/>
      <c r="BH472" s="2"/>
      <c r="BI472" s="2"/>
      <c r="BJ472" s="2"/>
      <c r="BK472" s="2"/>
      <c r="BL472" s="2"/>
      <c r="BM472" s="2"/>
      <c r="BN472" s="2"/>
      <c r="BO472" s="2"/>
    </row>
    <row r="473" spans="1:67" s="1" customForma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G473" s="52"/>
      <c r="AL473" s="2"/>
      <c r="AU473" s="2"/>
      <c r="AV473" s="2"/>
      <c r="AW473" s="2"/>
      <c r="AX473" s="2"/>
      <c r="AY473" s="2"/>
      <c r="AZ473" s="2"/>
      <c r="BA473" s="2"/>
      <c r="BB473" s="2"/>
      <c r="BC473" s="2"/>
      <c r="BD473" s="2"/>
      <c r="BE473" s="2"/>
      <c r="BF473" s="2"/>
      <c r="BG473" s="2"/>
      <c r="BH473" s="2"/>
      <c r="BI473" s="2"/>
      <c r="BJ473" s="2"/>
      <c r="BK473" s="2"/>
      <c r="BL473" s="2"/>
      <c r="BM473" s="2"/>
      <c r="BN473" s="2"/>
      <c r="BO473" s="2"/>
    </row>
    <row r="474" spans="1:67" s="1" customForma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G474" s="52"/>
      <c r="AL474" s="2"/>
      <c r="AU474" s="2"/>
      <c r="AV474" s="2"/>
      <c r="AW474" s="2"/>
      <c r="AX474" s="2"/>
      <c r="AY474" s="2"/>
      <c r="AZ474" s="2"/>
      <c r="BA474" s="2"/>
      <c r="BB474" s="2"/>
      <c r="BC474" s="2"/>
      <c r="BD474" s="2"/>
      <c r="BE474" s="2"/>
      <c r="BF474" s="2"/>
      <c r="BG474" s="2"/>
      <c r="BH474" s="2"/>
      <c r="BI474" s="2"/>
      <c r="BJ474" s="2"/>
      <c r="BK474" s="2"/>
      <c r="BL474" s="2"/>
      <c r="BM474" s="2"/>
      <c r="BN474" s="2"/>
      <c r="BO474" s="2"/>
    </row>
    <row r="475" spans="1:67" s="1" customForma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G475" s="52"/>
      <c r="AL475" s="2"/>
      <c r="AU475" s="2"/>
      <c r="AV475" s="2"/>
      <c r="AW475" s="2"/>
      <c r="AX475" s="2"/>
      <c r="AY475" s="2"/>
      <c r="AZ475" s="2"/>
      <c r="BA475" s="2"/>
      <c r="BB475" s="2"/>
      <c r="BC475" s="2"/>
      <c r="BD475" s="2"/>
      <c r="BE475" s="2"/>
      <c r="BF475" s="2"/>
      <c r="BG475" s="2"/>
      <c r="BH475" s="2"/>
      <c r="BI475" s="2"/>
      <c r="BJ475" s="2"/>
      <c r="BK475" s="2"/>
      <c r="BL475" s="2"/>
      <c r="BM475" s="2"/>
      <c r="BN475" s="2"/>
      <c r="BO475" s="2"/>
    </row>
    <row r="476" spans="1:67" s="1" customForma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G476" s="52"/>
      <c r="AL476" s="2"/>
      <c r="AU476" s="2"/>
      <c r="AV476" s="2"/>
      <c r="AW476" s="2"/>
      <c r="AX476" s="2"/>
      <c r="AY476" s="2"/>
      <c r="AZ476" s="2"/>
      <c r="BA476" s="2"/>
      <c r="BB476" s="2"/>
      <c r="BC476" s="2"/>
      <c r="BD476" s="2"/>
      <c r="BE476" s="2"/>
      <c r="BF476" s="2"/>
      <c r="BG476" s="2"/>
      <c r="BH476" s="2"/>
      <c r="BI476" s="2"/>
      <c r="BJ476" s="2"/>
      <c r="BK476" s="2"/>
      <c r="BL476" s="2"/>
      <c r="BM476" s="2"/>
      <c r="BN476" s="2"/>
      <c r="BO476" s="2"/>
    </row>
    <row r="477" spans="1:67" s="1" customForma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G477" s="52"/>
      <c r="AL477" s="2"/>
      <c r="AU477" s="2"/>
      <c r="AV477" s="2"/>
      <c r="AW477" s="2"/>
      <c r="AX477" s="2"/>
      <c r="AY477" s="2"/>
      <c r="AZ477" s="2"/>
      <c r="BA477" s="2"/>
      <c r="BB477" s="2"/>
      <c r="BC477" s="2"/>
      <c r="BD477" s="2"/>
      <c r="BE477" s="2"/>
      <c r="BF477" s="2"/>
      <c r="BG477" s="2"/>
      <c r="BH477" s="2"/>
      <c r="BI477" s="2"/>
      <c r="BJ477" s="2"/>
      <c r="BK477" s="2"/>
      <c r="BL477" s="2"/>
      <c r="BM477" s="2"/>
      <c r="BN477" s="2"/>
      <c r="BO477" s="2"/>
    </row>
    <row r="478" spans="1:67" s="1" customForma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G478" s="52"/>
      <c r="AL478" s="2"/>
      <c r="AU478" s="2"/>
      <c r="AV478" s="2"/>
      <c r="AW478" s="2"/>
      <c r="AX478" s="2"/>
      <c r="AY478" s="2"/>
      <c r="AZ478" s="2"/>
      <c r="BA478" s="2"/>
      <c r="BB478" s="2"/>
      <c r="BC478" s="2"/>
      <c r="BD478" s="2"/>
      <c r="BE478" s="2"/>
      <c r="BF478" s="2"/>
      <c r="BG478" s="2"/>
      <c r="BH478" s="2"/>
      <c r="BI478" s="2"/>
      <c r="BJ478" s="2"/>
      <c r="BK478" s="2"/>
      <c r="BL478" s="2"/>
      <c r="BM478" s="2"/>
      <c r="BN478" s="2"/>
      <c r="BO478" s="2"/>
    </row>
    <row r="479" spans="1:67" s="1" customForma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G479" s="52"/>
      <c r="AL479" s="2"/>
      <c r="AU479" s="2"/>
      <c r="AV479" s="2"/>
      <c r="AW479" s="2"/>
      <c r="AX479" s="2"/>
      <c r="AY479" s="2"/>
      <c r="AZ479" s="2"/>
      <c r="BA479" s="2"/>
      <c r="BB479" s="2"/>
      <c r="BC479" s="2"/>
      <c r="BD479" s="2"/>
      <c r="BE479" s="2"/>
      <c r="BF479" s="2"/>
      <c r="BG479" s="2"/>
      <c r="BH479" s="2"/>
      <c r="BI479" s="2"/>
      <c r="BJ479" s="2"/>
      <c r="BK479" s="2"/>
      <c r="BL479" s="2"/>
      <c r="BM479" s="2"/>
      <c r="BN479" s="2"/>
      <c r="BO479" s="2"/>
    </row>
    <row r="480" spans="1:67" s="1" customForma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G480" s="52"/>
      <c r="AL480" s="2"/>
      <c r="AU480" s="2"/>
      <c r="AV480" s="2"/>
      <c r="AW480" s="2"/>
      <c r="AX480" s="2"/>
      <c r="AY480" s="2"/>
      <c r="AZ480" s="2"/>
      <c r="BA480" s="2"/>
      <c r="BB480" s="2"/>
      <c r="BC480" s="2"/>
      <c r="BD480" s="2"/>
      <c r="BE480" s="2"/>
      <c r="BF480" s="2"/>
      <c r="BG480" s="2"/>
      <c r="BH480" s="2"/>
      <c r="BI480" s="2"/>
      <c r="BJ480" s="2"/>
      <c r="BK480" s="2"/>
      <c r="BL480" s="2"/>
      <c r="BM480" s="2"/>
      <c r="BN480" s="2"/>
      <c r="BO480" s="2"/>
    </row>
    <row r="481" spans="1:67" s="1" customForma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G481" s="52"/>
      <c r="AL481" s="2"/>
      <c r="AU481" s="2"/>
      <c r="AV481" s="2"/>
      <c r="AW481" s="2"/>
      <c r="AX481" s="2"/>
      <c r="AY481" s="2"/>
      <c r="AZ481" s="2"/>
      <c r="BA481" s="2"/>
      <c r="BB481" s="2"/>
      <c r="BC481" s="2"/>
      <c r="BD481" s="2"/>
      <c r="BE481" s="2"/>
      <c r="BF481" s="2"/>
      <c r="BG481" s="2"/>
      <c r="BH481" s="2"/>
      <c r="BI481" s="2"/>
      <c r="BJ481" s="2"/>
      <c r="BK481" s="2"/>
      <c r="BL481" s="2"/>
      <c r="BM481" s="2"/>
      <c r="BN481" s="2"/>
      <c r="BO481" s="2"/>
    </row>
    <row r="482" spans="1:67" s="1" customForma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G482" s="52"/>
      <c r="AL482" s="2"/>
      <c r="AU482" s="2"/>
      <c r="AV482" s="2"/>
      <c r="AW482" s="2"/>
      <c r="AX482" s="2"/>
      <c r="AY482" s="2"/>
      <c r="AZ482" s="2"/>
      <c r="BA482" s="2"/>
      <c r="BB482" s="2"/>
      <c r="BC482" s="2"/>
      <c r="BD482" s="2"/>
      <c r="BE482" s="2"/>
      <c r="BF482" s="2"/>
      <c r="BG482" s="2"/>
      <c r="BH482" s="2"/>
      <c r="BI482" s="2"/>
      <c r="BJ482" s="2"/>
      <c r="BK482" s="2"/>
      <c r="BL482" s="2"/>
      <c r="BM482" s="2"/>
      <c r="BN482" s="2"/>
      <c r="BO482" s="2"/>
    </row>
    <row r="483" spans="1:67" s="1" customForma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G483" s="52"/>
      <c r="AL483" s="2"/>
      <c r="AU483" s="2"/>
      <c r="AV483" s="2"/>
      <c r="AW483" s="2"/>
      <c r="AX483" s="2"/>
      <c r="AY483" s="2"/>
      <c r="AZ483" s="2"/>
      <c r="BA483" s="2"/>
      <c r="BB483" s="2"/>
      <c r="BC483" s="2"/>
      <c r="BD483" s="2"/>
      <c r="BE483" s="2"/>
      <c r="BF483" s="2"/>
      <c r="BG483" s="2"/>
      <c r="BH483" s="2"/>
      <c r="BI483" s="2"/>
      <c r="BJ483" s="2"/>
      <c r="BK483" s="2"/>
      <c r="BL483" s="2"/>
      <c r="BM483" s="2"/>
      <c r="BN483" s="2"/>
      <c r="BO483" s="2"/>
    </row>
    <row r="484" spans="1:67" s="1" customForma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G484" s="52"/>
      <c r="AL484" s="2"/>
      <c r="AU484" s="2"/>
      <c r="AV484" s="2"/>
      <c r="AW484" s="2"/>
      <c r="AX484" s="2"/>
      <c r="AY484" s="2"/>
      <c r="AZ484" s="2"/>
      <c r="BA484" s="2"/>
      <c r="BB484" s="2"/>
      <c r="BC484" s="2"/>
      <c r="BD484" s="2"/>
      <c r="BE484" s="2"/>
      <c r="BF484" s="2"/>
      <c r="BG484" s="2"/>
      <c r="BH484" s="2"/>
      <c r="BI484" s="2"/>
      <c r="BJ484" s="2"/>
      <c r="BK484" s="2"/>
      <c r="BL484" s="2"/>
      <c r="BM484" s="2"/>
      <c r="BN484" s="2"/>
      <c r="BO484" s="2"/>
    </row>
    <row r="485" spans="1:67" s="1" customForma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G485" s="52"/>
      <c r="AL485" s="2"/>
      <c r="AU485" s="2"/>
      <c r="AV485" s="2"/>
      <c r="AW485" s="2"/>
      <c r="AX485" s="2"/>
      <c r="AY485" s="2"/>
      <c r="AZ485" s="2"/>
      <c r="BA485" s="2"/>
      <c r="BB485" s="2"/>
      <c r="BC485" s="2"/>
      <c r="BD485" s="2"/>
      <c r="BE485" s="2"/>
      <c r="BF485" s="2"/>
      <c r="BG485" s="2"/>
      <c r="BH485" s="2"/>
      <c r="BI485" s="2"/>
      <c r="BJ485" s="2"/>
      <c r="BK485" s="2"/>
      <c r="BL485" s="2"/>
      <c r="BM485" s="2"/>
      <c r="BN485" s="2"/>
      <c r="BO485" s="2"/>
    </row>
    <row r="486" spans="1:67" s="1" customForma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G486" s="52"/>
      <c r="AL486" s="2"/>
      <c r="AU486" s="2"/>
      <c r="AV486" s="2"/>
      <c r="AW486" s="2"/>
      <c r="AX486" s="2"/>
      <c r="AY486" s="2"/>
      <c r="AZ486" s="2"/>
      <c r="BA486" s="2"/>
      <c r="BB486" s="2"/>
      <c r="BC486" s="2"/>
      <c r="BD486" s="2"/>
      <c r="BE486" s="2"/>
      <c r="BF486" s="2"/>
      <c r="BG486" s="2"/>
      <c r="BH486" s="2"/>
      <c r="BI486" s="2"/>
      <c r="BJ486" s="2"/>
      <c r="BK486" s="2"/>
      <c r="BL486" s="2"/>
      <c r="BM486" s="2"/>
      <c r="BN486" s="2"/>
      <c r="BO486" s="2"/>
    </row>
    <row r="487" spans="1:67" s="1" customForma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G487" s="52"/>
      <c r="AL487" s="2"/>
      <c r="AU487" s="2"/>
      <c r="AV487" s="2"/>
      <c r="AW487" s="2"/>
      <c r="AX487" s="2"/>
      <c r="AY487" s="2"/>
      <c r="AZ487" s="2"/>
      <c r="BA487" s="2"/>
      <c r="BB487" s="2"/>
      <c r="BC487" s="2"/>
      <c r="BD487" s="2"/>
      <c r="BE487" s="2"/>
      <c r="BF487" s="2"/>
      <c r="BG487" s="2"/>
      <c r="BH487" s="2"/>
      <c r="BI487" s="2"/>
      <c r="BJ487" s="2"/>
      <c r="BK487" s="2"/>
      <c r="BL487" s="2"/>
      <c r="BM487" s="2"/>
      <c r="BN487" s="2"/>
      <c r="BO487" s="2"/>
    </row>
    <row r="488" spans="1:67" s="1" customForma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G488" s="52"/>
      <c r="AL488" s="2"/>
      <c r="AU488" s="2"/>
      <c r="AV488" s="2"/>
      <c r="AW488" s="2"/>
      <c r="AX488" s="2"/>
      <c r="AY488" s="2"/>
      <c r="AZ488" s="2"/>
      <c r="BA488" s="2"/>
      <c r="BB488" s="2"/>
      <c r="BC488" s="2"/>
      <c r="BD488" s="2"/>
      <c r="BE488" s="2"/>
      <c r="BF488" s="2"/>
      <c r="BG488" s="2"/>
      <c r="BH488" s="2"/>
      <c r="BI488" s="2"/>
      <c r="BJ488" s="2"/>
      <c r="BK488" s="2"/>
      <c r="BL488" s="2"/>
      <c r="BM488" s="2"/>
      <c r="BN488" s="2"/>
      <c r="BO488" s="2"/>
    </row>
    <row r="489" spans="1:67" s="1" customForma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G489" s="52"/>
      <c r="AL489" s="2"/>
      <c r="AU489" s="2"/>
      <c r="AV489" s="2"/>
      <c r="AW489" s="2"/>
      <c r="AX489" s="2"/>
      <c r="AY489" s="2"/>
      <c r="AZ489" s="2"/>
      <c r="BA489" s="2"/>
      <c r="BB489" s="2"/>
      <c r="BC489" s="2"/>
      <c r="BD489" s="2"/>
      <c r="BE489" s="2"/>
      <c r="BF489" s="2"/>
      <c r="BG489" s="2"/>
      <c r="BH489" s="2"/>
      <c r="BI489" s="2"/>
      <c r="BJ489" s="2"/>
      <c r="BK489" s="2"/>
      <c r="BL489" s="2"/>
      <c r="BM489" s="2"/>
      <c r="BN489" s="2"/>
      <c r="BO489" s="2"/>
    </row>
    <row r="490" spans="1:67" s="1" customForma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G490" s="52"/>
      <c r="AL490" s="2"/>
      <c r="AU490" s="2"/>
      <c r="AV490" s="2"/>
      <c r="AW490" s="2"/>
      <c r="AX490" s="2"/>
      <c r="AY490" s="2"/>
      <c r="AZ490" s="2"/>
      <c r="BA490" s="2"/>
      <c r="BB490" s="2"/>
      <c r="BC490" s="2"/>
      <c r="BD490" s="2"/>
      <c r="BE490" s="2"/>
      <c r="BF490" s="2"/>
      <c r="BG490" s="2"/>
      <c r="BH490" s="2"/>
      <c r="BI490" s="2"/>
      <c r="BJ490" s="2"/>
      <c r="BK490" s="2"/>
      <c r="BL490" s="2"/>
      <c r="BM490" s="2"/>
      <c r="BN490" s="2"/>
      <c r="BO490" s="2"/>
    </row>
    <row r="491" spans="1:67" s="1" customForma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G491" s="52"/>
      <c r="AL491" s="2"/>
      <c r="AU491" s="2"/>
      <c r="AV491" s="2"/>
      <c r="AW491" s="2"/>
      <c r="AX491" s="2"/>
      <c r="AY491" s="2"/>
      <c r="AZ491" s="2"/>
      <c r="BA491" s="2"/>
      <c r="BB491" s="2"/>
      <c r="BC491" s="2"/>
      <c r="BD491" s="2"/>
      <c r="BE491" s="2"/>
      <c r="BF491" s="2"/>
      <c r="BG491" s="2"/>
      <c r="BH491" s="2"/>
      <c r="BI491" s="2"/>
      <c r="BJ491" s="2"/>
      <c r="BK491" s="2"/>
      <c r="BL491" s="2"/>
      <c r="BM491" s="2"/>
      <c r="BN491" s="2"/>
      <c r="BO491" s="2"/>
    </row>
    <row r="492" spans="1:67" s="1" customForma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G492" s="52"/>
      <c r="AL492" s="2"/>
      <c r="AU492" s="2"/>
      <c r="AV492" s="2"/>
      <c r="AW492" s="2"/>
      <c r="AX492" s="2"/>
      <c r="AY492" s="2"/>
      <c r="AZ492" s="2"/>
      <c r="BA492" s="2"/>
      <c r="BB492" s="2"/>
      <c r="BC492" s="2"/>
      <c r="BD492" s="2"/>
      <c r="BE492" s="2"/>
      <c r="BF492" s="2"/>
      <c r="BG492" s="2"/>
      <c r="BH492" s="2"/>
      <c r="BI492" s="2"/>
      <c r="BJ492" s="2"/>
      <c r="BK492" s="2"/>
      <c r="BL492" s="2"/>
      <c r="BM492" s="2"/>
      <c r="BN492" s="2"/>
      <c r="BO492" s="2"/>
    </row>
    <row r="493" spans="1:67" s="1" customForma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G493" s="52"/>
      <c r="AL493" s="2"/>
      <c r="AU493" s="2"/>
      <c r="AV493" s="2"/>
      <c r="AW493" s="2"/>
      <c r="AX493" s="2"/>
      <c r="AY493" s="2"/>
      <c r="AZ493" s="2"/>
      <c r="BA493" s="2"/>
      <c r="BB493" s="2"/>
      <c r="BC493" s="2"/>
      <c r="BD493" s="2"/>
      <c r="BE493" s="2"/>
      <c r="BF493" s="2"/>
      <c r="BG493" s="2"/>
      <c r="BH493" s="2"/>
      <c r="BI493" s="2"/>
      <c r="BJ493" s="2"/>
      <c r="BK493" s="2"/>
      <c r="BL493" s="2"/>
      <c r="BM493" s="2"/>
      <c r="BN493" s="2"/>
      <c r="BO493" s="2"/>
    </row>
    <row r="494" spans="1:67" s="1" customForma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G494" s="52"/>
      <c r="AL494" s="2"/>
      <c r="AU494" s="2"/>
      <c r="AV494" s="2"/>
      <c r="AW494" s="2"/>
      <c r="AX494" s="2"/>
      <c r="AY494" s="2"/>
      <c r="AZ494" s="2"/>
      <c r="BA494" s="2"/>
      <c r="BB494" s="2"/>
      <c r="BC494" s="2"/>
      <c r="BD494" s="2"/>
      <c r="BE494" s="2"/>
      <c r="BF494" s="2"/>
      <c r="BG494" s="2"/>
      <c r="BH494" s="2"/>
      <c r="BI494" s="2"/>
      <c r="BJ494" s="2"/>
      <c r="BK494" s="2"/>
      <c r="BL494" s="2"/>
      <c r="BM494" s="2"/>
      <c r="BN494" s="2"/>
      <c r="BO494" s="2"/>
    </row>
    <row r="495" spans="1:67" s="1" customForma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G495" s="52"/>
      <c r="AL495" s="2"/>
      <c r="AU495" s="2"/>
      <c r="AV495" s="2"/>
      <c r="AW495" s="2"/>
      <c r="AX495" s="2"/>
      <c r="AY495" s="2"/>
      <c r="AZ495" s="2"/>
      <c r="BA495" s="2"/>
      <c r="BB495" s="2"/>
      <c r="BC495" s="2"/>
      <c r="BD495" s="2"/>
      <c r="BE495" s="2"/>
      <c r="BF495" s="2"/>
      <c r="BG495" s="2"/>
      <c r="BH495" s="2"/>
      <c r="BI495" s="2"/>
      <c r="BJ495" s="2"/>
      <c r="BK495" s="2"/>
      <c r="BL495" s="2"/>
      <c r="BM495" s="2"/>
      <c r="BN495" s="2"/>
      <c r="BO495" s="2"/>
    </row>
    <row r="496" spans="1:67" s="1" customForma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G496" s="52"/>
      <c r="AL496" s="2"/>
      <c r="AU496" s="2"/>
      <c r="AV496" s="2"/>
      <c r="AW496" s="2"/>
      <c r="AX496" s="2"/>
      <c r="AY496" s="2"/>
      <c r="AZ496" s="2"/>
      <c r="BA496" s="2"/>
      <c r="BB496" s="2"/>
      <c r="BC496" s="2"/>
      <c r="BD496" s="2"/>
      <c r="BE496" s="2"/>
      <c r="BF496" s="2"/>
      <c r="BG496" s="2"/>
      <c r="BH496" s="2"/>
      <c r="BI496" s="2"/>
      <c r="BJ496" s="2"/>
      <c r="BK496" s="2"/>
      <c r="BL496" s="2"/>
      <c r="BM496" s="2"/>
      <c r="BN496" s="2"/>
      <c r="BO496" s="2"/>
    </row>
    <row r="497" spans="1:67" s="1" customForma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G497" s="52"/>
      <c r="AL497" s="2"/>
      <c r="AU497" s="2"/>
      <c r="AV497" s="2"/>
      <c r="AW497" s="2"/>
      <c r="AX497" s="2"/>
      <c r="AY497" s="2"/>
      <c r="AZ497" s="2"/>
      <c r="BA497" s="2"/>
      <c r="BB497" s="2"/>
      <c r="BC497" s="2"/>
      <c r="BD497" s="2"/>
      <c r="BE497" s="2"/>
      <c r="BF497" s="2"/>
      <c r="BG497" s="2"/>
      <c r="BH497" s="2"/>
      <c r="BI497" s="2"/>
      <c r="BJ497" s="2"/>
      <c r="BK497" s="2"/>
      <c r="BL497" s="2"/>
      <c r="BM497" s="2"/>
      <c r="BN497" s="2"/>
      <c r="BO497" s="2"/>
    </row>
    <row r="498" spans="1:67" s="1" customForma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G498" s="52"/>
      <c r="AL498" s="2"/>
      <c r="AU498" s="2"/>
      <c r="AV498" s="2"/>
      <c r="AW498" s="2"/>
      <c r="AX498" s="2"/>
      <c r="AY498" s="2"/>
      <c r="AZ498" s="2"/>
      <c r="BA498" s="2"/>
      <c r="BB498" s="2"/>
      <c r="BC498" s="2"/>
      <c r="BD498" s="2"/>
      <c r="BE498" s="2"/>
      <c r="BF498" s="2"/>
      <c r="BG498" s="2"/>
      <c r="BH498" s="2"/>
      <c r="BI498" s="2"/>
      <c r="BJ498" s="2"/>
      <c r="BK498" s="2"/>
      <c r="BL498" s="2"/>
      <c r="BM498" s="2"/>
      <c r="BN498" s="2"/>
      <c r="BO498" s="2"/>
    </row>
    <row r="499" spans="1:67" s="1" customForma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G499" s="52"/>
      <c r="AL499" s="2"/>
      <c r="AU499" s="2"/>
      <c r="AV499" s="2"/>
      <c r="AW499" s="2"/>
      <c r="AX499" s="2"/>
      <c r="AY499" s="2"/>
      <c r="AZ499" s="2"/>
      <c r="BA499" s="2"/>
      <c r="BB499" s="2"/>
      <c r="BC499" s="2"/>
      <c r="BD499" s="2"/>
      <c r="BE499" s="2"/>
      <c r="BF499" s="2"/>
      <c r="BG499" s="2"/>
      <c r="BH499" s="2"/>
      <c r="BI499" s="2"/>
      <c r="BJ499" s="2"/>
      <c r="BK499" s="2"/>
      <c r="BL499" s="2"/>
      <c r="BM499" s="2"/>
      <c r="BN499" s="2"/>
      <c r="BO499" s="2"/>
    </row>
    <row r="500" spans="1:67" s="1" customForma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G500" s="52"/>
      <c r="AL500" s="2"/>
      <c r="AU500" s="2"/>
      <c r="AV500" s="2"/>
      <c r="AW500" s="2"/>
      <c r="AX500" s="2"/>
      <c r="AY500" s="2"/>
      <c r="AZ500" s="2"/>
      <c r="BA500" s="2"/>
      <c r="BB500" s="2"/>
      <c r="BC500" s="2"/>
      <c r="BD500" s="2"/>
      <c r="BE500" s="2"/>
      <c r="BF500" s="2"/>
      <c r="BG500" s="2"/>
      <c r="BH500" s="2"/>
      <c r="BI500" s="2"/>
      <c r="BJ500" s="2"/>
      <c r="BK500" s="2"/>
      <c r="BL500" s="2"/>
      <c r="BM500" s="2"/>
      <c r="BN500" s="2"/>
      <c r="BO500" s="2"/>
    </row>
    <row r="501" spans="1:67" s="1" customForma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G501" s="52"/>
      <c r="AL501" s="2"/>
      <c r="AU501" s="2"/>
      <c r="AV501" s="2"/>
      <c r="AW501" s="2"/>
      <c r="AX501" s="2"/>
      <c r="AY501" s="2"/>
      <c r="AZ501" s="2"/>
      <c r="BA501" s="2"/>
      <c r="BB501" s="2"/>
      <c r="BC501" s="2"/>
      <c r="BD501" s="2"/>
      <c r="BE501" s="2"/>
      <c r="BF501" s="2"/>
      <c r="BG501" s="2"/>
      <c r="BH501" s="2"/>
      <c r="BI501" s="2"/>
      <c r="BJ501" s="2"/>
      <c r="BK501" s="2"/>
      <c r="BL501" s="2"/>
      <c r="BM501" s="2"/>
      <c r="BN501" s="2"/>
      <c r="BO501" s="2"/>
    </row>
    <row r="502" spans="1:67" s="1" customForma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G502" s="52"/>
      <c r="AL502" s="2"/>
      <c r="AU502" s="2"/>
      <c r="AV502" s="2"/>
      <c r="AW502" s="2"/>
      <c r="AX502" s="2"/>
      <c r="AY502" s="2"/>
      <c r="AZ502" s="2"/>
      <c r="BA502" s="2"/>
      <c r="BB502" s="2"/>
      <c r="BC502" s="2"/>
      <c r="BD502" s="2"/>
      <c r="BE502" s="2"/>
      <c r="BF502" s="2"/>
      <c r="BG502" s="2"/>
      <c r="BH502" s="2"/>
      <c r="BI502" s="2"/>
      <c r="BJ502" s="2"/>
      <c r="BK502" s="2"/>
      <c r="BL502" s="2"/>
      <c r="BM502" s="2"/>
      <c r="BN502" s="2"/>
      <c r="BO502" s="2"/>
    </row>
    <row r="503" spans="1:67" s="1" customForma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G503" s="52"/>
      <c r="AL503" s="2"/>
      <c r="AU503" s="2"/>
      <c r="AV503" s="2"/>
      <c r="AW503" s="2"/>
      <c r="AX503" s="2"/>
      <c r="AY503" s="2"/>
      <c r="AZ503" s="2"/>
      <c r="BA503" s="2"/>
      <c r="BB503" s="2"/>
      <c r="BC503" s="2"/>
      <c r="BD503" s="2"/>
      <c r="BE503" s="2"/>
      <c r="BF503" s="2"/>
      <c r="BG503" s="2"/>
      <c r="BH503" s="2"/>
      <c r="BI503" s="2"/>
      <c r="BJ503" s="2"/>
      <c r="BK503" s="2"/>
      <c r="BL503" s="2"/>
      <c r="BM503" s="2"/>
      <c r="BN503" s="2"/>
      <c r="BO503" s="2"/>
    </row>
    <row r="504" spans="1:67" s="1" customForma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G504" s="52"/>
      <c r="AL504" s="2"/>
      <c r="AU504" s="2"/>
      <c r="AV504" s="2"/>
      <c r="AW504" s="2"/>
      <c r="AX504" s="2"/>
      <c r="AY504" s="2"/>
      <c r="AZ504" s="2"/>
      <c r="BA504" s="2"/>
      <c r="BB504" s="2"/>
      <c r="BC504" s="2"/>
      <c r="BD504" s="2"/>
      <c r="BE504" s="2"/>
      <c r="BF504" s="2"/>
      <c r="BG504" s="2"/>
      <c r="BH504" s="2"/>
      <c r="BI504" s="2"/>
      <c r="BJ504" s="2"/>
      <c r="BK504" s="2"/>
      <c r="BL504" s="2"/>
      <c r="BM504" s="2"/>
      <c r="BN504" s="2"/>
      <c r="BO504" s="2"/>
    </row>
    <row r="505" spans="1:67" s="1" customForma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G505" s="52"/>
      <c r="AL505" s="2"/>
      <c r="AU505" s="2"/>
      <c r="AV505" s="2"/>
      <c r="AW505" s="2"/>
      <c r="AX505" s="2"/>
      <c r="AY505" s="2"/>
      <c r="AZ505" s="2"/>
      <c r="BA505" s="2"/>
      <c r="BB505" s="2"/>
      <c r="BC505" s="2"/>
      <c r="BD505" s="2"/>
      <c r="BE505" s="2"/>
      <c r="BF505" s="2"/>
      <c r="BG505" s="2"/>
      <c r="BH505" s="2"/>
      <c r="BI505" s="2"/>
      <c r="BJ505" s="2"/>
      <c r="BK505" s="2"/>
      <c r="BL505" s="2"/>
      <c r="BM505" s="2"/>
      <c r="BN505" s="2"/>
      <c r="BO505" s="2"/>
    </row>
    <row r="506" spans="1:67" s="1" customForma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G506" s="52"/>
      <c r="AL506" s="2"/>
      <c r="AU506" s="2"/>
      <c r="AV506" s="2"/>
      <c r="AW506" s="2"/>
      <c r="AX506" s="2"/>
      <c r="AY506" s="2"/>
      <c r="AZ506" s="2"/>
      <c r="BA506" s="2"/>
      <c r="BB506" s="2"/>
      <c r="BC506" s="2"/>
      <c r="BD506" s="2"/>
      <c r="BE506" s="2"/>
      <c r="BF506" s="2"/>
      <c r="BG506" s="2"/>
      <c r="BH506" s="2"/>
      <c r="BI506" s="2"/>
      <c r="BJ506" s="2"/>
      <c r="BK506" s="2"/>
      <c r="BL506" s="2"/>
      <c r="BM506" s="2"/>
      <c r="BN506" s="2"/>
      <c r="BO506" s="2"/>
    </row>
    <row r="507" spans="1:67" s="1" customForma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G507" s="52"/>
      <c r="AL507" s="2"/>
      <c r="AU507" s="2"/>
      <c r="AV507" s="2"/>
      <c r="AW507" s="2"/>
      <c r="AX507" s="2"/>
      <c r="AY507" s="2"/>
      <c r="AZ507" s="2"/>
      <c r="BA507" s="2"/>
      <c r="BB507" s="2"/>
      <c r="BC507" s="2"/>
      <c r="BD507" s="2"/>
      <c r="BE507" s="2"/>
      <c r="BF507" s="2"/>
      <c r="BG507" s="2"/>
      <c r="BH507" s="2"/>
      <c r="BI507" s="2"/>
      <c r="BJ507" s="2"/>
      <c r="BK507" s="2"/>
      <c r="BL507" s="2"/>
      <c r="BM507" s="2"/>
      <c r="BN507" s="2"/>
      <c r="BO507" s="2"/>
    </row>
    <row r="508" spans="1:67" s="1" customForma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G508" s="52"/>
      <c r="AL508" s="2"/>
      <c r="AU508" s="2"/>
      <c r="AV508" s="2"/>
      <c r="AW508" s="2"/>
      <c r="AX508" s="2"/>
      <c r="AY508" s="2"/>
      <c r="AZ508" s="2"/>
      <c r="BA508" s="2"/>
      <c r="BB508" s="2"/>
      <c r="BC508" s="2"/>
      <c r="BD508" s="2"/>
      <c r="BE508" s="2"/>
      <c r="BF508" s="2"/>
      <c r="BG508" s="2"/>
      <c r="BH508" s="2"/>
      <c r="BI508" s="2"/>
      <c r="BJ508" s="2"/>
      <c r="BK508" s="2"/>
      <c r="BL508" s="2"/>
      <c r="BM508" s="2"/>
      <c r="BN508" s="2"/>
      <c r="BO508" s="2"/>
    </row>
    <row r="509" spans="1:67" s="1" customForma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G509" s="52"/>
      <c r="AL509" s="2"/>
      <c r="AU509" s="2"/>
      <c r="AV509" s="2"/>
      <c r="AW509" s="2"/>
      <c r="AX509" s="2"/>
      <c r="AY509" s="2"/>
      <c r="AZ509" s="2"/>
      <c r="BA509" s="2"/>
      <c r="BB509" s="2"/>
      <c r="BC509" s="2"/>
      <c r="BD509" s="2"/>
      <c r="BE509" s="2"/>
      <c r="BF509" s="2"/>
      <c r="BG509" s="2"/>
      <c r="BH509" s="2"/>
      <c r="BI509" s="2"/>
      <c r="BJ509" s="2"/>
      <c r="BK509" s="2"/>
      <c r="BL509" s="2"/>
      <c r="BM509" s="2"/>
      <c r="BN509" s="2"/>
      <c r="BO509" s="2"/>
    </row>
    <row r="510" spans="1:67" s="1" customForma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G510" s="52"/>
      <c r="AL510" s="2"/>
      <c r="AU510" s="2"/>
      <c r="AV510" s="2"/>
      <c r="AW510" s="2"/>
      <c r="AX510" s="2"/>
      <c r="AY510" s="2"/>
      <c r="AZ510" s="2"/>
      <c r="BA510" s="2"/>
      <c r="BB510" s="2"/>
      <c r="BC510" s="2"/>
      <c r="BD510" s="2"/>
      <c r="BE510" s="2"/>
      <c r="BF510" s="2"/>
      <c r="BG510" s="2"/>
      <c r="BH510" s="2"/>
      <c r="BI510" s="2"/>
      <c r="BJ510" s="2"/>
      <c r="BK510" s="2"/>
      <c r="BL510" s="2"/>
      <c r="BM510" s="2"/>
      <c r="BN510" s="2"/>
      <c r="BO510" s="2"/>
    </row>
    <row r="511" spans="1:67" s="1" customForma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G511" s="52"/>
      <c r="AL511" s="2"/>
      <c r="AU511" s="2"/>
      <c r="AV511" s="2"/>
      <c r="AW511" s="2"/>
      <c r="AX511" s="2"/>
      <c r="AY511" s="2"/>
      <c r="AZ511" s="2"/>
      <c r="BA511" s="2"/>
      <c r="BB511" s="2"/>
      <c r="BC511" s="2"/>
      <c r="BD511" s="2"/>
      <c r="BE511" s="2"/>
      <c r="BF511" s="2"/>
      <c r="BG511" s="2"/>
      <c r="BH511" s="2"/>
      <c r="BI511" s="2"/>
      <c r="BJ511" s="2"/>
      <c r="BK511" s="2"/>
      <c r="BL511" s="2"/>
      <c r="BM511" s="2"/>
      <c r="BN511" s="2"/>
      <c r="BO511" s="2"/>
    </row>
    <row r="512" spans="1:67" s="1" customForma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G512" s="52"/>
      <c r="AL512" s="2"/>
      <c r="AU512" s="2"/>
      <c r="AV512" s="2"/>
      <c r="AW512" s="2"/>
      <c r="AX512" s="2"/>
      <c r="AY512" s="2"/>
      <c r="AZ512" s="2"/>
      <c r="BA512" s="2"/>
      <c r="BB512" s="2"/>
      <c r="BC512" s="2"/>
      <c r="BD512" s="2"/>
      <c r="BE512" s="2"/>
      <c r="BF512" s="2"/>
      <c r="BG512" s="2"/>
      <c r="BH512" s="2"/>
      <c r="BI512" s="2"/>
      <c r="BJ512" s="2"/>
      <c r="BK512" s="2"/>
      <c r="BL512" s="2"/>
      <c r="BM512" s="2"/>
      <c r="BN512" s="2"/>
      <c r="BO512" s="2"/>
    </row>
    <row r="513" spans="1:67" s="1" customForma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G513" s="52"/>
      <c r="AL513" s="2"/>
      <c r="AU513" s="2"/>
      <c r="AV513" s="2"/>
      <c r="AW513" s="2"/>
      <c r="AX513" s="2"/>
      <c r="AY513" s="2"/>
      <c r="AZ513" s="2"/>
      <c r="BA513" s="2"/>
      <c r="BB513" s="2"/>
      <c r="BC513" s="2"/>
      <c r="BD513" s="2"/>
      <c r="BE513" s="2"/>
      <c r="BF513" s="2"/>
      <c r="BG513" s="2"/>
      <c r="BH513" s="2"/>
      <c r="BI513" s="2"/>
      <c r="BJ513" s="2"/>
      <c r="BK513" s="2"/>
      <c r="BL513" s="2"/>
      <c r="BM513" s="2"/>
      <c r="BN513" s="2"/>
      <c r="BO513" s="2"/>
    </row>
    <row r="514" spans="1:67" s="1" customForma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G514" s="52"/>
      <c r="AL514" s="2"/>
      <c r="AU514" s="2"/>
      <c r="AV514" s="2"/>
      <c r="AW514" s="2"/>
      <c r="AX514" s="2"/>
      <c r="AY514" s="2"/>
      <c r="AZ514" s="2"/>
      <c r="BA514" s="2"/>
      <c r="BB514" s="2"/>
      <c r="BC514" s="2"/>
      <c r="BD514" s="2"/>
      <c r="BE514" s="2"/>
      <c r="BF514" s="2"/>
      <c r="BG514" s="2"/>
      <c r="BH514" s="2"/>
      <c r="BI514" s="2"/>
      <c r="BJ514" s="2"/>
      <c r="BK514" s="2"/>
      <c r="BL514" s="2"/>
      <c r="BM514" s="2"/>
      <c r="BN514" s="2"/>
      <c r="BO514" s="2"/>
    </row>
    <row r="515" spans="1:67" s="1" customForma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G515" s="52"/>
      <c r="AL515" s="2"/>
      <c r="AU515" s="2"/>
      <c r="AV515" s="2"/>
      <c r="AW515" s="2"/>
      <c r="AX515" s="2"/>
      <c r="AY515" s="2"/>
      <c r="AZ515" s="2"/>
      <c r="BA515" s="2"/>
      <c r="BB515" s="2"/>
      <c r="BC515" s="2"/>
      <c r="BD515" s="2"/>
      <c r="BE515" s="2"/>
      <c r="BF515" s="2"/>
      <c r="BG515" s="2"/>
      <c r="BH515" s="2"/>
      <c r="BI515" s="2"/>
      <c r="BJ515" s="2"/>
      <c r="BK515" s="2"/>
      <c r="BL515" s="2"/>
      <c r="BM515" s="2"/>
      <c r="BN515" s="2"/>
      <c r="BO515" s="2"/>
    </row>
    <row r="516" spans="1:67" s="1" customForma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G516" s="52"/>
      <c r="AL516" s="2"/>
      <c r="AU516" s="2"/>
      <c r="AV516" s="2"/>
      <c r="AW516" s="2"/>
      <c r="AX516" s="2"/>
      <c r="AY516" s="2"/>
      <c r="AZ516" s="2"/>
      <c r="BA516" s="2"/>
      <c r="BB516" s="2"/>
      <c r="BC516" s="2"/>
      <c r="BD516" s="2"/>
      <c r="BE516" s="2"/>
      <c r="BF516" s="2"/>
      <c r="BG516" s="2"/>
      <c r="BH516" s="2"/>
      <c r="BI516" s="2"/>
      <c r="BJ516" s="2"/>
      <c r="BK516" s="2"/>
      <c r="BL516" s="2"/>
      <c r="BM516" s="2"/>
      <c r="BN516" s="2"/>
      <c r="BO516" s="2"/>
    </row>
    <row r="517" spans="1:67" s="1" customForma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G517" s="52"/>
      <c r="AL517" s="2"/>
      <c r="AU517" s="2"/>
      <c r="AV517" s="2"/>
      <c r="AW517" s="2"/>
      <c r="AX517" s="2"/>
      <c r="AY517" s="2"/>
      <c r="AZ517" s="2"/>
      <c r="BA517" s="2"/>
      <c r="BB517" s="2"/>
      <c r="BC517" s="2"/>
      <c r="BD517" s="2"/>
      <c r="BE517" s="2"/>
      <c r="BF517" s="2"/>
      <c r="BG517" s="2"/>
      <c r="BH517" s="2"/>
      <c r="BI517" s="2"/>
      <c r="BJ517" s="2"/>
      <c r="BK517" s="2"/>
      <c r="BL517" s="2"/>
      <c r="BM517" s="2"/>
      <c r="BN517" s="2"/>
      <c r="BO517" s="2"/>
    </row>
    <row r="518" spans="1:67" s="1" customForma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G518" s="52"/>
      <c r="AL518" s="2"/>
      <c r="AU518" s="2"/>
      <c r="AV518" s="2"/>
      <c r="AW518" s="2"/>
      <c r="AX518" s="2"/>
      <c r="AY518" s="2"/>
      <c r="AZ518" s="2"/>
      <c r="BA518" s="2"/>
      <c r="BB518" s="2"/>
      <c r="BC518" s="2"/>
      <c r="BD518" s="2"/>
      <c r="BE518" s="2"/>
      <c r="BF518" s="2"/>
      <c r="BG518" s="2"/>
      <c r="BH518" s="2"/>
      <c r="BI518" s="2"/>
      <c r="BJ518" s="2"/>
      <c r="BK518" s="2"/>
      <c r="BL518" s="2"/>
      <c r="BM518" s="2"/>
      <c r="BN518" s="2"/>
      <c r="BO518" s="2"/>
    </row>
    <row r="519" spans="1:67" s="1" customForma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G519" s="52"/>
      <c r="AL519" s="2"/>
      <c r="AU519" s="2"/>
      <c r="AV519" s="2"/>
      <c r="AW519" s="2"/>
      <c r="AX519" s="2"/>
      <c r="AY519" s="2"/>
      <c r="AZ519" s="2"/>
      <c r="BA519" s="2"/>
      <c r="BB519" s="2"/>
      <c r="BC519" s="2"/>
      <c r="BD519" s="2"/>
      <c r="BE519" s="2"/>
      <c r="BF519" s="2"/>
      <c r="BG519" s="2"/>
      <c r="BH519" s="2"/>
      <c r="BI519" s="2"/>
      <c r="BJ519" s="2"/>
      <c r="BK519" s="2"/>
      <c r="BL519" s="2"/>
      <c r="BM519" s="2"/>
      <c r="BN519" s="2"/>
      <c r="BO519" s="2"/>
    </row>
    <row r="520" spans="1:67" s="1" customForma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G520" s="52"/>
      <c r="AL520" s="2"/>
      <c r="AU520" s="2"/>
      <c r="AV520" s="2"/>
      <c r="AW520" s="2"/>
      <c r="AX520" s="2"/>
      <c r="AY520" s="2"/>
      <c r="AZ520" s="2"/>
      <c r="BA520" s="2"/>
      <c r="BB520" s="2"/>
      <c r="BC520" s="2"/>
      <c r="BD520" s="2"/>
      <c r="BE520" s="2"/>
      <c r="BF520" s="2"/>
      <c r="BG520" s="2"/>
      <c r="BH520" s="2"/>
      <c r="BI520" s="2"/>
      <c r="BJ520" s="2"/>
      <c r="BK520" s="2"/>
      <c r="BL520" s="2"/>
      <c r="BM520" s="2"/>
      <c r="BN520" s="2"/>
      <c r="BO520" s="2"/>
    </row>
    <row r="521" spans="1:67" s="1" customForma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G521" s="52"/>
      <c r="AL521" s="2"/>
      <c r="AU521" s="2"/>
      <c r="AV521" s="2"/>
      <c r="AW521" s="2"/>
      <c r="AX521" s="2"/>
      <c r="AY521" s="2"/>
      <c r="AZ521" s="2"/>
      <c r="BA521" s="2"/>
      <c r="BB521" s="2"/>
      <c r="BC521" s="2"/>
      <c r="BD521" s="2"/>
      <c r="BE521" s="2"/>
      <c r="BF521" s="2"/>
      <c r="BG521" s="2"/>
      <c r="BH521" s="2"/>
      <c r="BI521" s="2"/>
      <c r="BJ521" s="2"/>
      <c r="BK521" s="2"/>
      <c r="BL521" s="2"/>
      <c r="BM521" s="2"/>
      <c r="BN521" s="2"/>
      <c r="BO521" s="2"/>
    </row>
    <row r="522" spans="1:67" s="1" customForma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G522" s="52"/>
      <c r="AL522" s="2"/>
      <c r="AU522" s="2"/>
      <c r="AV522" s="2"/>
      <c r="AW522" s="2"/>
      <c r="AX522" s="2"/>
      <c r="AY522" s="2"/>
      <c r="AZ522" s="2"/>
      <c r="BA522" s="2"/>
      <c r="BB522" s="2"/>
      <c r="BC522" s="2"/>
      <c r="BD522" s="2"/>
      <c r="BE522" s="2"/>
      <c r="BF522" s="2"/>
      <c r="BG522" s="2"/>
      <c r="BH522" s="2"/>
      <c r="BI522" s="2"/>
      <c r="BJ522" s="2"/>
      <c r="BK522" s="2"/>
      <c r="BL522" s="2"/>
      <c r="BM522" s="2"/>
      <c r="BN522" s="2"/>
      <c r="BO522" s="2"/>
    </row>
    <row r="523" spans="1:67" s="1" customForma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G523" s="52"/>
      <c r="AL523" s="2"/>
      <c r="AU523" s="2"/>
      <c r="AV523" s="2"/>
      <c r="AW523" s="2"/>
      <c r="AX523" s="2"/>
      <c r="AY523" s="2"/>
      <c r="AZ523" s="2"/>
      <c r="BA523" s="2"/>
      <c r="BB523" s="2"/>
      <c r="BC523" s="2"/>
      <c r="BD523" s="2"/>
      <c r="BE523" s="2"/>
      <c r="BF523" s="2"/>
      <c r="BG523" s="2"/>
      <c r="BH523" s="2"/>
      <c r="BI523" s="2"/>
      <c r="BJ523" s="2"/>
      <c r="BK523" s="2"/>
      <c r="BL523" s="2"/>
      <c r="BM523" s="2"/>
      <c r="BN523" s="2"/>
      <c r="BO523" s="2"/>
    </row>
    <row r="524" spans="1:67" s="1" customForma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G524" s="52"/>
      <c r="AL524" s="2"/>
      <c r="AU524" s="2"/>
      <c r="AV524" s="2"/>
      <c r="AW524" s="2"/>
      <c r="AX524" s="2"/>
      <c r="AY524" s="2"/>
      <c r="AZ524" s="2"/>
      <c r="BA524" s="2"/>
      <c r="BB524" s="2"/>
      <c r="BC524" s="2"/>
      <c r="BD524" s="2"/>
      <c r="BE524" s="2"/>
      <c r="BF524" s="2"/>
      <c r="BG524" s="2"/>
      <c r="BH524" s="2"/>
      <c r="BI524" s="2"/>
      <c r="BJ524" s="2"/>
      <c r="BK524" s="2"/>
      <c r="BL524" s="2"/>
      <c r="BM524" s="2"/>
      <c r="BN524" s="2"/>
      <c r="BO524" s="2"/>
    </row>
    <row r="525" spans="1:67" s="1" customForma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G525" s="52"/>
      <c r="AL525" s="2"/>
      <c r="AU525" s="2"/>
      <c r="AV525" s="2"/>
      <c r="AW525" s="2"/>
      <c r="AX525" s="2"/>
      <c r="AY525" s="2"/>
      <c r="AZ525" s="2"/>
      <c r="BA525" s="2"/>
      <c r="BB525" s="2"/>
      <c r="BC525" s="2"/>
      <c r="BD525" s="2"/>
      <c r="BE525" s="2"/>
      <c r="BF525" s="2"/>
      <c r="BG525" s="2"/>
      <c r="BH525" s="2"/>
      <c r="BI525" s="2"/>
      <c r="BJ525" s="2"/>
      <c r="BK525" s="2"/>
      <c r="BL525" s="2"/>
      <c r="BM525" s="2"/>
      <c r="BN525" s="2"/>
      <c r="BO525" s="2"/>
    </row>
    <row r="526" spans="1:67" s="1" customForma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G526" s="52"/>
      <c r="AL526" s="2"/>
      <c r="AU526" s="2"/>
      <c r="AV526" s="2"/>
      <c r="AW526" s="2"/>
      <c r="AX526" s="2"/>
      <c r="AY526" s="2"/>
      <c r="AZ526" s="2"/>
      <c r="BA526" s="2"/>
      <c r="BB526" s="2"/>
      <c r="BC526" s="2"/>
      <c r="BD526" s="2"/>
      <c r="BE526" s="2"/>
      <c r="BF526" s="2"/>
      <c r="BG526" s="2"/>
      <c r="BH526" s="2"/>
      <c r="BI526" s="2"/>
      <c r="BJ526" s="2"/>
      <c r="BK526" s="2"/>
      <c r="BL526" s="2"/>
      <c r="BM526" s="2"/>
      <c r="BN526" s="2"/>
      <c r="BO526" s="2"/>
    </row>
    <row r="527" spans="1:67" s="1" customForma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G527" s="52"/>
      <c r="AL527" s="2"/>
      <c r="AU527" s="2"/>
      <c r="AV527" s="2"/>
      <c r="AW527" s="2"/>
      <c r="AX527" s="2"/>
      <c r="AY527" s="2"/>
      <c r="AZ527" s="2"/>
      <c r="BA527" s="2"/>
      <c r="BB527" s="2"/>
      <c r="BC527" s="2"/>
      <c r="BD527" s="2"/>
      <c r="BE527" s="2"/>
      <c r="BF527" s="2"/>
      <c r="BG527" s="2"/>
      <c r="BH527" s="2"/>
      <c r="BI527" s="2"/>
      <c r="BJ527" s="2"/>
      <c r="BK527" s="2"/>
      <c r="BL527" s="2"/>
      <c r="BM527" s="2"/>
      <c r="BN527" s="2"/>
      <c r="BO527" s="2"/>
    </row>
    <row r="528" spans="1:67" s="1" customForma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G528" s="52"/>
      <c r="AL528" s="2"/>
      <c r="AU528" s="2"/>
      <c r="AV528" s="2"/>
      <c r="AW528" s="2"/>
      <c r="AX528" s="2"/>
      <c r="AY528" s="2"/>
      <c r="AZ528" s="2"/>
      <c r="BA528" s="2"/>
      <c r="BB528" s="2"/>
      <c r="BC528" s="2"/>
      <c r="BD528" s="2"/>
      <c r="BE528" s="2"/>
      <c r="BF528" s="2"/>
      <c r="BG528" s="2"/>
      <c r="BH528" s="2"/>
      <c r="BI528" s="2"/>
      <c r="BJ528" s="2"/>
      <c r="BK528" s="2"/>
      <c r="BL528" s="2"/>
      <c r="BM528" s="2"/>
      <c r="BN528" s="2"/>
      <c r="BO528" s="2"/>
    </row>
    <row r="529" spans="1:67" s="1" customForma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G529" s="52"/>
      <c r="AL529" s="2"/>
      <c r="AU529" s="2"/>
      <c r="AV529" s="2"/>
      <c r="AW529" s="2"/>
      <c r="AX529" s="2"/>
      <c r="AY529" s="2"/>
      <c r="AZ529" s="2"/>
      <c r="BA529" s="2"/>
      <c r="BB529" s="2"/>
      <c r="BC529" s="2"/>
      <c r="BD529" s="2"/>
      <c r="BE529" s="2"/>
      <c r="BF529" s="2"/>
      <c r="BG529" s="2"/>
      <c r="BH529" s="2"/>
      <c r="BI529" s="2"/>
      <c r="BJ529" s="2"/>
      <c r="BK529" s="2"/>
      <c r="BL529" s="2"/>
      <c r="BM529" s="2"/>
      <c r="BN529" s="2"/>
      <c r="BO529" s="2"/>
    </row>
    <row r="530" spans="1:67" s="1" customForma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G530" s="52"/>
      <c r="AL530" s="2"/>
      <c r="AU530" s="2"/>
      <c r="AV530" s="2"/>
      <c r="AW530" s="2"/>
      <c r="AX530" s="2"/>
      <c r="AY530" s="2"/>
      <c r="AZ530" s="2"/>
      <c r="BA530" s="2"/>
      <c r="BB530" s="2"/>
      <c r="BC530" s="2"/>
      <c r="BD530" s="2"/>
      <c r="BE530" s="2"/>
      <c r="BF530" s="2"/>
      <c r="BG530" s="2"/>
      <c r="BH530" s="2"/>
      <c r="BI530" s="2"/>
      <c r="BJ530" s="2"/>
      <c r="BK530" s="2"/>
      <c r="BL530" s="2"/>
      <c r="BM530" s="2"/>
      <c r="BN530" s="2"/>
      <c r="BO530" s="2"/>
    </row>
    <row r="531" spans="1:67" s="1" customForma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G531" s="52"/>
      <c r="AL531" s="2"/>
      <c r="AU531" s="2"/>
      <c r="AV531" s="2"/>
      <c r="AW531" s="2"/>
      <c r="AX531" s="2"/>
      <c r="AY531" s="2"/>
      <c r="AZ531" s="2"/>
      <c r="BA531" s="2"/>
      <c r="BB531" s="2"/>
      <c r="BC531" s="2"/>
      <c r="BD531" s="2"/>
      <c r="BE531" s="2"/>
      <c r="BF531" s="2"/>
      <c r="BG531" s="2"/>
      <c r="BH531" s="2"/>
      <c r="BI531" s="2"/>
      <c r="BJ531" s="2"/>
      <c r="BK531" s="2"/>
      <c r="BL531" s="2"/>
      <c r="BM531" s="2"/>
      <c r="BN531" s="2"/>
      <c r="BO531" s="2"/>
    </row>
    <row r="532" spans="1:67" s="1" customForma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G532" s="52"/>
      <c r="AL532" s="2"/>
      <c r="AU532" s="2"/>
      <c r="AV532" s="2"/>
      <c r="AW532" s="2"/>
      <c r="AX532" s="2"/>
      <c r="AY532" s="2"/>
      <c r="AZ532" s="2"/>
      <c r="BA532" s="2"/>
      <c r="BB532" s="2"/>
      <c r="BC532" s="2"/>
      <c r="BD532" s="2"/>
      <c r="BE532" s="2"/>
      <c r="BF532" s="2"/>
      <c r="BG532" s="2"/>
      <c r="BH532" s="2"/>
      <c r="BI532" s="2"/>
      <c r="BJ532" s="2"/>
      <c r="BK532" s="2"/>
      <c r="BL532" s="2"/>
      <c r="BM532" s="2"/>
      <c r="BN532" s="2"/>
      <c r="BO532" s="2"/>
    </row>
    <row r="533" spans="1:67" s="1" customForma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G533" s="52"/>
      <c r="AL533" s="2"/>
      <c r="AU533" s="2"/>
      <c r="AV533" s="2"/>
      <c r="AW533" s="2"/>
      <c r="AX533" s="2"/>
      <c r="AY533" s="2"/>
      <c r="AZ533" s="2"/>
      <c r="BA533" s="2"/>
      <c r="BB533" s="2"/>
      <c r="BC533" s="2"/>
      <c r="BD533" s="2"/>
      <c r="BE533" s="2"/>
      <c r="BF533" s="2"/>
      <c r="BG533" s="2"/>
      <c r="BH533" s="2"/>
      <c r="BI533" s="2"/>
      <c r="BJ533" s="2"/>
      <c r="BK533" s="2"/>
      <c r="BL533" s="2"/>
      <c r="BM533" s="2"/>
      <c r="BN533" s="2"/>
      <c r="BO533" s="2"/>
    </row>
    <row r="534" spans="1:67" s="1" customForma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G534" s="52"/>
      <c r="AL534" s="2"/>
      <c r="AU534" s="2"/>
      <c r="AV534" s="2"/>
      <c r="AW534" s="2"/>
      <c r="AX534" s="2"/>
      <c r="AY534" s="2"/>
      <c r="AZ534" s="2"/>
      <c r="BA534" s="2"/>
      <c r="BB534" s="2"/>
      <c r="BC534" s="2"/>
      <c r="BD534" s="2"/>
      <c r="BE534" s="2"/>
      <c r="BF534" s="2"/>
      <c r="BG534" s="2"/>
      <c r="BH534" s="2"/>
      <c r="BI534" s="2"/>
      <c r="BJ534" s="2"/>
      <c r="BK534" s="2"/>
      <c r="BL534" s="2"/>
      <c r="BM534" s="2"/>
      <c r="BN534" s="2"/>
      <c r="BO534" s="2"/>
    </row>
    <row r="535" spans="1:67" s="1" customForma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G535" s="52"/>
      <c r="AL535" s="2"/>
      <c r="AU535" s="2"/>
      <c r="AV535" s="2"/>
      <c r="AW535" s="2"/>
      <c r="AX535" s="2"/>
      <c r="AY535" s="2"/>
      <c r="AZ535" s="2"/>
      <c r="BA535" s="2"/>
      <c r="BB535" s="2"/>
      <c r="BC535" s="2"/>
      <c r="BD535" s="2"/>
      <c r="BE535" s="2"/>
      <c r="BF535" s="2"/>
      <c r="BG535" s="2"/>
      <c r="BH535" s="2"/>
      <c r="BI535" s="2"/>
      <c r="BJ535" s="2"/>
      <c r="BK535" s="2"/>
      <c r="BL535" s="2"/>
      <c r="BM535" s="2"/>
      <c r="BN535" s="2"/>
      <c r="BO535" s="2"/>
    </row>
    <row r="536" spans="1:67" s="1" customForma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G536" s="52"/>
      <c r="AL536" s="2"/>
      <c r="AU536" s="2"/>
      <c r="AV536" s="2"/>
      <c r="AW536" s="2"/>
      <c r="AX536" s="2"/>
      <c r="AY536" s="2"/>
      <c r="AZ536" s="2"/>
      <c r="BA536" s="2"/>
      <c r="BB536" s="2"/>
      <c r="BC536" s="2"/>
      <c r="BD536" s="2"/>
      <c r="BE536" s="2"/>
      <c r="BF536" s="2"/>
      <c r="BG536" s="2"/>
      <c r="BH536" s="2"/>
      <c r="BI536" s="2"/>
      <c r="BJ536" s="2"/>
      <c r="BK536" s="2"/>
      <c r="BL536" s="2"/>
      <c r="BM536" s="2"/>
      <c r="BN536" s="2"/>
      <c r="BO536" s="2"/>
    </row>
    <row r="537" spans="1:67" s="1" customForma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G537" s="52"/>
      <c r="AL537" s="2"/>
      <c r="AU537" s="2"/>
      <c r="AV537" s="2"/>
      <c r="AW537" s="2"/>
      <c r="AX537" s="2"/>
      <c r="AY537" s="2"/>
      <c r="AZ537" s="2"/>
      <c r="BA537" s="2"/>
      <c r="BB537" s="2"/>
      <c r="BC537" s="2"/>
      <c r="BD537" s="2"/>
      <c r="BE537" s="2"/>
      <c r="BF537" s="2"/>
      <c r="BG537" s="2"/>
      <c r="BH537" s="2"/>
      <c r="BI537" s="2"/>
      <c r="BJ537" s="2"/>
      <c r="BK537" s="2"/>
      <c r="BL537" s="2"/>
      <c r="BM537" s="2"/>
      <c r="BN537" s="2"/>
      <c r="BO537" s="2"/>
    </row>
    <row r="538" spans="1:67" s="1" customForma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G538" s="52"/>
      <c r="AL538" s="2"/>
      <c r="AU538" s="2"/>
      <c r="AV538" s="2"/>
      <c r="AW538" s="2"/>
      <c r="AX538" s="2"/>
      <c r="AY538" s="2"/>
      <c r="AZ538" s="2"/>
      <c r="BA538" s="2"/>
      <c r="BB538" s="2"/>
      <c r="BC538" s="2"/>
      <c r="BD538" s="2"/>
      <c r="BE538" s="2"/>
      <c r="BF538" s="2"/>
      <c r="BG538" s="2"/>
      <c r="BH538" s="2"/>
      <c r="BI538" s="2"/>
      <c r="BJ538" s="2"/>
      <c r="BK538" s="2"/>
      <c r="BL538" s="2"/>
      <c r="BM538" s="2"/>
      <c r="BN538" s="2"/>
      <c r="BO538" s="2"/>
    </row>
    <row r="539" spans="1:67" s="1" customForma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G539" s="52"/>
      <c r="AL539" s="2"/>
      <c r="AU539" s="2"/>
      <c r="AV539" s="2"/>
      <c r="AW539" s="2"/>
      <c r="AX539" s="2"/>
      <c r="AY539" s="2"/>
      <c r="AZ539" s="2"/>
      <c r="BA539" s="2"/>
      <c r="BB539" s="2"/>
      <c r="BC539" s="2"/>
      <c r="BD539" s="2"/>
      <c r="BE539" s="2"/>
      <c r="BF539" s="2"/>
      <c r="BG539" s="2"/>
      <c r="BH539" s="2"/>
      <c r="BI539" s="2"/>
      <c r="BJ539" s="2"/>
      <c r="BK539" s="2"/>
      <c r="BL539" s="2"/>
      <c r="BM539" s="2"/>
      <c r="BN539" s="2"/>
      <c r="BO539" s="2"/>
    </row>
    <row r="540" spans="1:67" s="1" customForma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G540" s="52"/>
      <c r="AL540" s="2"/>
      <c r="AU540" s="2"/>
      <c r="AV540" s="2"/>
      <c r="AW540" s="2"/>
      <c r="AX540" s="2"/>
      <c r="AY540" s="2"/>
      <c r="AZ540" s="2"/>
      <c r="BA540" s="2"/>
      <c r="BB540" s="2"/>
      <c r="BC540" s="2"/>
      <c r="BD540" s="2"/>
      <c r="BE540" s="2"/>
      <c r="BF540" s="2"/>
      <c r="BG540" s="2"/>
      <c r="BH540" s="2"/>
      <c r="BI540" s="2"/>
      <c r="BJ540" s="2"/>
      <c r="BK540" s="2"/>
      <c r="BL540" s="2"/>
      <c r="BM540" s="2"/>
      <c r="BN540" s="2"/>
      <c r="BO540" s="2"/>
    </row>
    <row r="541" spans="1:67" s="1" customForma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G541" s="52"/>
      <c r="AL541" s="2"/>
      <c r="AU541" s="2"/>
      <c r="AV541" s="2"/>
      <c r="AW541" s="2"/>
      <c r="AX541" s="2"/>
      <c r="AY541" s="2"/>
      <c r="AZ541" s="2"/>
      <c r="BA541" s="2"/>
      <c r="BB541" s="2"/>
      <c r="BC541" s="2"/>
      <c r="BD541" s="2"/>
      <c r="BE541" s="2"/>
      <c r="BF541" s="2"/>
      <c r="BG541" s="2"/>
      <c r="BH541" s="2"/>
      <c r="BI541" s="2"/>
      <c r="BJ541" s="2"/>
      <c r="BK541" s="2"/>
      <c r="BL541" s="2"/>
      <c r="BM541" s="2"/>
      <c r="BN541" s="2"/>
      <c r="BO541" s="2"/>
    </row>
    <row r="542" spans="1:67" s="1" customForma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G542" s="52"/>
      <c r="AL542" s="2"/>
      <c r="AU542" s="2"/>
      <c r="AV542" s="2"/>
      <c r="AW542" s="2"/>
      <c r="AX542" s="2"/>
      <c r="AY542" s="2"/>
      <c r="AZ542" s="2"/>
      <c r="BA542" s="2"/>
      <c r="BB542" s="2"/>
      <c r="BC542" s="2"/>
      <c r="BD542" s="2"/>
      <c r="BE542" s="2"/>
      <c r="BF542" s="2"/>
      <c r="BG542" s="2"/>
      <c r="BH542" s="2"/>
      <c r="BI542" s="2"/>
      <c r="BJ542" s="2"/>
      <c r="BK542" s="2"/>
      <c r="BL542" s="2"/>
      <c r="BM542" s="2"/>
      <c r="BN542" s="2"/>
      <c r="BO542" s="2"/>
    </row>
    <row r="543" spans="1:67" s="1" customForma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G543" s="52"/>
      <c r="AL543" s="2"/>
      <c r="AU543" s="2"/>
      <c r="AV543" s="2"/>
      <c r="AW543" s="2"/>
      <c r="AX543" s="2"/>
      <c r="AY543" s="2"/>
      <c r="AZ543" s="2"/>
      <c r="BA543" s="2"/>
      <c r="BB543" s="2"/>
      <c r="BC543" s="2"/>
      <c r="BD543" s="2"/>
      <c r="BE543" s="2"/>
      <c r="BF543" s="2"/>
      <c r="BG543" s="2"/>
      <c r="BH543" s="2"/>
      <c r="BI543" s="2"/>
      <c r="BJ543" s="2"/>
      <c r="BK543" s="2"/>
      <c r="BL543" s="2"/>
      <c r="BM543" s="2"/>
      <c r="BN543" s="2"/>
      <c r="BO543" s="2"/>
    </row>
    <row r="544" spans="1:67" s="1" customForma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G544" s="52"/>
      <c r="AL544" s="2"/>
      <c r="AU544" s="2"/>
      <c r="AV544" s="2"/>
      <c r="AW544" s="2"/>
      <c r="AX544" s="2"/>
      <c r="AY544" s="2"/>
      <c r="AZ544" s="2"/>
      <c r="BA544" s="2"/>
      <c r="BB544" s="2"/>
      <c r="BC544" s="2"/>
      <c r="BD544" s="2"/>
      <c r="BE544" s="2"/>
      <c r="BF544" s="2"/>
      <c r="BG544" s="2"/>
      <c r="BH544" s="2"/>
      <c r="BI544" s="2"/>
      <c r="BJ544" s="2"/>
      <c r="BK544" s="2"/>
      <c r="BL544" s="2"/>
      <c r="BM544" s="2"/>
      <c r="BN544" s="2"/>
      <c r="BO544" s="2"/>
    </row>
    <row r="545" spans="1:67" s="1" customForma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G545" s="52"/>
      <c r="AL545" s="2"/>
      <c r="AU545" s="2"/>
      <c r="AV545" s="2"/>
      <c r="AW545" s="2"/>
      <c r="AX545" s="2"/>
      <c r="AY545" s="2"/>
      <c r="AZ545" s="2"/>
      <c r="BA545" s="2"/>
      <c r="BB545" s="2"/>
      <c r="BC545" s="2"/>
      <c r="BD545" s="2"/>
      <c r="BE545" s="2"/>
      <c r="BF545" s="2"/>
      <c r="BG545" s="2"/>
      <c r="BH545" s="2"/>
      <c r="BI545" s="2"/>
      <c r="BJ545" s="2"/>
      <c r="BK545" s="2"/>
      <c r="BL545" s="2"/>
      <c r="BM545" s="2"/>
      <c r="BN545" s="2"/>
      <c r="BO545" s="2"/>
    </row>
    <row r="546" spans="1:67" s="1" customForma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G546" s="52"/>
      <c r="AL546" s="2"/>
      <c r="AU546" s="2"/>
      <c r="AV546" s="2"/>
      <c r="AW546" s="2"/>
      <c r="AX546" s="2"/>
      <c r="AY546" s="2"/>
      <c r="AZ546" s="2"/>
      <c r="BA546" s="2"/>
      <c r="BB546" s="2"/>
      <c r="BC546" s="2"/>
      <c r="BD546" s="2"/>
      <c r="BE546" s="2"/>
      <c r="BF546" s="2"/>
      <c r="BG546" s="2"/>
      <c r="BH546" s="2"/>
      <c r="BI546" s="2"/>
      <c r="BJ546" s="2"/>
      <c r="BK546" s="2"/>
      <c r="BL546" s="2"/>
      <c r="BM546" s="2"/>
      <c r="BN546" s="2"/>
      <c r="BO546" s="2"/>
    </row>
    <row r="547" spans="1:67" s="1" customForma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G547" s="52"/>
      <c r="AL547" s="2"/>
      <c r="AU547" s="2"/>
      <c r="AV547" s="2"/>
      <c r="AW547" s="2"/>
      <c r="AX547" s="2"/>
      <c r="AY547" s="2"/>
      <c r="AZ547" s="2"/>
      <c r="BA547" s="2"/>
      <c r="BB547" s="2"/>
      <c r="BC547" s="2"/>
      <c r="BD547" s="2"/>
      <c r="BE547" s="2"/>
      <c r="BF547" s="2"/>
      <c r="BG547" s="2"/>
      <c r="BH547" s="2"/>
      <c r="BI547" s="2"/>
      <c r="BJ547" s="2"/>
      <c r="BK547" s="2"/>
      <c r="BL547" s="2"/>
      <c r="BM547" s="2"/>
      <c r="BN547" s="2"/>
      <c r="BO547" s="2"/>
    </row>
    <row r="548" spans="1:67" s="1" customForma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G548" s="52"/>
      <c r="AL548" s="2"/>
      <c r="AU548" s="2"/>
      <c r="AV548" s="2"/>
      <c r="AW548" s="2"/>
      <c r="AX548" s="2"/>
      <c r="AY548" s="2"/>
      <c r="AZ548" s="2"/>
      <c r="BA548" s="2"/>
      <c r="BB548" s="2"/>
      <c r="BC548" s="2"/>
      <c r="BD548" s="2"/>
      <c r="BE548" s="2"/>
      <c r="BF548" s="2"/>
      <c r="BG548" s="2"/>
      <c r="BH548" s="2"/>
      <c r="BI548" s="2"/>
      <c r="BJ548" s="2"/>
      <c r="BK548" s="2"/>
      <c r="BL548" s="2"/>
      <c r="BM548" s="2"/>
      <c r="BN548" s="2"/>
      <c r="BO548" s="2"/>
    </row>
    <row r="549" spans="1:67" s="1" customForma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G549" s="52"/>
      <c r="AL549" s="2"/>
      <c r="AU549" s="2"/>
      <c r="AV549" s="2"/>
      <c r="AW549" s="2"/>
      <c r="AX549" s="2"/>
      <c r="AY549" s="2"/>
      <c r="AZ549" s="2"/>
      <c r="BA549" s="2"/>
      <c r="BB549" s="2"/>
      <c r="BC549" s="2"/>
      <c r="BD549" s="2"/>
      <c r="BE549" s="2"/>
      <c r="BF549" s="2"/>
      <c r="BG549" s="2"/>
      <c r="BH549" s="2"/>
      <c r="BI549" s="2"/>
      <c r="BJ549" s="2"/>
      <c r="BK549" s="2"/>
      <c r="BL549" s="2"/>
      <c r="BM549" s="2"/>
      <c r="BN549" s="2"/>
      <c r="BO549" s="2"/>
    </row>
    <row r="550" spans="1:67" s="1" customForma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G550" s="52"/>
      <c r="AL550" s="2"/>
      <c r="AU550" s="2"/>
      <c r="AV550" s="2"/>
      <c r="AW550" s="2"/>
      <c r="AX550" s="2"/>
      <c r="AY550" s="2"/>
      <c r="AZ550" s="2"/>
      <c r="BA550" s="2"/>
      <c r="BB550" s="2"/>
      <c r="BC550" s="2"/>
      <c r="BD550" s="2"/>
      <c r="BE550" s="2"/>
      <c r="BF550" s="2"/>
      <c r="BG550" s="2"/>
      <c r="BH550" s="2"/>
      <c r="BI550" s="2"/>
      <c r="BJ550" s="2"/>
      <c r="BK550" s="2"/>
      <c r="BL550" s="2"/>
      <c r="BM550" s="2"/>
      <c r="BN550" s="2"/>
      <c r="BO550" s="2"/>
    </row>
    <row r="551" spans="1:67" s="1" customForma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G551" s="52"/>
      <c r="AL551" s="2"/>
      <c r="AU551" s="2"/>
      <c r="AV551" s="2"/>
      <c r="AW551" s="2"/>
      <c r="AX551" s="2"/>
      <c r="AY551" s="2"/>
      <c r="AZ551" s="2"/>
      <c r="BA551" s="2"/>
      <c r="BB551" s="2"/>
      <c r="BC551" s="2"/>
      <c r="BD551" s="2"/>
      <c r="BE551" s="2"/>
      <c r="BF551" s="2"/>
      <c r="BG551" s="2"/>
      <c r="BH551" s="2"/>
      <c r="BI551" s="2"/>
      <c r="BJ551" s="2"/>
      <c r="BK551" s="2"/>
      <c r="BL551" s="2"/>
      <c r="BM551" s="2"/>
      <c r="BN551" s="2"/>
      <c r="BO551" s="2"/>
    </row>
    <row r="552" spans="1:67" s="1" customForma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G552" s="52"/>
      <c r="AL552" s="2"/>
      <c r="AU552" s="2"/>
      <c r="AV552" s="2"/>
      <c r="AW552" s="2"/>
      <c r="AX552" s="2"/>
      <c r="AY552" s="2"/>
      <c r="AZ552" s="2"/>
      <c r="BA552" s="2"/>
      <c r="BB552" s="2"/>
      <c r="BC552" s="2"/>
      <c r="BD552" s="2"/>
      <c r="BE552" s="2"/>
      <c r="BF552" s="2"/>
      <c r="BG552" s="2"/>
      <c r="BH552" s="2"/>
      <c r="BI552" s="2"/>
      <c r="BJ552" s="2"/>
      <c r="BK552" s="2"/>
      <c r="BL552" s="2"/>
      <c r="BM552" s="2"/>
      <c r="BN552" s="2"/>
      <c r="BO552" s="2"/>
    </row>
    <row r="553" spans="1:67" s="1" customForma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G553" s="52"/>
      <c r="AL553" s="2"/>
      <c r="AU553" s="2"/>
      <c r="AV553" s="2"/>
      <c r="AW553" s="2"/>
      <c r="AX553" s="2"/>
      <c r="AY553" s="2"/>
      <c r="AZ553" s="2"/>
      <c r="BA553" s="2"/>
      <c r="BB553" s="2"/>
      <c r="BC553" s="2"/>
      <c r="BD553" s="2"/>
      <c r="BE553" s="2"/>
      <c r="BF553" s="2"/>
      <c r="BG553" s="2"/>
      <c r="BH553" s="2"/>
      <c r="BI553" s="2"/>
      <c r="BJ553" s="2"/>
      <c r="BK553" s="2"/>
      <c r="BL553" s="2"/>
      <c r="BM553" s="2"/>
      <c r="BN553" s="2"/>
      <c r="BO553" s="2"/>
    </row>
    <row r="554" spans="1:67" s="1" customForma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G554" s="52"/>
      <c r="AL554" s="2"/>
      <c r="AU554" s="2"/>
      <c r="AV554" s="2"/>
      <c r="AW554" s="2"/>
      <c r="AX554" s="2"/>
      <c r="AY554" s="2"/>
      <c r="AZ554" s="2"/>
      <c r="BA554" s="2"/>
      <c r="BB554" s="2"/>
      <c r="BC554" s="2"/>
      <c r="BD554" s="2"/>
      <c r="BE554" s="2"/>
      <c r="BF554" s="2"/>
      <c r="BG554" s="2"/>
      <c r="BH554" s="2"/>
      <c r="BI554" s="2"/>
      <c r="BJ554" s="2"/>
      <c r="BK554" s="2"/>
      <c r="BL554" s="2"/>
      <c r="BM554" s="2"/>
      <c r="BN554" s="2"/>
      <c r="BO554" s="2"/>
    </row>
    <row r="555" spans="1:67" s="1" customForma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G555" s="52"/>
      <c r="AL555" s="2"/>
      <c r="AU555" s="2"/>
      <c r="AV555" s="2"/>
      <c r="AW555" s="2"/>
      <c r="AX555" s="2"/>
      <c r="AY555" s="2"/>
      <c r="AZ555" s="2"/>
      <c r="BA555" s="2"/>
      <c r="BB555" s="2"/>
      <c r="BC555" s="2"/>
      <c r="BD555" s="2"/>
      <c r="BE555" s="2"/>
      <c r="BF555" s="2"/>
      <c r="BG555" s="2"/>
      <c r="BH555" s="2"/>
      <c r="BI555" s="2"/>
      <c r="BJ555" s="2"/>
      <c r="BK555" s="2"/>
      <c r="BL555" s="2"/>
      <c r="BM555" s="2"/>
      <c r="BN555" s="2"/>
      <c r="BO555" s="2"/>
    </row>
    <row r="556" spans="1:67" s="1" customForma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G556" s="52"/>
      <c r="AL556" s="2"/>
      <c r="AU556" s="2"/>
      <c r="AV556" s="2"/>
      <c r="AW556" s="2"/>
      <c r="AX556" s="2"/>
      <c r="AY556" s="2"/>
      <c r="AZ556" s="2"/>
      <c r="BA556" s="2"/>
      <c r="BB556" s="2"/>
      <c r="BC556" s="2"/>
      <c r="BD556" s="2"/>
      <c r="BE556" s="2"/>
      <c r="BF556" s="2"/>
      <c r="BG556" s="2"/>
      <c r="BH556" s="2"/>
      <c r="BI556" s="2"/>
      <c r="BJ556" s="2"/>
      <c r="BK556" s="2"/>
      <c r="BL556" s="2"/>
      <c r="BM556" s="2"/>
      <c r="BN556" s="2"/>
      <c r="BO556" s="2"/>
    </row>
    <row r="557" spans="1:67" s="1" customForma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G557" s="52"/>
      <c r="AL557" s="2"/>
      <c r="AU557" s="2"/>
      <c r="AV557" s="2"/>
      <c r="AW557" s="2"/>
      <c r="AX557" s="2"/>
      <c r="AY557" s="2"/>
      <c r="AZ557" s="2"/>
      <c r="BA557" s="2"/>
      <c r="BB557" s="2"/>
      <c r="BC557" s="2"/>
      <c r="BD557" s="2"/>
      <c r="BE557" s="2"/>
      <c r="BF557" s="2"/>
      <c r="BG557" s="2"/>
      <c r="BH557" s="2"/>
      <c r="BI557" s="2"/>
      <c r="BJ557" s="2"/>
      <c r="BK557" s="2"/>
      <c r="BL557" s="2"/>
      <c r="BM557" s="2"/>
      <c r="BN557" s="2"/>
      <c r="BO557" s="2"/>
    </row>
    <row r="558" spans="1:67" s="1" customForma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G558" s="52"/>
      <c r="AL558" s="2"/>
      <c r="AU558" s="2"/>
      <c r="AV558" s="2"/>
      <c r="AW558" s="2"/>
      <c r="AX558" s="2"/>
      <c r="AY558" s="2"/>
      <c r="AZ558" s="2"/>
      <c r="BA558" s="2"/>
      <c r="BB558" s="2"/>
      <c r="BC558" s="2"/>
      <c r="BD558" s="2"/>
      <c r="BE558" s="2"/>
      <c r="BF558" s="2"/>
      <c r="BG558" s="2"/>
      <c r="BH558" s="2"/>
      <c r="BI558" s="2"/>
      <c r="BJ558" s="2"/>
      <c r="BK558" s="2"/>
      <c r="BL558" s="2"/>
      <c r="BM558" s="2"/>
      <c r="BN558" s="2"/>
      <c r="BO558" s="2"/>
    </row>
    <row r="559" spans="1:67" s="1" customForma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G559" s="52"/>
      <c r="AL559" s="2"/>
      <c r="AU559" s="2"/>
      <c r="AV559" s="2"/>
      <c r="AW559" s="2"/>
      <c r="AX559" s="2"/>
      <c r="AY559" s="2"/>
      <c r="AZ559" s="2"/>
      <c r="BA559" s="2"/>
      <c r="BB559" s="2"/>
      <c r="BC559" s="2"/>
      <c r="BD559" s="2"/>
      <c r="BE559" s="2"/>
      <c r="BF559" s="2"/>
      <c r="BG559" s="2"/>
      <c r="BH559" s="2"/>
      <c r="BI559" s="2"/>
      <c r="BJ559" s="2"/>
      <c r="BK559" s="2"/>
      <c r="BL559" s="2"/>
      <c r="BM559" s="2"/>
      <c r="BN559" s="2"/>
      <c r="BO559" s="2"/>
    </row>
    <row r="560" spans="1:67" s="1" customForma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G560" s="52"/>
      <c r="AL560" s="2"/>
      <c r="AU560" s="2"/>
      <c r="AV560" s="2"/>
      <c r="AW560" s="2"/>
      <c r="AX560" s="2"/>
      <c r="AY560" s="2"/>
      <c r="AZ560" s="2"/>
      <c r="BA560" s="2"/>
      <c r="BB560" s="2"/>
      <c r="BC560" s="2"/>
      <c r="BD560" s="2"/>
      <c r="BE560" s="2"/>
      <c r="BF560" s="2"/>
      <c r="BG560" s="2"/>
      <c r="BH560" s="2"/>
      <c r="BI560" s="2"/>
      <c r="BJ560" s="2"/>
      <c r="BK560" s="2"/>
      <c r="BL560" s="2"/>
      <c r="BM560" s="2"/>
      <c r="BN560" s="2"/>
      <c r="BO560" s="2"/>
    </row>
    <row r="561" spans="1:67" s="1" customForma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G561" s="52"/>
      <c r="AL561" s="2"/>
      <c r="AU561" s="2"/>
      <c r="AV561" s="2"/>
      <c r="AW561" s="2"/>
      <c r="AX561" s="2"/>
      <c r="AY561" s="2"/>
      <c r="AZ561" s="2"/>
      <c r="BA561" s="2"/>
      <c r="BB561" s="2"/>
      <c r="BC561" s="2"/>
      <c r="BD561" s="2"/>
      <c r="BE561" s="2"/>
      <c r="BF561" s="2"/>
      <c r="BG561" s="2"/>
      <c r="BH561" s="2"/>
      <c r="BI561" s="2"/>
      <c r="BJ561" s="2"/>
      <c r="BK561" s="2"/>
      <c r="BL561" s="2"/>
      <c r="BM561" s="2"/>
      <c r="BN561" s="2"/>
      <c r="BO561" s="2"/>
    </row>
    <row r="562" spans="1:67" s="1" customForma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G562" s="52"/>
      <c r="AL562" s="2"/>
      <c r="AU562" s="2"/>
      <c r="AV562" s="2"/>
      <c r="AW562" s="2"/>
      <c r="AX562" s="2"/>
      <c r="AY562" s="2"/>
      <c r="AZ562" s="2"/>
      <c r="BA562" s="2"/>
      <c r="BB562" s="2"/>
      <c r="BC562" s="2"/>
      <c r="BD562" s="2"/>
      <c r="BE562" s="2"/>
      <c r="BF562" s="2"/>
      <c r="BG562" s="2"/>
      <c r="BH562" s="2"/>
      <c r="BI562" s="2"/>
      <c r="BJ562" s="2"/>
      <c r="BK562" s="2"/>
      <c r="BL562" s="2"/>
      <c r="BM562" s="2"/>
      <c r="BN562" s="2"/>
      <c r="BO562" s="2"/>
    </row>
    <row r="563" spans="1:67" s="1" customForma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G563" s="52"/>
      <c r="AL563" s="2"/>
      <c r="AU563" s="2"/>
      <c r="AV563" s="2"/>
      <c r="AW563" s="2"/>
      <c r="AX563" s="2"/>
      <c r="AY563" s="2"/>
      <c r="AZ563" s="2"/>
      <c r="BA563" s="2"/>
      <c r="BB563" s="2"/>
      <c r="BC563" s="2"/>
      <c r="BD563" s="2"/>
      <c r="BE563" s="2"/>
      <c r="BF563" s="2"/>
      <c r="BG563" s="2"/>
      <c r="BH563" s="2"/>
      <c r="BI563" s="2"/>
      <c r="BJ563" s="2"/>
      <c r="BK563" s="2"/>
      <c r="BL563" s="2"/>
      <c r="BM563" s="2"/>
      <c r="BN563" s="2"/>
      <c r="BO563" s="2"/>
    </row>
    <row r="564" spans="1:67" s="1" customForma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G564" s="52"/>
      <c r="AL564" s="2"/>
      <c r="AU564" s="2"/>
      <c r="AV564" s="2"/>
      <c r="AW564" s="2"/>
      <c r="AX564" s="2"/>
      <c r="AY564" s="2"/>
      <c r="AZ564" s="2"/>
      <c r="BA564" s="2"/>
      <c r="BB564" s="2"/>
      <c r="BC564" s="2"/>
      <c r="BD564" s="2"/>
      <c r="BE564" s="2"/>
      <c r="BF564" s="2"/>
      <c r="BG564" s="2"/>
      <c r="BH564" s="2"/>
      <c r="BI564" s="2"/>
      <c r="BJ564" s="2"/>
      <c r="BK564" s="2"/>
      <c r="BL564" s="2"/>
      <c r="BM564" s="2"/>
      <c r="BN564" s="2"/>
      <c r="BO564" s="2"/>
    </row>
    <row r="565" spans="1:67" s="1" customForma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G565" s="52"/>
      <c r="AL565" s="2"/>
      <c r="AU565" s="2"/>
      <c r="AV565" s="2"/>
      <c r="AW565" s="2"/>
      <c r="AX565" s="2"/>
      <c r="AY565" s="2"/>
      <c r="AZ565" s="2"/>
      <c r="BA565" s="2"/>
      <c r="BB565" s="2"/>
      <c r="BC565" s="2"/>
      <c r="BD565" s="2"/>
      <c r="BE565" s="2"/>
      <c r="BF565" s="2"/>
      <c r="BG565" s="2"/>
      <c r="BH565" s="2"/>
      <c r="BI565" s="2"/>
      <c r="BJ565" s="2"/>
      <c r="BK565" s="2"/>
      <c r="BL565" s="2"/>
      <c r="BM565" s="2"/>
      <c r="BN565" s="2"/>
      <c r="BO565" s="2"/>
    </row>
    <row r="566" spans="1:67" s="1" customForma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G566" s="52"/>
      <c r="AL566" s="2"/>
      <c r="AU566" s="2"/>
      <c r="AV566" s="2"/>
      <c r="AW566" s="2"/>
      <c r="AX566" s="2"/>
      <c r="AY566" s="2"/>
      <c r="AZ566" s="2"/>
      <c r="BA566" s="2"/>
      <c r="BB566" s="2"/>
      <c r="BC566" s="2"/>
      <c r="BD566" s="2"/>
      <c r="BE566" s="2"/>
      <c r="BF566" s="2"/>
      <c r="BG566" s="2"/>
      <c r="BH566" s="2"/>
      <c r="BI566" s="2"/>
      <c r="BJ566" s="2"/>
      <c r="BK566" s="2"/>
      <c r="BL566" s="2"/>
      <c r="BM566" s="2"/>
      <c r="BN566" s="2"/>
      <c r="BO566" s="2"/>
    </row>
    <row r="567" spans="1:67" s="1" customForma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G567" s="52"/>
      <c r="AL567" s="2"/>
      <c r="AU567" s="2"/>
      <c r="AV567" s="2"/>
      <c r="AW567" s="2"/>
      <c r="AX567" s="2"/>
      <c r="AY567" s="2"/>
      <c r="AZ567" s="2"/>
      <c r="BA567" s="2"/>
      <c r="BB567" s="2"/>
      <c r="BC567" s="2"/>
      <c r="BD567" s="2"/>
      <c r="BE567" s="2"/>
      <c r="BF567" s="2"/>
      <c r="BG567" s="2"/>
      <c r="BH567" s="2"/>
      <c r="BI567" s="2"/>
      <c r="BJ567" s="2"/>
      <c r="BK567" s="2"/>
      <c r="BL567" s="2"/>
      <c r="BM567" s="2"/>
      <c r="BN567" s="2"/>
      <c r="BO567" s="2"/>
    </row>
    <row r="568" spans="1:67" s="1" customForma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G568" s="52"/>
      <c r="AL568" s="2"/>
      <c r="AU568" s="2"/>
      <c r="AV568" s="2"/>
      <c r="AW568" s="2"/>
      <c r="AX568" s="2"/>
      <c r="AY568" s="2"/>
      <c r="AZ568" s="2"/>
      <c r="BA568" s="2"/>
      <c r="BB568" s="2"/>
      <c r="BC568" s="2"/>
      <c r="BD568" s="2"/>
      <c r="BE568" s="2"/>
      <c r="BF568" s="2"/>
      <c r="BG568" s="2"/>
      <c r="BH568" s="2"/>
      <c r="BI568" s="2"/>
      <c r="BJ568" s="2"/>
      <c r="BK568" s="2"/>
      <c r="BL568" s="2"/>
      <c r="BM568" s="2"/>
      <c r="BN568" s="2"/>
      <c r="BO568" s="2"/>
    </row>
    <row r="569" spans="1:67" s="1" customForma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G569" s="52"/>
      <c r="AL569" s="2"/>
      <c r="AU569" s="2"/>
      <c r="AV569" s="2"/>
      <c r="AW569" s="2"/>
      <c r="AX569" s="2"/>
      <c r="AY569" s="2"/>
      <c r="AZ569" s="2"/>
      <c r="BA569" s="2"/>
      <c r="BB569" s="2"/>
      <c r="BC569" s="2"/>
      <c r="BD569" s="2"/>
      <c r="BE569" s="2"/>
      <c r="BF569" s="2"/>
      <c r="BG569" s="2"/>
      <c r="BH569" s="2"/>
      <c r="BI569" s="2"/>
      <c r="BJ569" s="2"/>
      <c r="BK569" s="2"/>
      <c r="BL569" s="2"/>
      <c r="BM569" s="2"/>
      <c r="BN569" s="2"/>
      <c r="BO569" s="2"/>
    </row>
    <row r="570" spans="1:67" s="1" customForma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G570" s="52"/>
      <c r="AL570" s="2"/>
      <c r="AU570" s="2"/>
      <c r="AV570" s="2"/>
      <c r="AW570" s="2"/>
      <c r="AX570" s="2"/>
      <c r="AY570" s="2"/>
      <c r="AZ570" s="2"/>
      <c r="BA570" s="2"/>
      <c r="BB570" s="2"/>
      <c r="BC570" s="2"/>
      <c r="BD570" s="2"/>
      <c r="BE570" s="2"/>
      <c r="BF570" s="2"/>
      <c r="BG570" s="2"/>
      <c r="BH570" s="2"/>
      <c r="BI570" s="2"/>
      <c r="BJ570" s="2"/>
      <c r="BK570" s="2"/>
      <c r="BL570" s="2"/>
      <c r="BM570" s="2"/>
      <c r="BN570" s="2"/>
      <c r="BO570" s="2"/>
    </row>
    <row r="571" spans="1:67" s="1" customForma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G571" s="52"/>
      <c r="AL571" s="2"/>
      <c r="AU571" s="2"/>
      <c r="AV571" s="2"/>
      <c r="AW571" s="2"/>
      <c r="AX571" s="2"/>
      <c r="AY571" s="2"/>
      <c r="AZ571" s="2"/>
      <c r="BA571" s="2"/>
      <c r="BB571" s="2"/>
      <c r="BC571" s="2"/>
      <c r="BD571" s="2"/>
      <c r="BE571" s="2"/>
      <c r="BF571" s="2"/>
      <c r="BG571" s="2"/>
      <c r="BH571" s="2"/>
      <c r="BI571" s="2"/>
      <c r="BJ571" s="2"/>
      <c r="BK571" s="2"/>
      <c r="BL571" s="2"/>
      <c r="BM571" s="2"/>
      <c r="BN571" s="2"/>
      <c r="BO571" s="2"/>
    </row>
    <row r="572" spans="1:67" s="1" customForma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G572" s="52"/>
      <c r="AL572" s="2"/>
      <c r="AU572" s="2"/>
      <c r="AV572" s="2"/>
      <c r="AW572" s="2"/>
      <c r="AX572" s="2"/>
      <c r="AY572" s="2"/>
      <c r="AZ572" s="2"/>
      <c r="BA572" s="2"/>
      <c r="BB572" s="2"/>
      <c r="BC572" s="2"/>
      <c r="BD572" s="2"/>
      <c r="BE572" s="2"/>
      <c r="BF572" s="2"/>
      <c r="BG572" s="2"/>
      <c r="BH572" s="2"/>
      <c r="BI572" s="2"/>
      <c r="BJ572" s="2"/>
      <c r="BK572" s="2"/>
      <c r="BL572" s="2"/>
      <c r="BM572" s="2"/>
      <c r="BN572" s="2"/>
      <c r="BO572" s="2"/>
    </row>
    <row r="573" spans="1:67" s="1" customForma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G573" s="52"/>
      <c r="AL573" s="2"/>
      <c r="AU573" s="2"/>
      <c r="AV573" s="2"/>
      <c r="AW573" s="2"/>
      <c r="AX573" s="2"/>
      <c r="AY573" s="2"/>
      <c r="AZ573" s="2"/>
      <c r="BA573" s="2"/>
      <c r="BB573" s="2"/>
      <c r="BC573" s="2"/>
      <c r="BD573" s="2"/>
      <c r="BE573" s="2"/>
      <c r="BF573" s="2"/>
      <c r="BG573" s="2"/>
      <c r="BH573" s="2"/>
      <c r="BI573" s="2"/>
      <c r="BJ573" s="2"/>
      <c r="BK573" s="2"/>
      <c r="BL573" s="2"/>
      <c r="BM573" s="2"/>
      <c r="BN573" s="2"/>
      <c r="BO573" s="2"/>
    </row>
    <row r="574" spans="1:67" s="1" customForma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G574" s="52"/>
      <c r="AL574" s="2"/>
      <c r="AU574" s="2"/>
      <c r="AV574" s="2"/>
      <c r="AW574" s="2"/>
      <c r="AX574" s="2"/>
      <c r="AY574" s="2"/>
      <c r="AZ574" s="2"/>
      <c r="BA574" s="2"/>
      <c r="BB574" s="2"/>
      <c r="BC574" s="2"/>
      <c r="BD574" s="2"/>
      <c r="BE574" s="2"/>
      <c r="BF574" s="2"/>
      <c r="BG574" s="2"/>
      <c r="BH574" s="2"/>
      <c r="BI574" s="2"/>
      <c r="BJ574" s="2"/>
      <c r="BK574" s="2"/>
      <c r="BL574" s="2"/>
      <c r="BM574" s="2"/>
      <c r="BN574" s="2"/>
      <c r="BO574" s="2"/>
    </row>
    <row r="575" spans="1:67" s="1" customForma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G575" s="52"/>
      <c r="AL575" s="2"/>
      <c r="AU575" s="2"/>
      <c r="AV575" s="2"/>
      <c r="AW575" s="2"/>
      <c r="AX575" s="2"/>
      <c r="AY575" s="2"/>
      <c r="AZ575" s="2"/>
      <c r="BA575" s="2"/>
      <c r="BB575" s="2"/>
      <c r="BC575" s="2"/>
      <c r="BD575" s="2"/>
      <c r="BE575" s="2"/>
      <c r="BF575" s="2"/>
      <c r="BG575" s="2"/>
      <c r="BH575" s="2"/>
      <c r="BI575" s="2"/>
      <c r="BJ575" s="2"/>
      <c r="BK575" s="2"/>
      <c r="BL575" s="2"/>
      <c r="BM575" s="2"/>
      <c r="BN575" s="2"/>
      <c r="BO575" s="2"/>
    </row>
    <row r="576" spans="1:67" s="1" customForma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G576" s="52"/>
      <c r="AL576" s="2"/>
      <c r="AU576" s="2"/>
      <c r="AV576" s="2"/>
      <c r="AW576" s="2"/>
      <c r="AX576" s="2"/>
      <c r="AY576" s="2"/>
      <c r="AZ576" s="2"/>
      <c r="BA576" s="2"/>
      <c r="BB576" s="2"/>
      <c r="BC576" s="2"/>
      <c r="BD576" s="2"/>
      <c r="BE576" s="2"/>
      <c r="BF576" s="2"/>
      <c r="BG576" s="2"/>
      <c r="BH576" s="2"/>
      <c r="BI576" s="2"/>
      <c r="BJ576" s="2"/>
      <c r="BK576" s="2"/>
      <c r="BL576" s="2"/>
      <c r="BM576" s="2"/>
      <c r="BN576" s="2"/>
      <c r="BO576" s="2"/>
    </row>
    <row r="577" spans="1:67" s="1" customForma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G577" s="52"/>
      <c r="AL577" s="2"/>
      <c r="AU577" s="2"/>
      <c r="AV577" s="2"/>
      <c r="AW577" s="2"/>
      <c r="AX577" s="2"/>
      <c r="AY577" s="2"/>
      <c r="AZ577" s="2"/>
      <c r="BA577" s="2"/>
      <c r="BB577" s="2"/>
      <c r="BC577" s="2"/>
      <c r="BD577" s="2"/>
      <c r="BE577" s="2"/>
      <c r="BF577" s="2"/>
      <c r="BG577" s="2"/>
      <c r="BH577" s="2"/>
      <c r="BI577" s="2"/>
      <c r="BJ577" s="2"/>
      <c r="BK577" s="2"/>
      <c r="BL577" s="2"/>
      <c r="BM577" s="2"/>
      <c r="BN577" s="2"/>
      <c r="BO577" s="2"/>
    </row>
    <row r="578" spans="1:67" s="1" customForma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G578" s="52"/>
      <c r="AL578" s="2"/>
      <c r="AU578" s="2"/>
      <c r="AV578" s="2"/>
      <c r="AW578" s="2"/>
      <c r="AX578" s="2"/>
      <c r="AY578" s="2"/>
      <c r="AZ578" s="2"/>
      <c r="BA578" s="2"/>
      <c r="BB578" s="2"/>
      <c r="BC578" s="2"/>
      <c r="BD578" s="2"/>
      <c r="BE578" s="2"/>
      <c r="BF578" s="2"/>
      <c r="BG578" s="2"/>
      <c r="BH578" s="2"/>
      <c r="BI578" s="2"/>
      <c r="BJ578" s="2"/>
      <c r="BK578" s="2"/>
      <c r="BL578" s="2"/>
      <c r="BM578" s="2"/>
      <c r="BN578" s="2"/>
      <c r="BO578" s="2"/>
    </row>
    <row r="579" spans="1:67" s="1" customForma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G579" s="52"/>
      <c r="AL579" s="2"/>
      <c r="AU579" s="2"/>
      <c r="AV579" s="2"/>
      <c r="AW579" s="2"/>
      <c r="AX579" s="2"/>
      <c r="AY579" s="2"/>
      <c r="AZ579" s="2"/>
      <c r="BA579" s="2"/>
      <c r="BB579" s="2"/>
      <c r="BC579" s="2"/>
      <c r="BD579" s="2"/>
      <c r="BE579" s="2"/>
      <c r="BF579" s="2"/>
      <c r="BG579" s="2"/>
      <c r="BH579" s="2"/>
      <c r="BI579" s="2"/>
      <c r="BJ579" s="2"/>
      <c r="BK579" s="2"/>
      <c r="BL579" s="2"/>
      <c r="BM579" s="2"/>
      <c r="BN579" s="2"/>
      <c r="BO579" s="2"/>
    </row>
    <row r="580" spans="1:67" s="1" customForma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G580" s="52"/>
      <c r="AL580" s="2"/>
      <c r="AU580" s="2"/>
      <c r="AV580" s="2"/>
      <c r="AW580" s="2"/>
      <c r="AX580" s="2"/>
      <c r="AY580" s="2"/>
      <c r="AZ580" s="2"/>
      <c r="BA580" s="2"/>
      <c r="BB580" s="2"/>
      <c r="BC580" s="2"/>
      <c r="BD580" s="2"/>
      <c r="BE580" s="2"/>
      <c r="BF580" s="2"/>
      <c r="BG580" s="2"/>
      <c r="BH580" s="2"/>
      <c r="BI580" s="2"/>
      <c r="BJ580" s="2"/>
      <c r="BK580" s="2"/>
      <c r="BL580" s="2"/>
      <c r="BM580" s="2"/>
      <c r="BN580" s="2"/>
      <c r="BO580" s="2"/>
    </row>
    <row r="581" spans="1:67" s="1" customForma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G581" s="52"/>
      <c r="AL581" s="2"/>
      <c r="AU581" s="2"/>
      <c r="AV581" s="2"/>
      <c r="AW581" s="2"/>
      <c r="AX581" s="2"/>
      <c r="AY581" s="2"/>
      <c r="AZ581" s="2"/>
      <c r="BA581" s="2"/>
      <c r="BB581" s="2"/>
      <c r="BC581" s="2"/>
      <c r="BD581" s="2"/>
      <c r="BE581" s="2"/>
      <c r="BF581" s="2"/>
      <c r="BG581" s="2"/>
      <c r="BH581" s="2"/>
      <c r="BI581" s="2"/>
      <c r="BJ581" s="2"/>
      <c r="BK581" s="2"/>
      <c r="BL581" s="2"/>
      <c r="BM581" s="2"/>
      <c r="BN581" s="2"/>
      <c r="BO581" s="2"/>
    </row>
    <row r="582" spans="1:67" s="1" customForma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G582" s="52"/>
      <c r="AL582" s="2"/>
      <c r="AU582" s="2"/>
      <c r="AV582" s="2"/>
      <c r="AW582" s="2"/>
      <c r="AX582" s="2"/>
      <c r="AY582" s="2"/>
      <c r="AZ582" s="2"/>
      <c r="BA582" s="2"/>
      <c r="BB582" s="2"/>
      <c r="BC582" s="2"/>
      <c r="BD582" s="2"/>
      <c r="BE582" s="2"/>
      <c r="BF582" s="2"/>
      <c r="BG582" s="2"/>
      <c r="BH582" s="2"/>
      <c r="BI582" s="2"/>
      <c r="BJ582" s="2"/>
      <c r="BK582" s="2"/>
      <c r="BL582" s="2"/>
      <c r="BM582" s="2"/>
      <c r="BN582" s="2"/>
      <c r="BO582" s="2"/>
    </row>
    <row r="583" spans="1:67" s="1" customForma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G583" s="52"/>
      <c r="AL583" s="2"/>
      <c r="AU583" s="2"/>
      <c r="AV583" s="2"/>
      <c r="AW583" s="2"/>
      <c r="AX583" s="2"/>
      <c r="AY583" s="2"/>
      <c r="AZ583" s="2"/>
      <c r="BA583" s="2"/>
      <c r="BB583" s="2"/>
      <c r="BC583" s="2"/>
      <c r="BD583" s="2"/>
      <c r="BE583" s="2"/>
      <c r="BF583" s="2"/>
      <c r="BG583" s="2"/>
      <c r="BH583" s="2"/>
      <c r="BI583" s="2"/>
      <c r="BJ583" s="2"/>
      <c r="BK583" s="2"/>
      <c r="BL583" s="2"/>
      <c r="BM583" s="2"/>
      <c r="BN583" s="2"/>
      <c r="BO583" s="2"/>
    </row>
    <row r="584" spans="1:67" s="1" customForma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G584" s="52"/>
      <c r="AL584" s="2"/>
      <c r="AU584" s="2"/>
      <c r="AV584" s="2"/>
      <c r="AW584" s="2"/>
      <c r="AX584" s="2"/>
      <c r="AY584" s="2"/>
      <c r="AZ584" s="2"/>
      <c r="BA584" s="2"/>
      <c r="BB584" s="2"/>
      <c r="BC584" s="2"/>
      <c r="BD584" s="2"/>
      <c r="BE584" s="2"/>
      <c r="BF584" s="2"/>
      <c r="BG584" s="2"/>
      <c r="BH584" s="2"/>
      <c r="BI584" s="2"/>
      <c r="BJ584" s="2"/>
      <c r="BK584" s="2"/>
      <c r="BL584" s="2"/>
      <c r="BM584" s="2"/>
      <c r="BN584" s="2"/>
      <c r="BO584" s="2"/>
    </row>
    <row r="585" spans="1:67" s="1" customForma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G585" s="52"/>
      <c r="AL585" s="2"/>
      <c r="AU585" s="2"/>
      <c r="AV585" s="2"/>
      <c r="AW585" s="2"/>
      <c r="AX585" s="2"/>
      <c r="AY585" s="2"/>
      <c r="AZ585" s="2"/>
      <c r="BA585" s="2"/>
      <c r="BB585" s="2"/>
      <c r="BC585" s="2"/>
      <c r="BD585" s="2"/>
      <c r="BE585" s="2"/>
      <c r="BF585" s="2"/>
      <c r="BG585" s="2"/>
      <c r="BH585" s="2"/>
      <c r="BI585" s="2"/>
      <c r="BJ585" s="2"/>
      <c r="BK585" s="2"/>
      <c r="BL585" s="2"/>
      <c r="BM585" s="2"/>
      <c r="BN585" s="2"/>
      <c r="BO585" s="2"/>
    </row>
    <row r="586" spans="1:67" s="1" customForma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G586" s="52"/>
      <c r="AL586" s="2"/>
      <c r="AU586" s="2"/>
      <c r="AV586" s="2"/>
      <c r="AW586" s="2"/>
      <c r="AX586" s="2"/>
      <c r="AY586" s="2"/>
      <c r="AZ586" s="2"/>
      <c r="BA586" s="2"/>
      <c r="BB586" s="2"/>
      <c r="BC586" s="2"/>
      <c r="BD586" s="2"/>
      <c r="BE586" s="2"/>
      <c r="BF586" s="2"/>
      <c r="BG586" s="2"/>
      <c r="BH586" s="2"/>
      <c r="BI586" s="2"/>
      <c r="BJ586" s="2"/>
      <c r="BK586" s="2"/>
      <c r="BL586" s="2"/>
      <c r="BM586" s="2"/>
      <c r="BN586" s="2"/>
      <c r="BO586" s="2"/>
    </row>
    <row r="587" spans="1:67" s="1" customForma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G587" s="52"/>
      <c r="AL587" s="2"/>
      <c r="AU587" s="2"/>
      <c r="AV587" s="2"/>
      <c r="AW587" s="2"/>
      <c r="AX587" s="2"/>
      <c r="AY587" s="2"/>
      <c r="AZ587" s="2"/>
      <c r="BA587" s="2"/>
      <c r="BB587" s="2"/>
      <c r="BC587" s="2"/>
      <c r="BD587" s="2"/>
      <c r="BE587" s="2"/>
      <c r="BF587" s="2"/>
      <c r="BG587" s="2"/>
      <c r="BH587" s="2"/>
      <c r="BI587" s="2"/>
      <c r="BJ587" s="2"/>
      <c r="BK587" s="2"/>
      <c r="BL587" s="2"/>
      <c r="BM587" s="2"/>
      <c r="BN587" s="2"/>
      <c r="BO587" s="2"/>
    </row>
    <row r="588" spans="1:67" s="1" customForma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G588" s="52"/>
      <c r="AL588" s="2"/>
      <c r="AU588" s="2"/>
      <c r="AV588" s="2"/>
      <c r="AW588" s="2"/>
      <c r="AX588" s="2"/>
      <c r="AY588" s="2"/>
      <c r="AZ588" s="2"/>
      <c r="BA588" s="2"/>
      <c r="BB588" s="2"/>
      <c r="BC588" s="2"/>
      <c r="BD588" s="2"/>
      <c r="BE588" s="2"/>
      <c r="BF588" s="2"/>
      <c r="BG588" s="2"/>
      <c r="BH588" s="2"/>
      <c r="BI588" s="2"/>
      <c r="BJ588" s="2"/>
      <c r="BK588" s="2"/>
      <c r="BL588" s="2"/>
      <c r="BM588" s="2"/>
      <c r="BN588" s="2"/>
      <c r="BO588" s="2"/>
    </row>
    <row r="589" spans="1:67" s="1" customForma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G589" s="52"/>
      <c r="AL589" s="2"/>
      <c r="AU589" s="2"/>
      <c r="AV589" s="2"/>
      <c r="AW589" s="2"/>
      <c r="AX589" s="2"/>
      <c r="AY589" s="2"/>
      <c r="AZ589" s="2"/>
      <c r="BA589" s="2"/>
      <c r="BB589" s="2"/>
      <c r="BC589" s="2"/>
      <c r="BD589" s="2"/>
      <c r="BE589" s="2"/>
      <c r="BF589" s="2"/>
      <c r="BG589" s="2"/>
      <c r="BH589" s="2"/>
      <c r="BI589" s="2"/>
      <c r="BJ589" s="2"/>
      <c r="BK589" s="2"/>
      <c r="BL589" s="2"/>
      <c r="BM589" s="2"/>
      <c r="BN589" s="2"/>
      <c r="BO589" s="2"/>
    </row>
    <row r="590" spans="1:67" s="1" customForma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G590" s="52"/>
      <c r="AL590" s="2"/>
      <c r="AU590" s="2"/>
      <c r="AV590" s="2"/>
      <c r="AW590" s="2"/>
      <c r="AX590" s="2"/>
      <c r="AY590" s="2"/>
      <c r="AZ590" s="2"/>
      <c r="BA590" s="2"/>
      <c r="BB590" s="2"/>
      <c r="BC590" s="2"/>
      <c r="BD590" s="2"/>
      <c r="BE590" s="2"/>
      <c r="BF590" s="2"/>
      <c r="BG590" s="2"/>
      <c r="BH590" s="2"/>
      <c r="BI590" s="2"/>
      <c r="BJ590" s="2"/>
      <c r="BK590" s="2"/>
      <c r="BL590" s="2"/>
      <c r="BM590" s="2"/>
      <c r="BN590" s="2"/>
      <c r="BO590" s="2"/>
    </row>
    <row r="591" spans="1:67" s="1" customForma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G591" s="52"/>
      <c r="AL591" s="2"/>
      <c r="AU591" s="2"/>
      <c r="AV591" s="2"/>
      <c r="AW591" s="2"/>
      <c r="AX591" s="2"/>
      <c r="AY591" s="2"/>
      <c r="AZ591" s="2"/>
      <c r="BA591" s="2"/>
      <c r="BB591" s="2"/>
      <c r="BC591" s="2"/>
      <c r="BD591" s="2"/>
      <c r="BE591" s="2"/>
      <c r="BF591" s="2"/>
      <c r="BG591" s="2"/>
      <c r="BH591" s="2"/>
      <c r="BI591" s="2"/>
      <c r="BJ591" s="2"/>
      <c r="BK591" s="2"/>
      <c r="BL591" s="2"/>
      <c r="BM591" s="2"/>
      <c r="BN591" s="2"/>
      <c r="BO591" s="2"/>
    </row>
    <row r="592" spans="1:67" s="1" customForma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G592" s="52"/>
      <c r="AL592" s="2"/>
      <c r="AU592" s="2"/>
      <c r="AV592" s="2"/>
      <c r="AW592" s="2"/>
      <c r="AX592" s="2"/>
      <c r="AY592" s="2"/>
      <c r="AZ592" s="2"/>
      <c r="BA592" s="2"/>
      <c r="BB592" s="2"/>
      <c r="BC592" s="2"/>
      <c r="BD592" s="2"/>
      <c r="BE592" s="2"/>
      <c r="BF592" s="2"/>
      <c r="BG592" s="2"/>
      <c r="BH592" s="2"/>
      <c r="BI592" s="2"/>
      <c r="BJ592" s="2"/>
      <c r="BK592" s="2"/>
      <c r="BL592" s="2"/>
      <c r="BM592" s="2"/>
      <c r="BN592" s="2"/>
      <c r="BO592" s="2"/>
    </row>
    <row r="593" spans="1:67" s="1" customForma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G593" s="52"/>
      <c r="AL593" s="2"/>
      <c r="AU593" s="2"/>
      <c r="AV593" s="2"/>
      <c r="AW593" s="2"/>
      <c r="AX593" s="2"/>
      <c r="AY593" s="2"/>
      <c r="AZ593" s="2"/>
      <c r="BA593" s="2"/>
      <c r="BB593" s="2"/>
      <c r="BC593" s="2"/>
      <c r="BD593" s="2"/>
      <c r="BE593" s="2"/>
      <c r="BF593" s="2"/>
      <c r="BG593" s="2"/>
      <c r="BH593" s="2"/>
      <c r="BI593" s="2"/>
      <c r="BJ593" s="2"/>
      <c r="BK593" s="2"/>
      <c r="BL593" s="2"/>
      <c r="BM593" s="2"/>
      <c r="BN593" s="2"/>
      <c r="BO593" s="2"/>
    </row>
    <row r="594" spans="1:67" s="1" customForma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G594" s="52"/>
      <c r="AL594" s="2"/>
      <c r="AU594" s="2"/>
      <c r="AV594" s="2"/>
      <c r="AW594" s="2"/>
      <c r="AX594" s="2"/>
      <c r="AY594" s="2"/>
      <c r="AZ594" s="2"/>
      <c r="BA594" s="2"/>
      <c r="BB594" s="2"/>
      <c r="BC594" s="2"/>
      <c r="BD594" s="2"/>
      <c r="BE594" s="2"/>
      <c r="BF594" s="2"/>
      <c r="BG594" s="2"/>
      <c r="BH594" s="2"/>
      <c r="BI594" s="2"/>
      <c r="BJ594" s="2"/>
      <c r="BK594" s="2"/>
      <c r="BL594" s="2"/>
      <c r="BM594" s="2"/>
      <c r="BN594" s="2"/>
      <c r="BO594" s="2"/>
    </row>
    <row r="595" spans="1:67" s="1" customForma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G595" s="52"/>
      <c r="AL595" s="2"/>
      <c r="AU595" s="2"/>
      <c r="AV595" s="2"/>
      <c r="AW595" s="2"/>
      <c r="AX595" s="2"/>
      <c r="AY595" s="2"/>
      <c r="AZ595" s="2"/>
      <c r="BA595" s="2"/>
      <c r="BB595" s="2"/>
      <c r="BC595" s="2"/>
      <c r="BD595" s="2"/>
      <c r="BE595" s="2"/>
      <c r="BF595" s="2"/>
      <c r="BG595" s="2"/>
      <c r="BH595" s="2"/>
      <c r="BI595" s="2"/>
      <c r="BJ595" s="2"/>
      <c r="BK595" s="2"/>
      <c r="BL595" s="2"/>
      <c r="BM595" s="2"/>
      <c r="BN595" s="2"/>
      <c r="BO595" s="2"/>
    </row>
    <row r="596" spans="1:67" s="1" customForma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G596" s="52"/>
      <c r="AL596" s="2"/>
      <c r="AU596" s="2"/>
      <c r="AV596" s="2"/>
      <c r="AW596" s="2"/>
      <c r="AX596" s="2"/>
      <c r="AY596" s="2"/>
      <c r="AZ596" s="2"/>
      <c r="BA596" s="2"/>
      <c r="BB596" s="2"/>
      <c r="BC596" s="2"/>
      <c r="BD596" s="2"/>
      <c r="BE596" s="2"/>
      <c r="BF596" s="2"/>
      <c r="BG596" s="2"/>
      <c r="BH596" s="2"/>
      <c r="BI596" s="2"/>
      <c r="BJ596" s="2"/>
      <c r="BK596" s="2"/>
      <c r="BL596" s="2"/>
      <c r="BM596" s="2"/>
      <c r="BN596" s="2"/>
      <c r="BO596" s="2"/>
    </row>
    <row r="597" spans="1:67" s="1" customForma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G597" s="52"/>
      <c r="AL597" s="2"/>
      <c r="AU597" s="2"/>
      <c r="AV597" s="2"/>
      <c r="AW597" s="2"/>
      <c r="AX597" s="2"/>
      <c r="AY597" s="2"/>
      <c r="AZ597" s="2"/>
      <c r="BA597" s="2"/>
      <c r="BB597" s="2"/>
      <c r="BC597" s="2"/>
      <c r="BD597" s="2"/>
      <c r="BE597" s="2"/>
      <c r="BF597" s="2"/>
      <c r="BG597" s="2"/>
      <c r="BH597" s="2"/>
      <c r="BI597" s="2"/>
      <c r="BJ597" s="2"/>
      <c r="BK597" s="2"/>
      <c r="BL597" s="2"/>
      <c r="BM597" s="2"/>
      <c r="BN597" s="2"/>
      <c r="BO597" s="2"/>
    </row>
    <row r="598" spans="1:67" s="1" customForma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G598" s="52"/>
      <c r="AL598" s="2"/>
      <c r="AU598" s="2"/>
      <c r="AV598" s="2"/>
      <c r="AW598" s="2"/>
      <c r="AX598" s="2"/>
      <c r="AY598" s="2"/>
      <c r="AZ598" s="2"/>
      <c r="BA598" s="2"/>
      <c r="BB598" s="2"/>
      <c r="BC598" s="2"/>
      <c r="BD598" s="2"/>
      <c r="BE598" s="2"/>
      <c r="BF598" s="2"/>
      <c r="BG598" s="2"/>
      <c r="BH598" s="2"/>
      <c r="BI598" s="2"/>
      <c r="BJ598" s="2"/>
      <c r="BK598" s="2"/>
      <c r="BL598" s="2"/>
      <c r="BM598" s="2"/>
      <c r="BN598" s="2"/>
      <c r="BO598" s="2"/>
    </row>
    <row r="599" spans="1:67" s="1" customForma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G599" s="52"/>
      <c r="AL599" s="2"/>
      <c r="AU599" s="2"/>
      <c r="AV599" s="2"/>
      <c r="AW599" s="2"/>
      <c r="AX599" s="2"/>
      <c r="AY599" s="2"/>
      <c r="AZ599" s="2"/>
      <c r="BA599" s="2"/>
      <c r="BB599" s="2"/>
      <c r="BC599" s="2"/>
      <c r="BD599" s="2"/>
      <c r="BE599" s="2"/>
      <c r="BF599" s="2"/>
      <c r="BG599" s="2"/>
      <c r="BH599" s="2"/>
      <c r="BI599" s="2"/>
      <c r="BJ599" s="2"/>
      <c r="BK599" s="2"/>
      <c r="BL599" s="2"/>
      <c r="BM599" s="2"/>
      <c r="BN599" s="2"/>
      <c r="BO599" s="2"/>
    </row>
    <row r="600" spans="1:67" s="1" customForma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G600" s="52"/>
      <c r="AL600" s="2"/>
      <c r="AU600" s="2"/>
      <c r="AV600" s="2"/>
      <c r="AW600" s="2"/>
      <c r="AX600" s="2"/>
      <c r="AY600" s="2"/>
      <c r="AZ600" s="2"/>
      <c r="BA600" s="2"/>
      <c r="BB600" s="2"/>
      <c r="BC600" s="2"/>
      <c r="BD600" s="2"/>
      <c r="BE600" s="2"/>
      <c r="BF600" s="2"/>
      <c r="BG600" s="2"/>
      <c r="BH600" s="2"/>
      <c r="BI600" s="2"/>
      <c r="BJ600" s="2"/>
      <c r="BK600" s="2"/>
      <c r="BL600" s="2"/>
      <c r="BM600" s="2"/>
      <c r="BN600" s="2"/>
      <c r="BO600" s="2"/>
    </row>
    <row r="601" spans="1:67" s="1" customForma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G601" s="52"/>
      <c r="AL601" s="2"/>
      <c r="AU601" s="2"/>
      <c r="AV601" s="2"/>
      <c r="AW601" s="2"/>
      <c r="AX601" s="2"/>
      <c r="AY601" s="2"/>
      <c r="AZ601" s="2"/>
      <c r="BA601" s="2"/>
      <c r="BB601" s="2"/>
      <c r="BC601" s="2"/>
      <c r="BD601" s="2"/>
      <c r="BE601" s="2"/>
      <c r="BF601" s="2"/>
      <c r="BG601" s="2"/>
      <c r="BH601" s="2"/>
      <c r="BI601" s="2"/>
      <c r="BJ601" s="2"/>
      <c r="BK601" s="2"/>
      <c r="BL601" s="2"/>
      <c r="BM601" s="2"/>
      <c r="BN601" s="2"/>
      <c r="BO601" s="2"/>
    </row>
    <row r="602" spans="1:67" s="1" customForma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G602" s="52"/>
      <c r="AL602" s="2"/>
      <c r="AU602" s="2"/>
      <c r="AV602" s="2"/>
      <c r="AW602" s="2"/>
      <c r="AX602" s="2"/>
      <c r="AY602" s="2"/>
      <c r="AZ602" s="2"/>
      <c r="BA602" s="2"/>
      <c r="BB602" s="2"/>
      <c r="BC602" s="2"/>
      <c r="BD602" s="2"/>
      <c r="BE602" s="2"/>
      <c r="BF602" s="2"/>
      <c r="BG602" s="2"/>
      <c r="BH602" s="2"/>
      <c r="BI602" s="2"/>
      <c r="BJ602" s="2"/>
      <c r="BK602" s="2"/>
      <c r="BL602" s="2"/>
      <c r="BM602" s="2"/>
      <c r="BN602" s="2"/>
      <c r="BO602" s="2"/>
    </row>
    <row r="603" spans="1:67" s="1" customForma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G603" s="52"/>
      <c r="AL603" s="2"/>
      <c r="AU603" s="2"/>
      <c r="AV603" s="2"/>
      <c r="AW603" s="2"/>
      <c r="AX603" s="2"/>
      <c r="AY603" s="2"/>
      <c r="AZ603" s="2"/>
      <c r="BA603" s="2"/>
      <c r="BB603" s="2"/>
      <c r="BC603" s="2"/>
      <c r="BD603" s="2"/>
      <c r="BE603" s="2"/>
      <c r="BF603" s="2"/>
      <c r="BG603" s="2"/>
      <c r="BH603" s="2"/>
      <c r="BI603" s="2"/>
      <c r="BJ603" s="2"/>
      <c r="BK603" s="2"/>
      <c r="BL603" s="2"/>
      <c r="BM603" s="2"/>
      <c r="BN603" s="2"/>
      <c r="BO603" s="2"/>
    </row>
    <row r="604" spans="1:67" s="1" customForma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G604" s="52"/>
      <c r="AL604" s="2"/>
      <c r="AU604" s="2"/>
      <c r="AV604" s="2"/>
      <c r="AW604" s="2"/>
      <c r="AX604" s="2"/>
      <c r="AY604" s="2"/>
      <c r="AZ604" s="2"/>
      <c r="BA604" s="2"/>
      <c r="BB604" s="2"/>
      <c r="BC604" s="2"/>
      <c r="BD604" s="2"/>
      <c r="BE604" s="2"/>
      <c r="BF604" s="2"/>
      <c r="BG604" s="2"/>
      <c r="BH604" s="2"/>
      <c r="BI604" s="2"/>
      <c r="BJ604" s="2"/>
      <c r="BK604" s="2"/>
      <c r="BL604" s="2"/>
      <c r="BM604" s="2"/>
      <c r="BN604" s="2"/>
      <c r="BO604" s="2"/>
    </row>
    <row r="605" spans="1:67" s="1" customForma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G605" s="52"/>
      <c r="AL605" s="2"/>
      <c r="AU605" s="2"/>
      <c r="AV605" s="2"/>
      <c r="AW605" s="2"/>
      <c r="AX605" s="2"/>
      <c r="AY605" s="2"/>
      <c r="AZ605" s="2"/>
      <c r="BA605" s="2"/>
      <c r="BB605" s="2"/>
      <c r="BC605" s="2"/>
      <c r="BD605" s="2"/>
      <c r="BE605" s="2"/>
      <c r="BF605" s="2"/>
      <c r="BG605" s="2"/>
      <c r="BH605" s="2"/>
      <c r="BI605" s="2"/>
      <c r="BJ605" s="2"/>
      <c r="BK605" s="2"/>
      <c r="BL605" s="2"/>
      <c r="BM605" s="2"/>
      <c r="BN605" s="2"/>
      <c r="BO605" s="2"/>
    </row>
    <row r="606" spans="1:67" s="1" customForma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G606" s="52"/>
      <c r="AL606" s="2"/>
      <c r="AU606" s="2"/>
      <c r="AV606" s="2"/>
      <c r="AW606" s="2"/>
      <c r="AX606" s="2"/>
      <c r="AY606" s="2"/>
      <c r="AZ606" s="2"/>
      <c r="BA606" s="2"/>
      <c r="BB606" s="2"/>
      <c r="BC606" s="2"/>
      <c r="BD606" s="2"/>
      <c r="BE606" s="2"/>
      <c r="BF606" s="2"/>
      <c r="BG606" s="2"/>
      <c r="BH606" s="2"/>
      <c r="BI606" s="2"/>
      <c r="BJ606" s="2"/>
      <c r="BK606" s="2"/>
      <c r="BL606" s="2"/>
      <c r="BM606" s="2"/>
      <c r="BN606" s="2"/>
      <c r="BO606" s="2"/>
    </row>
    <row r="607" spans="1:67" s="1" customForma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G607" s="52"/>
      <c r="AL607" s="2"/>
      <c r="AU607" s="2"/>
      <c r="AV607" s="2"/>
      <c r="AW607" s="2"/>
      <c r="AX607" s="2"/>
      <c r="AY607" s="2"/>
      <c r="AZ607" s="2"/>
      <c r="BA607" s="2"/>
      <c r="BB607" s="2"/>
      <c r="BC607" s="2"/>
      <c r="BD607" s="2"/>
      <c r="BE607" s="2"/>
      <c r="BF607" s="2"/>
      <c r="BG607" s="2"/>
      <c r="BH607" s="2"/>
      <c r="BI607" s="2"/>
      <c r="BJ607" s="2"/>
      <c r="BK607" s="2"/>
      <c r="BL607" s="2"/>
      <c r="BM607" s="2"/>
      <c r="BN607" s="2"/>
      <c r="BO607" s="2"/>
    </row>
    <row r="608" spans="1:67" s="1" customForma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G608" s="52"/>
      <c r="AL608" s="2"/>
      <c r="AU608" s="2"/>
      <c r="AV608" s="2"/>
      <c r="AW608" s="2"/>
      <c r="AX608" s="2"/>
      <c r="AY608" s="2"/>
      <c r="AZ608" s="2"/>
      <c r="BA608" s="2"/>
      <c r="BB608" s="2"/>
      <c r="BC608" s="2"/>
      <c r="BD608" s="2"/>
      <c r="BE608" s="2"/>
      <c r="BF608" s="2"/>
      <c r="BG608" s="2"/>
      <c r="BH608" s="2"/>
      <c r="BI608" s="2"/>
      <c r="BJ608" s="2"/>
      <c r="BK608" s="2"/>
      <c r="BL608" s="2"/>
      <c r="BM608" s="2"/>
      <c r="BN608" s="2"/>
      <c r="BO608" s="2"/>
    </row>
    <row r="609" spans="1:67" s="1" customForma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G609" s="52"/>
      <c r="AL609" s="2"/>
      <c r="AU609" s="2"/>
      <c r="AV609" s="2"/>
      <c r="AW609" s="2"/>
      <c r="AX609" s="2"/>
      <c r="AY609" s="2"/>
      <c r="AZ609" s="2"/>
      <c r="BA609" s="2"/>
      <c r="BB609" s="2"/>
      <c r="BC609" s="2"/>
      <c r="BD609" s="2"/>
      <c r="BE609" s="2"/>
      <c r="BF609" s="2"/>
      <c r="BG609" s="2"/>
      <c r="BH609" s="2"/>
      <c r="BI609" s="2"/>
      <c r="BJ609" s="2"/>
      <c r="BK609" s="2"/>
      <c r="BL609" s="2"/>
      <c r="BM609" s="2"/>
      <c r="BN609" s="2"/>
      <c r="BO609" s="2"/>
    </row>
    <row r="610" spans="1:67" s="1" customForma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G610" s="52"/>
      <c r="AL610" s="2"/>
      <c r="AU610" s="2"/>
      <c r="AV610" s="2"/>
      <c r="AW610" s="2"/>
      <c r="AX610" s="2"/>
      <c r="AY610" s="2"/>
      <c r="AZ610" s="2"/>
      <c r="BA610" s="2"/>
      <c r="BB610" s="2"/>
      <c r="BC610" s="2"/>
      <c r="BD610" s="2"/>
      <c r="BE610" s="2"/>
      <c r="BF610" s="2"/>
      <c r="BG610" s="2"/>
      <c r="BH610" s="2"/>
      <c r="BI610" s="2"/>
      <c r="BJ610" s="2"/>
      <c r="BK610" s="2"/>
      <c r="BL610" s="2"/>
      <c r="BM610" s="2"/>
      <c r="BN610" s="2"/>
      <c r="BO610" s="2"/>
    </row>
    <row r="611" spans="1:67" s="1" customForma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G611" s="52"/>
      <c r="AL611" s="2"/>
      <c r="AU611" s="2"/>
      <c r="AV611" s="2"/>
      <c r="AW611" s="2"/>
      <c r="AX611" s="2"/>
      <c r="AY611" s="2"/>
      <c r="AZ611" s="2"/>
      <c r="BA611" s="2"/>
      <c r="BB611" s="2"/>
      <c r="BC611" s="2"/>
      <c r="BD611" s="2"/>
      <c r="BE611" s="2"/>
      <c r="BF611" s="2"/>
      <c r="BG611" s="2"/>
      <c r="BH611" s="2"/>
      <c r="BI611" s="2"/>
      <c r="BJ611" s="2"/>
      <c r="BK611" s="2"/>
      <c r="BL611" s="2"/>
      <c r="BM611" s="2"/>
      <c r="BN611" s="2"/>
      <c r="BO611" s="2"/>
    </row>
    <row r="612" spans="1:67" s="1" customForma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G612" s="52"/>
      <c r="AL612" s="2"/>
      <c r="AU612" s="2"/>
      <c r="AV612" s="2"/>
      <c r="AW612" s="2"/>
      <c r="AX612" s="2"/>
      <c r="AY612" s="2"/>
      <c r="AZ612" s="2"/>
      <c r="BA612" s="2"/>
      <c r="BB612" s="2"/>
      <c r="BC612" s="2"/>
      <c r="BD612" s="2"/>
      <c r="BE612" s="2"/>
      <c r="BF612" s="2"/>
      <c r="BG612" s="2"/>
      <c r="BH612" s="2"/>
      <c r="BI612" s="2"/>
      <c r="BJ612" s="2"/>
      <c r="BK612" s="2"/>
      <c r="BL612" s="2"/>
      <c r="BM612" s="2"/>
      <c r="BN612" s="2"/>
      <c r="BO612" s="2"/>
    </row>
    <row r="613" spans="1:67" s="1" customForma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G613" s="52"/>
      <c r="AL613" s="2"/>
      <c r="AU613" s="2"/>
      <c r="AV613" s="2"/>
      <c r="AW613" s="2"/>
      <c r="AX613" s="2"/>
      <c r="AY613" s="2"/>
      <c r="AZ613" s="2"/>
      <c r="BA613" s="2"/>
      <c r="BB613" s="2"/>
      <c r="BC613" s="2"/>
      <c r="BD613" s="2"/>
      <c r="BE613" s="2"/>
      <c r="BF613" s="2"/>
      <c r="BG613" s="2"/>
      <c r="BH613" s="2"/>
      <c r="BI613" s="2"/>
      <c r="BJ613" s="2"/>
      <c r="BK613" s="2"/>
      <c r="BL613" s="2"/>
      <c r="BM613" s="2"/>
      <c r="BN613" s="2"/>
      <c r="BO613" s="2"/>
    </row>
    <row r="614" spans="1:67" s="1" customForma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G614" s="52"/>
      <c r="AL614" s="2"/>
      <c r="AU614" s="2"/>
      <c r="AV614" s="2"/>
      <c r="AW614" s="2"/>
      <c r="AX614" s="2"/>
      <c r="AY614" s="2"/>
      <c r="AZ614" s="2"/>
      <c r="BA614" s="2"/>
      <c r="BB614" s="2"/>
      <c r="BC614" s="2"/>
      <c r="BD614" s="2"/>
      <c r="BE614" s="2"/>
      <c r="BF614" s="2"/>
      <c r="BG614" s="2"/>
      <c r="BH614" s="2"/>
      <c r="BI614" s="2"/>
      <c r="BJ614" s="2"/>
      <c r="BK614" s="2"/>
      <c r="BL614" s="2"/>
      <c r="BM614" s="2"/>
      <c r="BN614" s="2"/>
      <c r="BO614" s="2"/>
    </row>
    <row r="615" spans="1:67" s="1" customForma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G615" s="52"/>
      <c r="AL615" s="2"/>
      <c r="AU615" s="2"/>
      <c r="AV615" s="2"/>
      <c r="AW615" s="2"/>
      <c r="AX615" s="2"/>
      <c r="AY615" s="2"/>
      <c r="AZ615" s="2"/>
      <c r="BA615" s="2"/>
      <c r="BB615" s="2"/>
      <c r="BC615" s="2"/>
      <c r="BD615" s="2"/>
      <c r="BE615" s="2"/>
      <c r="BF615" s="2"/>
      <c r="BG615" s="2"/>
      <c r="BH615" s="2"/>
      <c r="BI615" s="2"/>
      <c r="BJ615" s="2"/>
      <c r="BK615" s="2"/>
      <c r="BL615" s="2"/>
      <c r="BM615" s="2"/>
      <c r="BN615" s="2"/>
      <c r="BO615" s="2"/>
    </row>
    <row r="616" spans="1:67" s="1" customForma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G616" s="52"/>
      <c r="AL616" s="2"/>
      <c r="AU616" s="2"/>
      <c r="AV616" s="2"/>
      <c r="AW616" s="2"/>
      <c r="AX616" s="2"/>
      <c r="AY616" s="2"/>
      <c r="AZ616" s="2"/>
      <c r="BA616" s="2"/>
      <c r="BB616" s="2"/>
      <c r="BC616" s="2"/>
      <c r="BD616" s="2"/>
      <c r="BE616" s="2"/>
      <c r="BF616" s="2"/>
      <c r="BG616" s="2"/>
      <c r="BH616" s="2"/>
      <c r="BI616" s="2"/>
      <c r="BJ616" s="2"/>
      <c r="BK616" s="2"/>
      <c r="BL616" s="2"/>
      <c r="BM616" s="2"/>
      <c r="BN616" s="2"/>
      <c r="BO616" s="2"/>
    </row>
    <row r="617" spans="1:67" s="1" customForma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G617" s="52"/>
      <c r="AL617" s="2"/>
      <c r="AU617" s="2"/>
      <c r="AV617" s="2"/>
      <c r="AW617" s="2"/>
      <c r="AX617" s="2"/>
      <c r="AY617" s="2"/>
      <c r="AZ617" s="2"/>
      <c r="BA617" s="2"/>
      <c r="BB617" s="2"/>
      <c r="BC617" s="2"/>
      <c r="BD617" s="2"/>
      <c r="BE617" s="2"/>
      <c r="BF617" s="2"/>
      <c r="BG617" s="2"/>
      <c r="BH617" s="2"/>
      <c r="BI617" s="2"/>
      <c r="BJ617" s="2"/>
      <c r="BK617" s="2"/>
      <c r="BL617" s="2"/>
      <c r="BM617" s="2"/>
      <c r="BN617" s="2"/>
      <c r="BO617" s="2"/>
    </row>
    <row r="618" spans="1:67" s="1" customForma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G618" s="52"/>
      <c r="AL618" s="2"/>
      <c r="AU618" s="2"/>
      <c r="AV618" s="2"/>
      <c r="AW618" s="2"/>
      <c r="AX618" s="2"/>
      <c r="AY618" s="2"/>
      <c r="AZ618" s="2"/>
      <c r="BA618" s="2"/>
      <c r="BB618" s="2"/>
      <c r="BC618" s="2"/>
      <c r="BD618" s="2"/>
      <c r="BE618" s="2"/>
      <c r="BF618" s="2"/>
      <c r="BG618" s="2"/>
      <c r="BH618" s="2"/>
      <c r="BI618" s="2"/>
      <c r="BJ618" s="2"/>
      <c r="BK618" s="2"/>
      <c r="BL618" s="2"/>
      <c r="BM618" s="2"/>
      <c r="BN618" s="2"/>
      <c r="BO618" s="2"/>
    </row>
    <row r="619" spans="1:67" s="1" customForma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G619" s="52"/>
      <c r="AL619" s="2"/>
      <c r="AU619" s="2"/>
      <c r="AV619" s="2"/>
      <c r="AW619" s="2"/>
      <c r="AX619" s="2"/>
      <c r="AY619" s="2"/>
      <c r="AZ619" s="2"/>
      <c r="BA619" s="2"/>
      <c r="BB619" s="2"/>
      <c r="BC619" s="2"/>
      <c r="BD619" s="2"/>
      <c r="BE619" s="2"/>
      <c r="BF619" s="2"/>
      <c r="BG619" s="2"/>
      <c r="BH619" s="2"/>
      <c r="BI619" s="2"/>
      <c r="BJ619" s="2"/>
      <c r="BK619" s="2"/>
      <c r="BL619" s="2"/>
      <c r="BM619" s="2"/>
      <c r="BN619" s="2"/>
      <c r="BO619" s="2"/>
    </row>
    <row r="620" spans="1:67" s="1" customForma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G620" s="52"/>
      <c r="AL620" s="2"/>
      <c r="AU620" s="2"/>
      <c r="AV620" s="2"/>
      <c r="AW620" s="2"/>
      <c r="AX620" s="2"/>
      <c r="AY620" s="2"/>
      <c r="AZ620" s="2"/>
      <c r="BA620" s="2"/>
      <c r="BB620" s="2"/>
      <c r="BC620" s="2"/>
      <c r="BD620" s="2"/>
      <c r="BE620" s="2"/>
      <c r="BF620" s="2"/>
      <c r="BG620" s="2"/>
      <c r="BH620" s="2"/>
      <c r="BI620" s="2"/>
      <c r="BJ620" s="2"/>
      <c r="BK620" s="2"/>
      <c r="BL620" s="2"/>
      <c r="BM620" s="2"/>
      <c r="BN620" s="2"/>
      <c r="BO620" s="2"/>
    </row>
    <row r="621" spans="1:67" s="1" customForma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G621" s="52"/>
      <c r="AL621" s="2"/>
      <c r="AU621" s="2"/>
      <c r="AV621" s="2"/>
      <c r="AW621" s="2"/>
      <c r="AX621" s="2"/>
      <c r="AY621" s="2"/>
      <c r="AZ621" s="2"/>
      <c r="BA621" s="2"/>
      <c r="BB621" s="2"/>
      <c r="BC621" s="2"/>
      <c r="BD621" s="2"/>
      <c r="BE621" s="2"/>
      <c r="BF621" s="2"/>
      <c r="BG621" s="2"/>
      <c r="BH621" s="2"/>
      <c r="BI621" s="2"/>
      <c r="BJ621" s="2"/>
      <c r="BK621" s="2"/>
      <c r="BL621" s="2"/>
      <c r="BM621" s="2"/>
      <c r="BN621" s="2"/>
      <c r="BO621" s="2"/>
    </row>
    <row r="622" spans="1:67" s="1" customForma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G622" s="52"/>
      <c r="AL622" s="2"/>
      <c r="AU622" s="2"/>
      <c r="AV622" s="2"/>
      <c r="AW622" s="2"/>
      <c r="AX622" s="2"/>
      <c r="AY622" s="2"/>
      <c r="AZ622" s="2"/>
      <c r="BA622" s="2"/>
      <c r="BB622" s="2"/>
      <c r="BC622" s="2"/>
      <c r="BD622" s="2"/>
      <c r="BE622" s="2"/>
      <c r="BF622" s="2"/>
      <c r="BG622" s="2"/>
      <c r="BH622" s="2"/>
      <c r="BI622" s="2"/>
      <c r="BJ622" s="2"/>
      <c r="BK622" s="2"/>
      <c r="BL622" s="2"/>
      <c r="BM622" s="2"/>
      <c r="BN622" s="2"/>
      <c r="BO622" s="2"/>
    </row>
    <row r="623" spans="1:67" s="1" customForma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G623" s="52"/>
      <c r="AL623" s="2"/>
      <c r="AU623" s="2"/>
      <c r="AV623" s="2"/>
      <c r="AW623" s="2"/>
      <c r="AX623" s="2"/>
      <c r="AY623" s="2"/>
      <c r="AZ623" s="2"/>
      <c r="BA623" s="2"/>
      <c r="BB623" s="2"/>
      <c r="BC623" s="2"/>
      <c r="BD623" s="2"/>
      <c r="BE623" s="2"/>
      <c r="BF623" s="2"/>
      <c r="BG623" s="2"/>
      <c r="BH623" s="2"/>
      <c r="BI623" s="2"/>
      <c r="BJ623" s="2"/>
      <c r="BK623" s="2"/>
      <c r="BL623" s="2"/>
      <c r="BM623" s="2"/>
      <c r="BN623" s="2"/>
      <c r="BO623" s="2"/>
    </row>
    <row r="624" spans="1:67" s="1" customForma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G624" s="52"/>
      <c r="AL624" s="2"/>
      <c r="AU624" s="2"/>
      <c r="AV624" s="2"/>
      <c r="AW624" s="2"/>
      <c r="AX624" s="2"/>
      <c r="AY624" s="2"/>
      <c r="AZ624" s="2"/>
      <c r="BA624" s="2"/>
      <c r="BB624" s="2"/>
      <c r="BC624" s="2"/>
      <c r="BD624" s="2"/>
      <c r="BE624" s="2"/>
      <c r="BF624" s="2"/>
      <c r="BG624" s="2"/>
      <c r="BH624" s="2"/>
      <c r="BI624" s="2"/>
      <c r="BJ624" s="2"/>
      <c r="BK624" s="2"/>
      <c r="BL624" s="2"/>
      <c r="BM624" s="2"/>
      <c r="BN624" s="2"/>
      <c r="BO624" s="2"/>
    </row>
    <row r="625" spans="1:67" s="1" customForma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G625" s="52"/>
      <c r="AL625" s="2"/>
      <c r="AU625" s="2"/>
      <c r="AV625" s="2"/>
      <c r="AW625" s="2"/>
      <c r="AX625" s="2"/>
      <c r="AY625" s="2"/>
      <c r="AZ625" s="2"/>
      <c r="BA625" s="2"/>
      <c r="BB625" s="2"/>
      <c r="BC625" s="2"/>
      <c r="BD625" s="2"/>
      <c r="BE625" s="2"/>
      <c r="BF625" s="2"/>
      <c r="BG625" s="2"/>
      <c r="BH625" s="2"/>
      <c r="BI625" s="2"/>
      <c r="BJ625" s="2"/>
      <c r="BK625" s="2"/>
      <c r="BL625" s="2"/>
      <c r="BM625" s="2"/>
      <c r="BN625" s="2"/>
      <c r="BO625" s="2"/>
    </row>
    <row r="626" spans="1:67" s="1" customForma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G626" s="52"/>
      <c r="AL626" s="2"/>
      <c r="AU626" s="2"/>
      <c r="AV626" s="2"/>
      <c r="AW626" s="2"/>
      <c r="AX626" s="2"/>
      <c r="AY626" s="2"/>
      <c r="AZ626" s="2"/>
      <c r="BA626" s="2"/>
      <c r="BB626" s="2"/>
      <c r="BC626" s="2"/>
      <c r="BD626" s="2"/>
      <c r="BE626" s="2"/>
      <c r="BF626" s="2"/>
      <c r="BG626" s="2"/>
      <c r="BH626" s="2"/>
      <c r="BI626" s="2"/>
      <c r="BJ626" s="2"/>
      <c r="BK626" s="2"/>
      <c r="BL626" s="2"/>
      <c r="BM626" s="2"/>
      <c r="BN626" s="2"/>
      <c r="BO626" s="2"/>
    </row>
    <row r="627" spans="1:67" s="1" customForma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G627" s="52"/>
      <c r="AL627" s="2"/>
      <c r="AU627" s="2"/>
      <c r="AV627" s="2"/>
      <c r="AW627" s="2"/>
      <c r="AX627" s="2"/>
      <c r="AY627" s="2"/>
      <c r="AZ627" s="2"/>
      <c r="BA627" s="2"/>
      <c r="BB627" s="2"/>
      <c r="BC627" s="2"/>
      <c r="BD627" s="2"/>
      <c r="BE627" s="2"/>
      <c r="BF627" s="2"/>
      <c r="BG627" s="2"/>
      <c r="BH627" s="2"/>
      <c r="BI627" s="2"/>
      <c r="BJ627" s="2"/>
      <c r="BK627" s="2"/>
      <c r="BL627" s="2"/>
      <c r="BM627" s="2"/>
      <c r="BN627" s="2"/>
      <c r="BO627" s="2"/>
    </row>
    <row r="628" spans="1:67" s="1" customForma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G628" s="52"/>
      <c r="AL628" s="2"/>
      <c r="AU628" s="2"/>
      <c r="AV628" s="2"/>
      <c r="AW628" s="2"/>
      <c r="AX628" s="2"/>
      <c r="AY628" s="2"/>
      <c r="AZ628" s="2"/>
      <c r="BA628" s="2"/>
      <c r="BB628" s="2"/>
      <c r="BC628" s="2"/>
      <c r="BD628" s="2"/>
      <c r="BE628" s="2"/>
      <c r="BF628" s="2"/>
      <c r="BG628" s="2"/>
      <c r="BH628" s="2"/>
      <c r="BI628" s="2"/>
      <c r="BJ628" s="2"/>
      <c r="BK628" s="2"/>
      <c r="BL628" s="2"/>
      <c r="BM628" s="2"/>
      <c r="BN628" s="2"/>
      <c r="BO628" s="2"/>
    </row>
    <row r="629" spans="1:67" s="1" customForma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G629" s="52"/>
      <c r="AL629" s="2"/>
      <c r="AU629" s="2"/>
      <c r="AV629" s="2"/>
      <c r="AW629" s="2"/>
      <c r="AX629" s="2"/>
      <c r="AY629" s="2"/>
      <c r="AZ629" s="2"/>
      <c r="BA629" s="2"/>
      <c r="BB629" s="2"/>
      <c r="BC629" s="2"/>
      <c r="BD629" s="2"/>
      <c r="BE629" s="2"/>
      <c r="BF629" s="2"/>
      <c r="BG629" s="2"/>
      <c r="BH629" s="2"/>
      <c r="BI629" s="2"/>
      <c r="BJ629" s="2"/>
      <c r="BK629" s="2"/>
      <c r="BL629" s="2"/>
      <c r="BM629" s="2"/>
      <c r="BN629" s="2"/>
      <c r="BO629" s="2"/>
    </row>
    <row r="630" spans="1:67" s="1" customForma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G630" s="52"/>
      <c r="AL630" s="2"/>
      <c r="AU630" s="2"/>
      <c r="AV630" s="2"/>
      <c r="AW630" s="2"/>
      <c r="AX630" s="2"/>
      <c r="AY630" s="2"/>
      <c r="AZ630" s="2"/>
      <c r="BA630" s="2"/>
      <c r="BB630" s="2"/>
      <c r="BC630" s="2"/>
      <c r="BD630" s="2"/>
      <c r="BE630" s="2"/>
      <c r="BF630" s="2"/>
      <c r="BG630" s="2"/>
      <c r="BH630" s="2"/>
      <c r="BI630" s="2"/>
      <c r="BJ630" s="2"/>
      <c r="BK630" s="2"/>
      <c r="BL630" s="2"/>
      <c r="BM630" s="2"/>
      <c r="BN630" s="2"/>
      <c r="BO630" s="2"/>
    </row>
    <row r="631" spans="1:67" s="1" customForma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G631" s="52"/>
      <c r="AL631" s="2"/>
      <c r="AU631" s="2"/>
      <c r="AV631" s="2"/>
      <c r="AW631" s="2"/>
      <c r="AX631" s="2"/>
      <c r="AY631" s="2"/>
      <c r="AZ631" s="2"/>
      <c r="BA631" s="2"/>
      <c r="BB631" s="2"/>
      <c r="BC631" s="2"/>
      <c r="BD631" s="2"/>
      <c r="BE631" s="2"/>
      <c r="BF631" s="2"/>
      <c r="BG631" s="2"/>
      <c r="BH631" s="2"/>
      <c r="BI631" s="2"/>
      <c r="BJ631" s="2"/>
      <c r="BK631" s="2"/>
      <c r="BL631" s="2"/>
      <c r="BM631" s="2"/>
      <c r="BN631" s="2"/>
      <c r="BO631" s="2"/>
    </row>
    <row r="632" spans="1:67" s="1" customForma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G632" s="52"/>
      <c r="AL632" s="2"/>
      <c r="AU632" s="2"/>
      <c r="AV632" s="2"/>
      <c r="AW632" s="2"/>
      <c r="AX632" s="2"/>
      <c r="AY632" s="2"/>
      <c r="AZ632" s="2"/>
      <c r="BA632" s="2"/>
      <c r="BB632" s="2"/>
      <c r="BC632" s="2"/>
      <c r="BD632" s="2"/>
      <c r="BE632" s="2"/>
      <c r="BF632" s="2"/>
      <c r="BG632" s="2"/>
      <c r="BH632" s="2"/>
      <c r="BI632" s="2"/>
      <c r="BJ632" s="2"/>
      <c r="BK632" s="2"/>
      <c r="BL632" s="2"/>
      <c r="BM632" s="2"/>
      <c r="BN632" s="2"/>
      <c r="BO632" s="2"/>
    </row>
    <row r="633" spans="1:67" s="1" customForma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G633" s="52"/>
      <c r="AL633" s="2"/>
      <c r="AU633" s="2"/>
      <c r="AV633" s="2"/>
      <c r="AW633" s="2"/>
      <c r="AX633" s="2"/>
      <c r="AY633" s="2"/>
      <c r="AZ633" s="2"/>
      <c r="BA633" s="2"/>
      <c r="BB633" s="2"/>
      <c r="BC633" s="2"/>
      <c r="BD633" s="2"/>
      <c r="BE633" s="2"/>
      <c r="BF633" s="2"/>
      <c r="BG633" s="2"/>
      <c r="BH633" s="2"/>
      <c r="BI633" s="2"/>
      <c r="BJ633" s="2"/>
      <c r="BK633" s="2"/>
      <c r="BL633" s="2"/>
      <c r="BM633" s="2"/>
      <c r="BN633" s="2"/>
      <c r="BO633" s="2"/>
    </row>
    <row r="634" spans="1:67" s="1" customForma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G634" s="52"/>
      <c r="AL634" s="2"/>
      <c r="AU634" s="2"/>
      <c r="AV634" s="2"/>
      <c r="AW634" s="2"/>
      <c r="AX634" s="2"/>
      <c r="AY634" s="2"/>
      <c r="AZ634" s="2"/>
      <c r="BA634" s="2"/>
      <c r="BB634" s="2"/>
      <c r="BC634" s="2"/>
      <c r="BD634" s="2"/>
      <c r="BE634" s="2"/>
      <c r="BF634" s="2"/>
      <c r="BG634" s="2"/>
      <c r="BH634" s="2"/>
      <c r="BI634" s="2"/>
      <c r="BJ634" s="2"/>
      <c r="BK634" s="2"/>
      <c r="BL634" s="2"/>
      <c r="BM634" s="2"/>
      <c r="BN634" s="2"/>
      <c r="BO634" s="2"/>
    </row>
    <row r="635" spans="1:67" s="1" customForma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G635" s="52"/>
      <c r="AL635" s="2"/>
      <c r="AU635" s="2"/>
      <c r="AV635" s="2"/>
      <c r="AW635" s="2"/>
      <c r="AX635" s="2"/>
      <c r="AY635" s="2"/>
      <c r="AZ635" s="2"/>
      <c r="BA635" s="2"/>
      <c r="BB635" s="2"/>
      <c r="BC635" s="2"/>
      <c r="BD635" s="2"/>
      <c r="BE635" s="2"/>
      <c r="BF635" s="2"/>
      <c r="BG635" s="2"/>
      <c r="BH635" s="2"/>
      <c r="BI635" s="2"/>
      <c r="BJ635" s="2"/>
      <c r="BK635" s="2"/>
      <c r="BL635" s="2"/>
      <c r="BM635" s="2"/>
      <c r="BN635" s="2"/>
      <c r="BO635" s="2"/>
    </row>
    <row r="636" spans="1:67" s="1" customForma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G636" s="52"/>
      <c r="AL636" s="2"/>
      <c r="AU636" s="2"/>
      <c r="AV636" s="2"/>
      <c r="AW636" s="2"/>
      <c r="AX636" s="2"/>
      <c r="AY636" s="2"/>
      <c r="AZ636" s="2"/>
      <c r="BA636" s="2"/>
      <c r="BB636" s="2"/>
      <c r="BC636" s="2"/>
      <c r="BD636" s="2"/>
      <c r="BE636" s="2"/>
      <c r="BF636" s="2"/>
      <c r="BG636" s="2"/>
      <c r="BH636" s="2"/>
      <c r="BI636" s="2"/>
      <c r="BJ636" s="2"/>
      <c r="BK636" s="2"/>
      <c r="BL636" s="2"/>
      <c r="BM636" s="2"/>
      <c r="BN636" s="2"/>
      <c r="BO636" s="2"/>
    </row>
    <row r="637" spans="1:67" s="1" customForma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G637" s="52"/>
      <c r="AL637" s="2"/>
      <c r="AU637" s="2"/>
      <c r="AV637" s="2"/>
      <c r="AW637" s="2"/>
      <c r="AX637" s="2"/>
      <c r="AY637" s="2"/>
      <c r="AZ637" s="2"/>
      <c r="BA637" s="2"/>
      <c r="BB637" s="2"/>
      <c r="BC637" s="2"/>
      <c r="BD637" s="2"/>
      <c r="BE637" s="2"/>
      <c r="BF637" s="2"/>
      <c r="BG637" s="2"/>
      <c r="BH637" s="2"/>
      <c r="BI637" s="2"/>
      <c r="BJ637" s="2"/>
      <c r="BK637" s="2"/>
      <c r="BL637" s="2"/>
      <c r="BM637" s="2"/>
      <c r="BN637" s="2"/>
      <c r="BO637" s="2"/>
    </row>
    <row r="638" spans="1:67" s="1" customForma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G638" s="52"/>
      <c r="AL638" s="2"/>
      <c r="AU638" s="2"/>
      <c r="AV638" s="2"/>
      <c r="AW638" s="2"/>
      <c r="AX638" s="2"/>
      <c r="AY638" s="2"/>
      <c r="AZ638" s="2"/>
      <c r="BA638" s="2"/>
      <c r="BB638" s="2"/>
      <c r="BC638" s="2"/>
      <c r="BD638" s="2"/>
      <c r="BE638" s="2"/>
      <c r="BF638" s="2"/>
      <c r="BG638" s="2"/>
      <c r="BH638" s="2"/>
      <c r="BI638" s="2"/>
      <c r="BJ638" s="2"/>
      <c r="BK638" s="2"/>
      <c r="BL638" s="2"/>
      <c r="BM638" s="2"/>
      <c r="BN638" s="2"/>
      <c r="BO638" s="2"/>
    </row>
    <row r="639" spans="1:67" s="1" customForma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G639" s="52"/>
      <c r="AL639" s="2"/>
      <c r="AU639" s="2"/>
      <c r="AV639" s="2"/>
      <c r="AW639" s="2"/>
      <c r="AX639" s="2"/>
      <c r="AY639" s="2"/>
      <c r="AZ639" s="2"/>
      <c r="BA639" s="2"/>
      <c r="BB639" s="2"/>
      <c r="BC639" s="2"/>
      <c r="BD639" s="2"/>
      <c r="BE639" s="2"/>
      <c r="BF639" s="2"/>
      <c r="BG639" s="2"/>
      <c r="BH639" s="2"/>
      <c r="BI639" s="2"/>
      <c r="BJ639" s="2"/>
      <c r="BK639" s="2"/>
      <c r="BL639" s="2"/>
      <c r="BM639" s="2"/>
      <c r="BN639" s="2"/>
      <c r="BO639" s="2"/>
    </row>
    <row r="640" spans="1:67" s="1" customForma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G640" s="52"/>
      <c r="AL640" s="2"/>
      <c r="AU640" s="2"/>
      <c r="AV640" s="2"/>
      <c r="AW640" s="2"/>
      <c r="AX640" s="2"/>
      <c r="AY640" s="2"/>
      <c r="AZ640" s="2"/>
      <c r="BA640" s="2"/>
      <c r="BB640" s="2"/>
      <c r="BC640" s="2"/>
      <c r="BD640" s="2"/>
      <c r="BE640" s="2"/>
      <c r="BF640" s="2"/>
      <c r="BG640" s="2"/>
      <c r="BH640" s="2"/>
      <c r="BI640" s="2"/>
      <c r="BJ640" s="2"/>
      <c r="BK640" s="2"/>
      <c r="BL640" s="2"/>
      <c r="BM640" s="2"/>
      <c r="BN640" s="2"/>
      <c r="BO640" s="2"/>
    </row>
    <row r="641" spans="1:67" s="1" customForma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G641" s="52"/>
      <c r="AL641" s="2"/>
      <c r="AU641" s="2"/>
      <c r="AV641" s="2"/>
      <c r="AW641" s="2"/>
      <c r="AX641" s="2"/>
      <c r="AY641" s="2"/>
      <c r="AZ641" s="2"/>
      <c r="BA641" s="2"/>
      <c r="BB641" s="2"/>
      <c r="BC641" s="2"/>
      <c r="BD641" s="2"/>
      <c r="BE641" s="2"/>
      <c r="BF641" s="2"/>
      <c r="BG641" s="2"/>
      <c r="BH641" s="2"/>
      <c r="BI641" s="2"/>
      <c r="BJ641" s="2"/>
      <c r="BK641" s="2"/>
      <c r="BL641" s="2"/>
      <c r="BM641" s="2"/>
      <c r="BN641" s="2"/>
      <c r="BO641" s="2"/>
    </row>
    <row r="642" spans="1:67" s="1" customForma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G642" s="52"/>
      <c r="AL642" s="2"/>
      <c r="AU642" s="2"/>
      <c r="AV642" s="2"/>
      <c r="AW642" s="2"/>
      <c r="AX642" s="2"/>
      <c r="AY642" s="2"/>
      <c r="AZ642" s="2"/>
      <c r="BA642" s="2"/>
      <c r="BB642" s="2"/>
      <c r="BC642" s="2"/>
      <c r="BD642" s="2"/>
      <c r="BE642" s="2"/>
      <c r="BF642" s="2"/>
      <c r="BG642" s="2"/>
      <c r="BH642" s="2"/>
      <c r="BI642" s="2"/>
      <c r="BJ642" s="2"/>
      <c r="BK642" s="2"/>
      <c r="BL642" s="2"/>
      <c r="BM642" s="2"/>
      <c r="BN642" s="2"/>
      <c r="BO642" s="2"/>
    </row>
    <row r="643" spans="1:67" s="1" customForma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G643" s="52"/>
      <c r="AL643" s="2"/>
      <c r="AU643" s="2"/>
      <c r="AV643" s="2"/>
      <c r="AW643" s="2"/>
      <c r="AX643" s="2"/>
      <c r="AY643" s="2"/>
      <c r="AZ643" s="2"/>
      <c r="BA643" s="2"/>
      <c r="BB643" s="2"/>
      <c r="BC643" s="2"/>
      <c r="BD643" s="2"/>
      <c r="BE643" s="2"/>
      <c r="BF643" s="2"/>
      <c r="BG643" s="2"/>
      <c r="BH643" s="2"/>
      <c r="BI643" s="2"/>
      <c r="BJ643" s="2"/>
      <c r="BK643" s="2"/>
      <c r="BL643" s="2"/>
      <c r="BM643" s="2"/>
      <c r="BN643" s="2"/>
      <c r="BO643" s="2"/>
    </row>
    <row r="644" spans="1:67" s="1" customForma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G644" s="52"/>
      <c r="AL644" s="2"/>
      <c r="AU644" s="2"/>
      <c r="AV644" s="2"/>
      <c r="AW644" s="2"/>
      <c r="AX644" s="2"/>
      <c r="AY644" s="2"/>
      <c r="AZ644" s="2"/>
      <c r="BA644" s="2"/>
      <c r="BB644" s="2"/>
      <c r="BC644" s="2"/>
      <c r="BD644" s="2"/>
      <c r="BE644" s="2"/>
      <c r="BF644" s="2"/>
      <c r="BG644" s="2"/>
      <c r="BH644" s="2"/>
      <c r="BI644" s="2"/>
      <c r="BJ644" s="2"/>
      <c r="BK644" s="2"/>
      <c r="BL644" s="2"/>
      <c r="BM644" s="2"/>
      <c r="BN644" s="2"/>
      <c r="BO644" s="2"/>
    </row>
    <row r="645" spans="1:67" s="1" customForma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G645" s="52"/>
      <c r="AL645" s="2"/>
      <c r="AU645" s="2"/>
      <c r="AV645" s="2"/>
      <c r="AW645" s="2"/>
      <c r="AX645" s="2"/>
      <c r="AY645" s="2"/>
      <c r="AZ645" s="2"/>
      <c r="BA645" s="2"/>
      <c r="BB645" s="2"/>
      <c r="BC645" s="2"/>
      <c r="BD645" s="2"/>
      <c r="BE645" s="2"/>
      <c r="BF645" s="2"/>
      <c r="BG645" s="2"/>
      <c r="BH645" s="2"/>
      <c r="BI645" s="2"/>
      <c r="BJ645" s="2"/>
      <c r="BK645" s="2"/>
      <c r="BL645" s="2"/>
      <c r="BM645" s="2"/>
      <c r="BN645" s="2"/>
      <c r="BO645" s="2"/>
    </row>
    <row r="646" spans="1:67" s="1" customForma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G646" s="52"/>
      <c r="AL646" s="2"/>
      <c r="AU646" s="2"/>
      <c r="AV646" s="2"/>
      <c r="AW646" s="2"/>
      <c r="AX646" s="2"/>
      <c r="AY646" s="2"/>
      <c r="AZ646" s="2"/>
      <c r="BA646" s="2"/>
      <c r="BB646" s="2"/>
      <c r="BC646" s="2"/>
      <c r="BD646" s="2"/>
      <c r="BE646" s="2"/>
      <c r="BF646" s="2"/>
      <c r="BG646" s="2"/>
      <c r="BH646" s="2"/>
      <c r="BI646" s="2"/>
      <c r="BJ646" s="2"/>
      <c r="BK646" s="2"/>
      <c r="BL646" s="2"/>
      <c r="BM646" s="2"/>
      <c r="BN646" s="2"/>
      <c r="BO646" s="2"/>
    </row>
    <row r="647" spans="1:67" s="1" customForma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G647" s="52"/>
      <c r="AL647" s="2"/>
      <c r="AU647" s="2"/>
      <c r="AV647" s="2"/>
      <c r="AW647" s="2"/>
      <c r="AX647" s="2"/>
      <c r="AY647" s="2"/>
      <c r="AZ647" s="2"/>
      <c r="BA647" s="2"/>
      <c r="BB647" s="2"/>
      <c r="BC647" s="2"/>
      <c r="BD647" s="2"/>
      <c r="BE647" s="2"/>
      <c r="BF647" s="2"/>
      <c r="BG647" s="2"/>
      <c r="BH647" s="2"/>
      <c r="BI647" s="2"/>
      <c r="BJ647" s="2"/>
      <c r="BK647" s="2"/>
      <c r="BL647" s="2"/>
      <c r="BM647" s="2"/>
      <c r="BN647" s="2"/>
      <c r="BO647" s="2"/>
    </row>
    <row r="648" spans="1:67" s="1" customForma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G648" s="52"/>
      <c r="AL648" s="2"/>
      <c r="AU648" s="2"/>
      <c r="AV648" s="2"/>
      <c r="AW648" s="2"/>
      <c r="AX648" s="2"/>
      <c r="AY648" s="2"/>
      <c r="AZ648" s="2"/>
      <c r="BA648" s="2"/>
      <c r="BB648" s="2"/>
      <c r="BC648" s="2"/>
      <c r="BD648" s="2"/>
      <c r="BE648" s="2"/>
      <c r="BF648" s="2"/>
      <c r="BG648" s="2"/>
      <c r="BH648" s="2"/>
      <c r="BI648" s="2"/>
      <c r="BJ648" s="2"/>
      <c r="BK648" s="2"/>
      <c r="BL648" s="2"/>
      <c r="BM648" s="2"/>
      <c r="BN648" s="2"/>
      <c r="BO648" s="2"/>
    </row>
    <row r="649" spans="1:67" s="1" customForma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G649" s="52"/>
      <c r="AL649" s="2"/>
      <c r="AU649" s="2"/>
      <c r="AV649" s="2"/>
      <c r="AW649" s="2"/>
      <c r="AX649" s="2"/>
      <c r="AY649" s="2"/>
      <c r="AZ649" s="2"/>
      <c r="BA649" s="2"/>
      <c r="BB649" s="2"/>
      <c r="BC649" s="2"/>
      <c r="BD649" s="2"/>
      <c r="BE649" s="2"/>
      <c r="BF649" s="2"/>
      <c r="BG649" s="2"/>
      <c r="BH649" s="2"/>
      <c r="BI649" s="2"/>
      <c r="BJ649" s="2"/>
      <c r="BK649" s="2"/>
      <c r="BL649" s="2"/>
      <c r="BM649" s="2"/>
      <c r="BN649" s="2"/>
      <c r="BO649" s="2"/>
    </row>
    <row r="650" spans="1:67" s="1" customForma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G650" s="52"/>
      <c r="AL650" s="2"/>
      <c r="AU650" s="2"/>
      <c r="AV650" s="2"/>
      <c r="AW650" s="2"/>
      <c r="AX650" s="2"/>
      <c r="AY650" s="2"/>
      <c r="AZ650" s="2"/>
      <c r="BA650" s="2"/>
      <c r="BB650" s="2"/>
      <c r="BC650" s="2"/>
      <c r="BD650" s="2"/>
      <c r="BE650" s="2"/>
      <c r="BF650" s="2"/>
      <c r="BG650" s="2"/>
      <c r="BH650" s="2"/>
      <c r="BI650" s="2"/>
      <c r="BJ650" s="2"/>
      <c r="BK650" s="2"/>
      <c r="BL650" s="2"/>
      <c r="BM650" s="2"/>
      <c r="BN650" s="2"/>
      <c r="BO650" s="2"/>
    </row>
    <row r="651" spans="1:67" s="1" customForma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G651" s="52"/>
      <c r="AL651" s="2"/>
      <c r="AU651" s="2"/>
      <c r="AV651" s="2"/>
      <c r="AW651" s="2"/>
      <c r="AX651" s="2"/>
      <c r="AY651" s="2"/>
      <c r="AZ651" s="2"/>
      <c r="BA651" s="2"/>
      <c r="BB651" s="2"/>
      <c r="BC651" s="2"/>
      <c r="BD651" s="2"/>
      <c r="BE651" s="2"/>
      <c r="BF651" s="2"/>
      <c r="BG651" s="2"/>
      <c r="BH651" s="2"/>
      <c r="BI651" s="2"/>
      <c r="BJ651" s="2"/>
      <c r="BK651" s="2"/>
      <c r="BL651" s="2"/>
      <c r="BM651" s="2"/>
      <c r="BN651" s="2"/>
      <c r="BO651" s="2"/>
    </row>
    <row r="652" spans="1:67" s="1" customForma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G652" s="52"/>
      <c r="AL652" s="2"/>
      <c r="AU652" s="2"/>
      <c r="AV652" s="2"/>
      <c r="AW652" s="2"/>
      <c r="AX652" s="2"/>
      <c r="AY652" s="2"/>
      <c r="AZ652" s="2"/>
      <c r="BA652" s="2"/>
      <c r="BB652" s="2"/>
      <c r="BC652" s="2"/>
      <c r="BD652" s="2"/>
      <c r="BE652" s="2"/>
      <c r="BF652" s="2"/>
      <c r="BG652" s="2"/>
      <c r="BH652" s="2"/>
      <c r="BI652" s="2"/>
      <c r="BJ652" s="2"/>
      <c r="BK652" s="2"/>
      <c r="BL652" s="2"/>
      <c r="BM652" s="2"/>
      <c r="BN652" s="2"/>
      <c r="BO652" s="2"/>
    </row>
    <row r="653" spans="1:67" s="1" customForma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G653" s="52"/>
      <c r="AL653" s="2"/>
      <c r="AU653" s="2"/>
      <c r="AV653" s="2"/>
      <c r="AW653" s="2"/>
      <c r="AX653" s="2"/>
      <c r="AY653" s="2"/>
      <c r="AZ653" s="2"/>
      <c r="BA653" s="2"/>
      <c r="BB653" s="2"/>
      <c r="BC653" s="2"/>
      <c r="BD653" s="2"/>
      <c r="BE653" s="2"/>
      <c r="BF653" s="2"/>
      <c r="BG653" s="2"/>
      <c r="BH653" s="2"/>
      <c r="BI653" s="2"/>
      <c r="BJ653" s="2"/>
      <c r="BK653" s="2"/>
      <c r="BL653" s="2"/>
      <c r="BM653" s="2"/>
      <c r="BN653" s="2"/>
      <c r="BO653" s="2"/>
    </row>
    <row r="654" spans="1:67" s="1" customForma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G654" s="52"/>
      <c r="AL654" s="2"/>
      <c r="AU654" s="2"/>
      <c r="AV654" s="2"/>
      <c r="AW654" s="2"/>
      <c r="AX654" s="2"/>
      <c r="AY654" s="2"/>
      <c r="AZ654" s="2"/>
      <c r="BA654" s="2"/>
      <c r="BB654" s="2"/>
      <c r="BC654" s="2"/>
      <c r="BD654" s="2"/>
      <c r="BE654" s="2"/>
      <c r="BF654" s="2"/>
      <c r="BG654" s="2"/>
      <c r="BH654" s="2"/>
      <c r="BI654" s="2"/>
      <c r="BJ654" s="2"/>
      <c r="BK654" s="2"/>
      <c r="BL654" s="2"/>
      <c r="BM654" s="2"/>
      <c r="BN654" s="2"/>
      <c r="BO654" s="2"/>
    </row>
    <row r="655" spans="1:67" s="1" customForma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G655" s="52"/>
      <c r="AL655" s="2"/>
      <c r="AU655" s="2"/>
      <c r="AV655" s="2"/>
      <c r="AW655" s="2"/>
      <c r="AX655" s="2"/>
      <c r="AY655" s="2"/>
      <c r="AZ655" s="2"/>
      <c r="BA655" s="2"/>
      <c r="BB655" s="2"/>
      <c r="BC655" s="2"/>
      <c r="BD655" s="2"/>
      <c r="BE655" s="2"/>
      <c r="BF655" s="2"/>
      <c r="BG655" s="2"/>
      <c r="BH655" s="2"/>
      <c r="BI655" s="2"/>
      <c r="BJ655" s="2"/>
      <c r="BK655" s="2"/>
      <c r="BL655" s="2"/>
      <c r="BM655" s="2"/>
      <c r="BN655" s="2"/>
      <c r="BO655" s="2"/>
    </row>
    <row r="656" spans="1:67" s="1" customForma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G656" s="52"/>
      <c r="AL656" s="2"/>
      <c r="AU656" s="2"/>
      <c r="AV656" s="2"/>
      <c r="AW656" s="2"/>
      <c r="AX656" s="2"/>
      <c r="AY656" s="2"/>
      <c r="AZ656" s="2"/>
      <c r="BA656" s="2"/>
      <c r="BB656" s="2"/>
      <c r="BC656" s="2"/>
      <c r="BD656" s="2"/>
      <c r="BE656" s="2"/>
      <c r="BF656" s="2"/>
      <c r="BG656" s="2"/>
      <c r="BH656" s="2"/>
      <c r="BI656" s="2"/>
      <c r="BJ656" s="2"/>
      <c r="BK656" s="2"/>
      <c r="BL656" s="2"/>
      <c r="BM656" s="2"/>
      <c r="BN656" s="2"/>
      <c r="BO656" s="2"/>
    </row>
    <row r="657" spans="1:67" s="1" customForma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G657" s="52"/>
      <c r="AL657" s="2"/>
      <c r="AU657" s="2"/>
      <c r="AV657" s="2"/>
      <c r="AW657" s="2"/>
      <c r="AX657" s="2"/>
      <c r="AY657" s="2"/>
      <c r="AZ657" s="2"/>
      <c r="BA657" s="2"/>
      <c r="BB657" s="2"/>
      <c r="BC657" s="2"/>
      <c r="BD657" s="2"/>
      <c r="BE657" s="2"/>
      <c r="BF657" s="2"/>
      <c r="BG657" s="2"/>
      <c r="BH657" s="2"/>
      <c r="BI657" s="2"/>
      <c r="BJ657" s="2"/>
      <c r="BK657" s="2"/>
      <c r="BL657" s="2"/>
      <c r="BM657" s="2"/>
      <c r="BN657" s="2"/>
      <c r="BO657" s="2"/>
    </row>
    <row r="658" spans="1:67" s="1" customForma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G658" s="52"/>
      <c r="AL658" s="2"/>
      <c r="AU658" s="2"/>
      <c r="AV658" s="2"/>
      <c r="AW658" s="2"/>
      <c r="AX658" s="2"/>
      <c r="AY658" s="2"/>
      <c r="AZ658" s="2"/>
      <c r="BA658" s="2"/>
      <c r="BB658" s="2"/>
      <c r="BC658" s="2"/>
      <c r="BD658" s="2"/>
      <c r="BE658" s="2"/>
      <c r="BF658" s="2"/>
      <c r="BG658" s="2"/>
      <c r="BH658" s="2"/>
      <c r="BI658" s="2"/>
      <c r="BJ658" s="2"/>
      <c r="BK658" s="2"/>
      <c r="BL658" s="2"/>
      <c r="BM658" s="2"/>
      <c r="BN658" s="2"/>
      <c r="BO658" s="2"/>
    </row>
    <row r="659" spans="1:67" s="1" customForma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G659" s="52"/>
      <c r="AL659" s="2"/>
      <c r="AU659" s="2"/>
      <c r="AV659" s="2"/>
      <c r="AW659" s="2"/>
      <c r="AX659" s="2"/>
      <c r="AY659" s="2"/>
      <c r="AZ659" s="2"/>
      <c r="BA659" s="2"/>
      <c r="BB659" s="2"/>
      <c r="BC659" s="2"/>
      <c r="BD659" s="2"/>
      <c r="BE659" s="2"/>
      <c r="BF659" s="2"/>
      <c r="BG659" s="2"/>
      <c r="BH659" s="2"/>
      <c r="BI659" s="2"/>
      <c r="BJ659" s="2"/>
      <c r="BK659" s="2"/>
      <c r="BL659" s="2"/>
      <c r="BM659" s="2"/>
      <c r="BN659" s="2"/>
      <c r="BO659" s="2"/>
    </row>
    <row r="660" spans="1:67" s="1" customForma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G660" s="52"/>
      <c r="AL660" s="2"/>
      <c r="AU660" s="2"/>
      <c r="AV660" s="2"/>
      <c r="AW660" s="2"/>
      <c r="AX660" s="2"/>
      <c r="AY660" s="2"/>
      <c r="AZ660" s="2"/>
      <c r="BA660" s="2"/>
      <c r="BB660" s="2"/>
      <c r="BC660" s="2"/>
      <c r="BD660" s="2"/>
      <c r="BE660" s="2"/>
      <c r="BF660" s="2"/>
      <c r="BG660" s="2"/>
      <c r="BH660" s="2"/>
      <c r="BI660" s="2"/>
      <c r="BJ660" s="2"/>
      <c r="BK660" s="2"/>
      <c r="BL660" s="2"/>
      <c r="BM660" s="2"/>
      <c r="BN660" s="2"/>
      <c r="BO660" s="2"/>
    </row>
    <row r="661" spans="1:67" s="1" customForma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G661" s="52"/>
      <c r="AL661" s="2"/>
      <c r="AU661" s="2"/>
      <c r="AV661" s="2"/>
      <c r="AW661" s="2"/>
      <c r="AX661" s="2"/>
      <c r="AY661" s="2"/>
      <c r="AZ661" s="2"/>
      <c r="BA661" s="2"/>
      <c r="BB661" s="2"/>
      <c r="BC661" s="2"/>
      <c r="BD661" s="2"/>
      <c r="BE661" s="2"/>
      <c r="BF661" s="2"/>
      <c r="BG661" s="2"/>
      <c r="BH661" s="2"/>
      <c r="BI661" s="2"/>
      <c r="BJ661" s="2"/>
      <c r="BK661" s="2"/>
      <c r="BL661" s="2"/>
      <c r="BM661" s="2"/>
      <c r="BN661" s="2"/>
      <c r="BO661" s="2"/>
    </row>
    <row r="662" spans="1:67" s="1" customForma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G662" s="52"/>
      <c r="AL662" s="2"/>
      <c r="AU662" s="2"/>
      <c r="AV662" s="2"/>
      <c r="AW662" s="2"/>
      <c r="AX662" s="2"/>
      <c r="AY662" s="2"/>
      <c r="AZ662" s="2"/>
      <c r="BA662" s="2"/>
      <c r="BB662" s="2"/>
      <c r="BC662" s="2"/>
      <c r="BD662" s="2"/>
      <c r="BE662" s="2"/>
      <c r="BF662" s="2"/>
      <c r="BG662" s="2"/>
      <c r="BH662" s="2"/>
      <c r="BI662" s="2"/>
      <c r="BJ662" s="2"/>
      <c r="BK662" s="2"/>
      <c r="BL662" s="2"/>
      <c r="BM662" s="2"/>
      <c r="BN662" s="2"/>
      <c r="BO662" s="2"/>
    </row>
    <row r="663" spans="1:67" s="1" customForma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G663" s="52"/>
      <c r="AL663" s="2"/>
      <c r="AU663" s="2"/>
      <c r="AV663" s="2"/>
      <c r="AW663" s="2"/>
      <c r="AX663" s="2"/>
      <c r="AY663" s="2"/>
      <c r="AZ663" s="2"/>
      <c r="BA663" s="2"/>
      <c r="BB663" s="2"/>
      <c r="BC663" s="2"/>
      <c r="BD663" s="2"/>
      <c r="BE663" s="2"/>
      <c r="BF663" s="2"/>
      <c r="BG663" s="2"/>
      <c r="BH663" s="2"/>
      <c r="BI663" s="2"/>
      <c r="BJ663" s="2"/>
      <c r="BK663" s="2"/>
      <c r="BL663" s="2"/>
      <c r="BM663" s="2"/>
      <c r="BN663" s="2"/>
      <c r="BO663" s="2"/>
    </row>
    <row r="664" spans="1:67" s="1" customForma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G664" s="52"/>
      <c r="AL664" s="2"/>
      <c r="AU664" s="2"/>
      <c r="AV664" s="2"/>
      <c r="AW664" s="2"/>
      <c r="AX664" s="2"/>
      <c r="AY664" s="2"/>
      <c r="AZ664" s="2"/>
      <c r="BA664" s="2"/>
      <c r="BB664" s="2"/>
      <c r="BC664" s="2"/>
      <c r="BD664" s="2"/>
      <c r="BE664" s="2"/>
      <c r="BF664" s="2"/>
      <c r="BG664" s="2"/>
      <c r="BH664" s="2"/>
      <c r="BI664" s="2"/>
      <c r="BJ664" s="2"/>
      <c r="BK664" s="2"/>
      <c r="BL664" s="2"/>
      <c r="BM664" s="2"/>
      <c r="BN664" s="2"/>
      <c r="BO664" s="2"/>
    </row>
    <row r="665" spans="1:67" s="1" customForma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G665" s="52"/>
      <c r="AL665" s="2"/>
      <c r="AU665" s="2"/>
      <c r="AV665" s="2"/>
      <c r="AW665" s="2"/>
      <c r="AX665" s="2"/>
      <c r="AY665" s="2"/>
      <c r="AZ665" s="2"/>
      <c r="BA665" s="2"/>
      <c r="BB665" s="2"/>
      <c r="BC665" s="2"/>
      <c r="BD665" s="2"/>
      <c r="BE665" s="2"/>
      <c r="BF665" s="2"/>
      <c r="BG665" s="2"/>
      <c r="BH665" s="2"/>
      <c r="BI665" s="2"/>
      <c r="BJ665" s="2"/>
      <c r="BK665" s="2"/>
      <c r="BL665" s="2"/>
      <c r="BM665" s="2"/>
      <c r="BN665" s="2"/>
      <c r="BO665" s="2"/>
    </row>
    <row r="666" spans="1:67" s="1" customForma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G666" s="52"/>
      <c r="AL666" s="2"/>
      <c r="AU666" s="2"/>
      <c r="AV666" s="2"/>
      <c r="AW666" s="2"/>
      <c r="AX666" s="2"/>
      <c r="AY666" s="2"/>
      <c r="AZ666" s="2"/>
      <c r="BA666" s="2"/>
      <c r="BB666" s="2"/>
      <c r="BC666" s="2"/>
      <c r="BD666" s="2"/>
      <c r="BE666" s="2"/>
      <c r="BF666" s="2"/>
      <c r="BG666" s="2"/>
      <c r="BH666" s="2"/>
      <c r="BI666" s="2"/>
      <c r="BJ666" s="2"/>
      <c r="BK666" s="2"/>
      <c r="BL666" s="2"/>
      <c r="BM666" s="2"/>
      <c r="BN666" s="2"/>
      <c r="BO666" s="2"/>
    </row>
    <row r="667" spans="1:67" s="1" customForma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G667" s="52"/>
      <c r="AL667" s="2"/>
      <c r="AU667" s="2"/>
      <c r="AV667" s="2"/>
      <c r="AW667" s="2"/>
      <c r="AX667" s="2"/>
      <c r="AY667" s="2"/>
      <c r="AZ667" s="2"/>
      <c r="BA667" s="2"/>
      <c r="BB667" s="2"/>
      <c r="BC667" s="2"/>
      <c r="BD667" s="2"/>
      <c r="BE667" s="2"/>
      <c r="BF667" s="2"/>
      <c r="BG667" s="2"/>
      <c r="BH667" s="2"/>
      <c r="BI667" s="2"/>
      <c r="BJ667" s="2"/>
      <c r="BK667" s="2"/>
      <c r="BL667" s="2"/>
      <c r="BM667" s="2"/>
      <c r="BN667" s="2"/>
      <c r="BO667" s="2"/>
    </row>
    <row r="668" spans="1:67" s="1" customForma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G668" s="52"/>
      <c r="AL668" s="2"/>
      <c r="AU668" s="2"/>
      <c r="AV668" s="2"/>
      <c r="AW668" s="2"/>
      <c r="AX668" s="2"/>
      <c r="AY668" s="2"/>
      <c r="AZ668" s="2"/>
      <c r="BA668" s="2"/>
      <c r="BB668" s="2"/>
      <c r="BC668" s="2"/>
      <c r="BD668" s="2"/>
      <c r="BE668" s="2"/>
      <c r="BF668" s="2"/>
      <c r="BG668" s="2"/>
      <c r="BH668" s="2"/>
      <c r="BI668" s="2"/>
      <c r="BJ668" s="2"/>
      <c r="BK668" s="2"/>
      <c r="BL668" s="2"/>
      <c r="BM668" s="2"/>
      <c r="BN668" s="2"/>
      <c r="BO668" s="2"/>
    </row>
    <row r="669" spans="1:67" s="1" customForma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G669" s="52"/>
      <c r="AL669" s="2"/>
      <c r="AU669" s="2"/>
      <c r="AV669" s="2"/>
      <c r="AW669" s="2"/>
      <c r="AX669" s="2"/>
      <c r="AY669" s="2"/>
      <c r="AZ669" s="2"/>
      <c r="BA669" s="2"/>
      <c r="BB669" s="2"/>
      <c r="BC669" s="2"/>
      <c r="BD669" s="2"/>
      <c r="BE669" s="2"/>
      <c r="BF669" s="2"/>
      <c r="BG669" s="2"/>
      <c r="BH669" s="2"/>
      <c r="BI669" s="2"/>
      <c r="BJ669" s="2"/>
      <c r="BK669" s="2"/>
      <c r="BL669" s="2"/>
      <c r="BM669" s="2"/>
      <c r="BN669" s="2"/>
      <c r="BO669" s="2"/>
    </row>
    <row r="670" spans="1:67" s="1" customForma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G670" s="52"/>
      <c r="AL670" s="2"/>
      <c r="AU670" s="2"/>
      <c r="AV670" s="2"/>
      <c r="AW670" s="2"/>
      <c r="AX670" s="2"/>
      <c r="AY670" s="2"/>
      <c r="AZ670" s="2"/>
      <c r="BA670" s="2"/>
      <c r="BB670" s="2"/>
      <c r="BC670" s="2"/>
      <c r="BD670" s="2"/>
      <c r="BE670" s="2"/>
      <c r="BF670" s="2"/>
      <c r="BG670" s="2"/>
      <c r="BH670" s="2"/>
      <c r="BI670" s="2"/>
      <c r="BJ670" s="2"/>
      <c r="BK670" s="2"/>
      <c r="BL670" s="2"/>
      <c r="BM670" s="2"/>
      <c r="BN670" s="2"/>
      <c r="BO670" s="2"/>
    </row>
    <row r="671" spans="1:67" s="1" customForma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G671" s="52"/>
      <c r="AL671" s="2"/>
      <c r="AU671" s="2"/>
      <c r="AV671" s="2"/>
      <c r="AW671" s="2"/>
      <c r="AX671" s="2"/>
      <c r="AY671" s="2"/>
      <c r="AZ671" s="2"/>
      <c r="BA671" s="2"/>
      <c r="BB671" s="2"/>
      <c r="BC671" s="2"/>
      <c r="BD671" s="2"/>
      <c r="BE671" s="2"/>
      <c r="BF671" s="2"/>
      <c r="BG671" s="2"/>
      <c r="BH671" s="2"/>
      <c r="BI671" s="2"/>
      <c r="BJ671" s="2"/>
      <c r="BK671" s="2"/>
      <c r="BL671" s="2"/>
      <c r="BM671" s="2"/>
      <c r="BN671" s="2"/>
      <c r="BO671" s="2"/>
    </row>
    <row r="672" spans="1:67" s="1" customForma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G672" s="52"/>
      <c r="AL672" s="2"/>
      <c r="AU672" s="2"/>
      <c r="AV672" s="2"/>
      <c r="AW672" s="2"/>
      <c r="AX672" s="2"/>
      <c r="AY672" s="2"/>
      <c r="AZ672" s="2"/>
      <c r="BA672" s="2"/>
      <c r="BB672" s="2"/>
      <c r="BC672" s="2"/>
      <c r="BD672" s="2"/>
      <c r="BE672" s="2"/>
      <c r="BF672" s="2"/>
      <c r="BG672" s="2"/>
      <c r="BH672" s="2"/>
      <c r="BI672" s="2"/>
      <c r="BJ672" s="2"/>
      <c r="BK672" s="2"/>
      <c r="BL672" s="2"/>
      <c r="BM672" s="2"/>
      <c r="BN672" s="2"/>
      <c r="BO672" s="2"/>
    </row>
    <row r="673" spans="1:67" s="1" customForma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G673" s="52"/>
      <c r="AL673" s="2"/>
      <c r="AU673" s="2"/>
      <c r="AV673" s="2"/>
      <c r="AW673" s="2"/>
      <c r="AX673" s="2"/>
      <c r="AY673" s="2"/>
      <c r="AZ673" s="2"/>
      <c r="BA673" s="2"/>
      <c r="BB673" s="2"/>
      <c r="BC673" s="2"/>
      <c r="BD673" s="2"/>
      <c r="BE673" s="2"/>
      <c r="BF673" s="2"/>
      <c r="BG673" s="2"/>
      <c r="BH673" s="2"/>
      <c r="BI673" s="2"/>
      <c r="BJ673" s="2"/>
      <c r="BK673" s="2"/>
      <c r="BL673" s="2"/>
      <c r="BM673" s="2"/>
      <c r="BN673" s="2"/>
      <c r="BO673" s="2"/>
    </row>
    <row r="674" spans="1:67" s="1" customForma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G674" s="52"/>
      <c r="AL674" s="2"/>
      <c r="AU674" s="2"/>
      <c r="AV674" s="2"/>
      <c r="AW674" s="2"/>
      <c r="AX674" s="2"/>
      <c r="AY674" s="2"/>
      <c r="AZ674" s="2"/>
      <c r="BA674" s="2"/>
      <c r="BB674" s="2"/>
      <c r="BC674" s="2"/>
      <c r="BD674" s="2"/>
      <c r="BE674" s="2"/>
      <c r="BF674" s="2"/>
      <c r="BG674" s="2"/>
      <c r="BH674" s="2"/>
      <c r="BI674" s="2"/>
      <c r="BJ674" s="2"/>
      <c r="BK674" s="2"/>
      <c r="BL674" s="2"/>
      <c r="BM674" s="2"/>
      <c r="BN674" s="2"/>
      <c r="BO674" s="2"/>
    </row>
    <row r="675" spans="1:67" s="1" customForma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G675" s="52"/>
      <c r="AL675" s="2"/>
      <c r="AU675" s="2"/>
      <c r="AV675" s="2"/>
      <c r="AW675" s="2"/>
      <c r="AX675" s="2"/>
      <c r="AY675" s="2"/>
      <c r="AZ675" s="2"/>
      <c r="BA675" s="2"/>
      <c r="BB675" s="2"/>
      <c r="BC675" s="2"/>
      <c r="BD675" s="2"/>
      <c r="BE675" s="2"/>
      <c r="BF675" s="2"/>
      <c r="BG675" s="2"/>
      <c r="BH675" s="2"/>
      <c r="BI675" s="2"/>
      <c r="BJ675" s="2"/>
      <c r="BK675" s="2"/>
      <c r="BL675" s="2"/>
      <c r="BM675" s="2"/>
      <c r="BN675" s="2"/>
      <c r="BO675" s="2"/>
    </row>
    <row r="676" spans="1:67" s="1" customForma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G676" s="52"/>
      <c r="AL676" s="2"/>
      <c r="AU676" s="2"/>
      <c r="AV676" s="2"/>
      <c r="AW676" s="2"/>
      <c r="AX676" s="2"/>
      <c r="AY676" s="2"/>
      <c r="AZ676" s="2"/>
      <c r="BA676" s="2"/>
      <c r="BB676" s="2"/>
      <c r="BC676" s="2"/>
      <c r="BD676" s="2"/>
      <c r="BE676" s="2"/>
      <c r="BF676" s="2"/>
      <c r="BG676" s="2"/>
      <c r="BH676" s="2"/>
      <c r="BI676" s="2"/>
      <c r="BJ676" s="2"/>
      <c r="BK676" s="2"/>
      <c r="BL676" s="2"/>
      <c r="BM676" s="2"/>
      <c r="BN676" s="2"/>
      <c r="BO676" s="2"/>
    </row>
    <row r="677" spans="1:67" s="1" customForma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G677" s="52"/>
      <c r="AL677" s="2"/>
      <c r="AU677" s="2"/>
      <c r="AV677" s="2"/>
      <c r="AW677" s="2"/>
      <c r="AX677" s="2"/>
      <c r="AY677" s="2"/>
      <c r="AZ677" s="2"/>
      <c r="BA677" s="2"/>
      <c r="BB677" s="2"/>
      <c r="BC677" s="2"/>
      <c r="BD677" s="2"/>
      <c r="BE677" s="2"/>
      <c r="BF677" s="2"/>
      <c r="BG677" s="2"/>
      <c r="BH677" s="2"/>
      <c r="BI677" s="2"/>
      <c r="BJ677" s="2"/>
      <c r="BK677" s="2"/>
      <c r="BL677" s="2"/>
      <c r="BM677" s="2"/>
      <c r="BN677" s="2"/>
      <c r="BO677" s="2"/>
    </row>
    <row r="678" spans="1:67" s="1" customForma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G678" s="52"/>
      <c r="AL678" s="2"/>
      <c r="AU678" s="2"/>
      <c r="AV678" s="2"/>
      <c r="AW678" s="2"/>
      <c r="AX678" s="2"/>
      <c r="AY678" s="2"/>
      <c r="AZ678" s="2"/>
      <c r="BA678" s="2"/>
      <c r="BB678" s="2"/>
      <c r="BC678" s="2"/>
      <c r="BD678" s="2"/>
      <c r="BE678" s="2"/>
      <c r="BF678" s="2"/>
      <c r="BG678" s="2"/>
      <c r="BH678" s="2"/>
      <c r="BI678" s="2"/>
      <c r="BJ678" s="2"/>
      <c r="BK678" s="2"/>
      <c r="BL678" s="2"/>
      <c r="BM678" s="2"/>
      <c r="BN678" s="2"/>
      <c r="BO678" s="2"/>
    </row>
    <row r="679" spans="1:67" s="1" customForma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G679" s="52"/>
      <c r="AL679" s="2"/>
      <c r="AU679" s="2"/>
      <c r="AV679" s="2"/>
      <c r="AW679" s="2"/>
      <c r="AX679" s="2"/>
      <c r="AY679" s="2"/>
      <c r="AZ679" s="2"/>
      <c r="BA679" s="2"/>
      <c r="BB679" s="2"/>
      <c r="BC679" s="2"/>
      <c r="BD679" s="2"/>
      <c r="BE679" s="2"/>
      <c r="BF679" s="2"/>
      <c r="BG679" s="2"/>
      <c r="BH679" s="2"/>
      <c r="BI679" s="2"/>
      <c r="BJ679" s="2"/>
      <c r="BK679" s="2"/>
      <c r="BL679" s="2"/>
      <c r="BM679" s="2"/>
      <c r="BN679" s="2"/>
      <c r="BO679" s="2"/>
    </row>
    <row r="680" spans="1:67" s="1" customForma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G680" s="52"/>
      <c r="AL680" s="2"/>
      <c r="AU680" s="2"/>
      <c r="AV680" s="2"/>
      <c r="AW680" s="2"/>
      <c r="AX680" s="2"/>
      <c r="AY680" s="2"/>
      <c r="AZ680" s="2"/>
      <c r="BA680" s="2"/>
      <c r="BB680" s="2"/>
      <c r="BC680" s="2"/>
      <c r="BD680" s="2"/>
      <c r="BE680" s="2"/>
      <c r="BF680" s="2"/>
      <c r="BG680" s="2"/>
      <c r="BH680" s="2"/>
      <c r="BI680" s="2"/>
      <c r="BJ680" s="2"/>
      <c r="BK680" s="2"/>
      <c r="BL680" s="2"/>
      <c r="BM680" s="2"/>
      <c r="BN680" s="2"/>
      <c r="BO680" s="2"/>
    </row>
    <row r="681" spans="1:67" s="1" customForma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G681" s="52"/>
      <c r="AL681" s="2"/>
      <c r="AU681" s="2"/>
      <c r="AV681" s="2"/>
      <c r="AW681" s="2"/>
      <c r="AX681" s="2"/>
      <c r="AY681" s="2"/>
      <c r="AZ681" s="2"/>
      <c r="BA681" s="2"/>
      <c r="BB681" s="2"/>
      <c r="BC681" s="2"/>
      <c r="BD681" s="2"/>
      <c r="BE681" s="2"/>
      <c r="BF681" s="2"/>
      <c r="BG681" s="2"/>
      <c r="BH681" s="2"/>
      <c r="BI681" s="2"/>
      <c r="BJ681" s="2"/>
      <c r="BK681" s="2"/>
      <c r="BL681" s="2"/>
      <c r="BM681" s="2"/>
      <c r="BN681" s="2"/>
      <c r="BO681" s="2"/>
    </row>
    <row r="682" spans="1:67" s="1" customForma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G682" s="52"/>
      <c r="AL682" s="2"/>
      <c r="AU682" s="2"/>
      <c r="AV682" s="2"/>
      <c r="AW682" s="2"/>
      <c r="AX682" s="2"/>
      <c r="AY682" s="2"/>
      <c r="AZ682" s="2"/>
      <c r="BA682" s="2"/>
      <c r="BB682" s="2"/>
      <c r="BC682" s="2"/>
      <c r="BD682" s="2"/>
      <c r="BE682" s="2"/>
      <c r="BF682" s="2"/>
      <c r="BG682" s="2"/>
      <c r="BH682" s="2"/>
      <c r="BI682" s="2"/>
      <c r="BJ682" s="2"/>
      <c r="BK682" s="2"/>
      <c r="BL682" s="2"/>
      <c r="BM682" s="2"/>
      <c r="BN682" s="2"/>
      <c r="BO682" s="2"/>
    </row>
    <row r="683" spans="1:67" s="1" customForma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G683" s="52"/>
      <c r="AL683" s="2"/>
      <c r="AU683" s="2"/>
      <c r="AV683" s="2"/>
      <c r="AW683" s="2"/>
      <c r="AX683" s="2"/>
      <c r="AY683" s="2"/>
      <c r="AZ683" s="2"/>
      <c r="BA683" s="2"/>
      <c r="BB683" s="2"/>
      <c r="BC683" s="2"/>
      <c r="BD683" s="2"/>
      <c r="BE683" s="2"/>
      <c r="BF683" s="2"/>
      <c r="BG683" s="2"/>
      <c r="BH683" s="2"/>
      <c r="BI683" s="2"/>
      <c r="BJ683" s="2"/>
      <c r="BK683" s="2"/>
      <c r="BL683" s="2"/>
      <c r="BM683" s="2"/>
      <c r="BN683" s="2"/>
      <c r="BO683" s="2"/>
    </row>
    <row r="684" spans="1:67" s="1" customForma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G684" s="52"/>
      <c r="AL684" s="2"/>
      <c r="AU684" s="2"/>
      <c r="AV684" s="2"/>
      <c r="AW684" s="2"/>
      <c r="AX684" s="2"/>
      <c r="AY684" s="2"/>
      <c r="AZ684" s="2"/>
      <c r="BA684" s="2"/>
      <c r="BB684" s="2"/>
      <c r="BC684" s="2"/>
      <c r="BD684" s="2"/>
      <c r="BE684" s="2"/>
      <c r="BF684" s="2"/>
      <c r="BG684" s="2"/>
      <c r="BH684" s="2"/>
      <c r="BI684" s="2"/>
      <c r="BJ684" s="2"/>
      <c r="BK684" s="2"/>
      <c r="BL684" s="2"/>
      <c r="BM684" s="2"/>
      <c r="BN684" s="2"/>
      <c r="BO684" s="2"/>
    </row>
    <row r="685" spans="1:67" s="1" customForma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G685" s="52"/>
      <c r="AL685" s="2"/>
      <c r="AU685" s="2"/>
      <c r="AV685" s="2"/>
      <c r="AW685" s="2"/>
      <c r="AX685" s="2"/>
      <c r="AY685" s="2"/>
      <c r="AZ685" s="2"/>
      <c r="BA685" s="2"/>
      <c r="BB685" s="2"/>
      <c r="BC685" s="2"/>
      <c r="BD685" s="2"/>
      <c r="BE685" s="2"/>
      <c r="BF685" s="2"/>
      <c r="BG685" s="2"/>
      <c r="BH685" s="2"/>
      <c r="BI685" s="2"/>
      <c r="BJ685" s="2"/>
      <c r="BK685" s="2"/>
      <c r="BL685" s="2"/>
      <c r="BM685" s="2"/>
      <c r="BN685" s="2"/>
      <c r="BO685" s="2"/>
    </row>
    <row r="686" spans="1:67" s="1" customForma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G686" s="52"/>
      <c r="AL686" s="2"/>
      <c r="AU686" s="2"/>
      <c r="AV686" s="2"/>
      <c r="AW686" s="2"/>
      <c r="AX686" s="2"/>
      <c r="AY686" s="2"/>
      <c r="AZ686" s="2"/>
      <c r="BA686" s="2"/>
      <c r="BB686" s="2"/>
      <c r="BC686" s="2"/>
      <c r="BD686" s="2"/>
      <c r="BE686" s="2"/>
      <c r="BF686" s="2"/>
      <c r="BG686" s="2"/>
      <c r="BH686" s="2"/>
      <c r="BI686" s="2"/>
      <c r="BJ686" s="2"/>
      <c r="BK686" s="2"/>
      <c r="BL686" s="2"/>
      <c r="BM686" s="2"/>
      <c r="BN686" s="2"/>
      <c r="BO686" s="2"/>
    </row>
    <row r="687" spans="1:67" s="1" customForma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G687" s="52"/>
      <c r="AL687" s="2"/>
      <c r="AU687" s="2"/>
      <c r="AV687" s="2"/>
      <c r="AW687" s="2"/>
      <c r="AX687" s="2"/>
      <c r="AY687" s="2"/>
      <c r="AZ687" s="2"/>
      <c r="BA687" s="2"/>
      <c r="BB687" s="2"/>
      <c r="BC687" s="2"/>
      <c r="BD687" s="2"/>
      <c r="BE687" s="2"/>
      <c r="BF687" s="2"/>
      <c r="BG687" s="2"/>
      <c r="BH687" s="2"/>
      <c r="BI687" s="2"/>
      <c r="BJ687" s="2"/>
      <c r="BK687" s="2"/>
      <c r="BL687" s="2"/>
      <c r="BM687" s="2"/>
      <c r="BN687" s="2"/>
      <c r="BO687" s="2"/>
    </row>
    <row r="688" spans="1:67" s="1" customForma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G688" s="52"/>
      <c r="AL688" s="2"/>
      <c r="AU688" s="2"/>
      <c r="AV688" s="2"/>
      <c r="AW688" s="2"/>
      <c r="AX688" s="2"/>
      <c r="AY688" s="2"/>
      <c r="AZ688" s="2"/>
      <c r="BA688" s="2"/>
      <c r="BB688" s="2"/>
      <c r="BC688" s="2"/>
      <c r="BD688" s="2"/>
      <c r="BE688" s="2"/>
      <c r="BF688" s="2"/>
      <c r="BG688" s="2"/>
      <c r="BH688" s="2"/>
      <c r="BI688" s="2"/>
      <c r="BJ688" s="2"/>
      <c r="BK688" s="2"/>
      <c r="BL688" s="2"/>
      <c r="BM688" s="2"/>
      <c r="BN688" s="2"/>
      <c r="BO688" s="2"/>
    </row>
    <row r="689" spans="1:67" s="1" customForma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G689" s="52"/>
      <c r="AL689" s="2"/>
      <c r="AU689" s="2"/>
      <c r="AV689" s="2"/>
      <c r="AW689" s="2"/>
      <c r="AX689" s="2"/>
      <c r="AY689" s="2"/>
      <c r="AZ689" s="2"/>
      <c r="BA689" s="2"/>
      <c r="BB689" s="2"/>
      <c r="BC689" s="2"/>
      <c r="BD689" s="2"/>
      <c r="BE689" s="2"/>
      <c r="BF689" s="2"/>
      <c r="BG689" s="2"/>
      <c r="BH689" s="2"/>
      <c r="BI689" s="2"/>
      <c r="BJ689" s="2"/>
      <c r="BK689" s="2"/>
      <c r="BL689" s="2"/>
      <c r="BM689" s="2"/>
      <c r="BN689" s="2"/>
      <c r="BO689" s="2"/>
    </row>
    <row r="690" spans="1:67" s="1" customForma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G690" s="52"/>
      <c r="AL690" s="2"/>
      <c r="AU690" s="2"/>
      <c r="AV690" s="2"/>
      <c r="AW690" s="2"/>
      <c r="AX690" s="2"/>
      <c r="AY690" s="2"/>
      <c r="AZ690" s="2"/>
      <c r="BA690" s="2"/>
      <c r="BB690" s="2"/>
      <c r="BC690" s="2"/>
      <c r="BD690" s="2"/>
      <c r="BE690" s="2"/>
      <c r="BF690" s="2"/>
      <c r="BG690" s="2"/>
      <c r="BH690" s="2"/>
      <c r="BI690" s="2"/>
      <c r="BJ690" s="2"/>
      <c r="BK690" s="2"/>
      <c r="BL690" s="2"/>
      <c r="BM690" s="2"/>
      <c r="BN690" s="2"/>
      <c r="BO690" s="2"/>
    </row>
    <row r="691" spans="1:67" s="1" customForma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G691" s="52"/>
      <c r="AL691" s="2"/>
      <c r="AU691" s="2"/>
      <c r="AV691" s="2"/>
      <c r="AW691" s="2"/>
      <c r="AX691" s="2"/>
      <c r="AY691" s="2"/>
      <c r="AZ691" s="2"/>
      <c r="BA691" s="2"/>
      <c r="BB691" s="2"/>
      <c r="BC691" s="2"/>
      <c r="BD691" s="2"/>
      <c r="BE691" s="2"/>
      <c r="BF691" s="2"/>
      <c r="BG691" s="2"/>
      <c r="BH691" s="2"/>
      <c r="BI691" s="2"/>
      <c r="BJ691" s="2"/>
      <c r="BK691" s="2"/>
      <c r="BL691" s="2"/>
      <c r="BM691" s="2"/>
      <c r="BN691" s="2"/>
      <c r="BO691" s="2"/>
    </row>
    <row r="692" spans="1:67" s="1" customForma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G692" s="52"/>
      <c r="AL692" s="2"/>
      <c r="AU692" s="2"/>
      <c r="AV692" s="2"/>
      <c r="AW692" s="2"/>
      <c r="AX692" s="2"/>
      <c r="AY692" s="2"/>
      <c r="AZ692" s="2"/>
      <c r="BA692" s="2"/>
      <c r="BB692" s="2"/>
      <c r="BC692" s="2"/>
      <c r="BD692" s="2"/>
      <c r="BE692" s="2"/>
      <c r="BF692" s="2"/>
      <c r="BG692" s="2"/>
      <c r="BH692" s="2"/>
      <c r="BI692" s="2"/>
      <c r="BJ692" s="2"/>
      <c r="BK692" s="2"/>
      <c r="BL692" s="2"/>
      <c r="BM692" s="2"/>
      <c r="BN692" s="2"/>
      <c r="BO692" s="2"/>
    </row>
    <row r="693" spans="1:67" s="1" customForma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G693" s="52"/>
      <c r="AL693" s="2"/>
      <c r="AU693" s="2"/>
      <c r="AV693" s="2"/>
      <c r="AW693" s="2"/>
      <c r="AX693" s="2"/>
      <c r="AY693" s="2"/>
      <c r="AZ693" s="2"/>
      <c r="BA693" s="2"/>
      <c r="BB693" s="2"/>
      <c r="BC693" s="2"/>
      <c r="BD693" s="2"/>
      <c r="BE693" s="2"/>
      <c r="BF693" s="2"/>
      <c r="BG693" s="2"/>
      <c r="BH693" s="2"/>
      <c r="BI693" s="2"/>
      <c r="BJ693" s="2"/>
      <c r="BK693" s="2"/>
      <c r="BL693" s="2"/>
      <c r="BM693" s="2"/>
      <c r="BN693" s="2"/>
      <c r="BO693" s="2"/>
    </row>
    <row r="694" spans="1:67" s="1" customForma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G694" s="52"/>
      <c r="AL694" s="2"/>
      <c r="AU694" s="2"/>
      <c r="AV694" s="2"/>
      <c r="AW694" s="2"/>
      <c r="AX694" s="2"/>
      <c r="AY694" s="2"/>
      <c r="AZ694" s="2"/>
      <c r="BA694" s="2"/>
      <c r="BB694" s="2"/>
      <c r="BC694" s="2"/>
      <c r="BD694" s="2"/>
      <c r="BE694" s="2"/>
      <c r="BF694" s="2"/>
      <c r="BG694" s="2"/>
      <c r="BH694" s="2"/>
      <c r="BI694" s="2"/>
      <c r="BJ694" s="2"/>
      <c r="BK694" s="2"/>
      <c r="BL694" s="2"/>
      <c r="BM694" s="2"/>
      <c r="BN694" s="2"/>
      <c r="BO694" s="2"/>
    </row>
    <row r="695" spans="1:67" s="1" customForma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G695" s="52"/>
      <c r="AL695" s="2"/>
      <c r="AU695" s="2"/>
      <c r="AV695" s="2"/>
      <c r="AW695" s="2"/>
      <c r="AX695" s="2"/>
      <c r="AY695" s="2"/>
      <c r="AZ695" s="2"/>
      <c r="BA695" s="2"/>
      <c r="BB695" s="2"/>
      <c r="BC695" s="2"/>
      <c r="BD695" s="2"/>
      <c r="BE695" s="2"/>
      <c r="BF695" s="2"/>
      <c r="BG695" s="2"/>
      <c r="BH695" s="2"/>
      <c r="BI695" s="2"/>
      <c r="BJ695" s="2"/>
      <c r="BK695" s="2"/>
      <c r="BL695" s="2"/>
      <c r="BM695" s="2"/>
      <c r="BN695" s="2"/>
      <c r="BO695" s="2"/>
    </row>
    <row r="696" spans="1:67" s="1" customForma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G696" s="52"/>
      <c r="AL696" s="2"/>
      <c r="AU696" s="2"/>
      <c r="AV696" s="2"/>
      <c r="AW696" s="2"/>
      <c r="AX696" s="2"/>
      <c r="AY696" s="2"/>
      <c r="AZ696" s="2"/>
      <c r="BA696" s="2"/>
      <c r="BB696" s="2"/>
      <c r="BC696" s="2"/>
      <c r="BD696" s="2"/>
      <c r="BE696" s="2"/>
      <c r="BF696" s="2"/>
      <c r="BG696" s="2"/>
      <c r="BH696" s="2"/>
      <c r="BI696" s="2"/>
      <c r="BJ696" s="2"/>
      <c r="BK696" s="2"/>
      <c r="BL696" s="2"/>
      <c r="BM696" s="2"/>
      <c r="BN696" s="2"/>
      <c r="BO696" s="2"/>
    </row>
    <row r="697" spans="1:67" s="1" customForma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G697" s="52"/>
      <c r="AL697" s="2"/>
      <c r="AU697" s="2"/>
      <c r="AV697" s="2"/>
      <c r="AW697" s="2"/>
      <c r="AX697" s="2"/>
      <c r="AY697" s="2"/>
      <c r="AZ697" s="2"/>
      <c r="BA697" s="2"/>
      <c r="BB697" s="2"/>
      <c r="BC697" s="2"/>
      <c r="BD697" s="2"/>
      <c r="BE697" s="2"/>
      <c r="BF697" s="2"/>
      <c r="BG697" s="2"/>
      <c r="BH697" s="2"/>
      <c r="BI697" s="2"/>
      <c r="BJ697" s="2"/>
      <c r="BK697" s="2"/>
      <c r="BL697" s="2"/>
      <c r="BM697" s="2"/>
      <c r="BN697" s="2"/>
      <c r="BO697" s="2"/>
    </row>
    <row r="698" spans="1:67" s="1" customForma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G698" s="52"/>
      <c r="AL698" s="2"/>
      <c r="AU698" s="2"/>
      <c r="AV698" s="2"/>
      <c r="AW698" s="2"/>
      <c r="AX698" s="2"/>
      <c r="AY698" s="2"/>
      <c r="AZ698" s="2"/>
      <c r="BA698" s="2"/>
      <c r="BB698" s="2"/>
      <c r="BC698" s="2"/>
      <c r="BD698" s="2"/>
      <c r="BE698" s="2"/>
      <c r="BF698" s="2"/>
      <c r="BG698" s="2"/>
      <c r="BH698" s="2"/>
      <c r="BI698" s="2"/>
      <c r="BJ698" s="2"/>
      <c r="BK698" s="2"/>
      <c r="BL698" s="2"/>
      <c r="BM698" s="2"/>
      <c r="BN698" s="2"/>
      <c r="BO698" s="2"/>
    </row>
    <row r="699" spans="1:67" s="1" customForma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G699" s="52"/>
      <c r="AL699" s="2"/>
      <c r="AU699" s="2"/>
      <c r="AV699" s="2"/>
      <c r="AW699" s="2"/>
      <c r="AX699" s="2"/>
      <c r="AY699" s="2"/>
      <c r="AZ699" s="2"/>
      <c r="BA699" s="2"/>
      <c r="BB699" s="2"/>
      <c r="BC699" s="2"/>
      <c r="BD699" s="2"/>
      <c r="BE699" s="2"/>
      <c r="BF699" s="2"/>
      <c r="BG699" s="2"/>
      <c r="BH699" s="2"/>
      <c r="BI699" s="2"/>
      <c r="BJ699" s="2"/>
      <c r="BK699" s="2"/>
      <c r="BL699" s="2"/>
      <c r="BM699" s="2"/>
      <c r="BN699" s="2"/>
      <c r="BO699" s="2"/>
    </row>
    <row r="700" spans="1:67" s="1" customForma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G700" s="52"/>
      <c r="AL700" s="2"/>
      <c r="AU700" s="2"/>
      <c r="AV700" s="2"/>
      <c r="AW700" s="2"/>
      <c r="AX700" s="2"/>
      <c r="AY700" s="2"/>
      <c r="AZ700" s="2"/>
      <c r="BA700" s="2"/>
      <c r="BB700" s="2"/>
      <c r="BC700" s="2"/>
      <c r="BD700" s="2"/>
      <c r="BE700" s="2"/>
      <c r="BF700" s="2"/>
      <c r="BG700" s="2"/>
      <c r="BH700" s="2"/>
      <c r="BI700" s="2"/>
      <c r="BJ700" s="2"/>
      <c r="BK700" s="2"/>
      <c r="BL700" s="2"/>
      <c r="BM700" s="2"/>
      <c r="BN700" s="2"/>
      <c r="BO700" s="2"/>
    </row>
    <row r="701" spans="1:67" s="1" customForma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G701" s="52"/>
      <c r="AL701" s="2"/>
      <c r="AU701" s="2"/>
      <c r="AV701" s="2"/>
      <c r="AW701" s="2"/>
      <c r="AX701" s="2"/>
      <c r="AY701" s="2"/>
      <c r="AZ701" s="2"/>
      <c r="BA701" s="2"/>
      <c r="BB701" s="2"/>
      <c r="BC701" s="2"/>
      <c r="BD701" s="2"/>
      <c r="BE701" s="2"/>
      <c r="BF701" s="2"/>
      <c r="BG701" s="2"/>
      <c r="BH701" s="2"/>
      <c r="BI701" s="2"/>
      <c r="BJ701" s="2"/>
      <c r="BK701" s="2"/>
      <c r="BL701" s="2"/>
      <c r="BM701" s="2"/>
      <c r="BN701" s="2"/>
      <c r="BO701" s="2"/>
    </row>
    <row r="702" spans="1:67" s="1" customForma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G702" s="52"/>
      <c r="AL702" s="2"/>
      <c r="AU702" s="2"/>
      <c r="AV702" s="2"/>
      <c r="AW702" s="2"/>
      <c r="AX702" s="2"/>
      <c r="AY702" s="2"/>
      <c r="AZ702" s="2"/>
      <c r="BA702" s="2"/>
      <c r="BB702" s="2"/>
      <c r="BC702" s="2"/>
      <c r="BD702" s="2"/>
      <c r="BE702" s="2"/>
      <c r="BF702" s="2"/>
      <c r="BG702" s="2"/>
      <c r="BH702" s="2"/>
      <c r="BI702" s="2"/>
      <c r="BJ702" s="2"/>
      <c r="BK702" s="2"/>
      <c r="BL702" s="2"/>
      <c r="BM702" s="2"/>
      <c r="BN702" s="2"/>
      <c r="BO702" s="2"/>
    </row>
    <row r="703" spans="1:67" s="1" customForma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G703" s="52"/>
      <c r="AL703" s="2"/>
      <c r="AU703" s="2"/>
      <c r="AV703" s="2"/>
      <c r="AW703" s="2"/>
      <c r="AX703" s="2"/>
      <c r="AY703" s="2"/>
      <c r="AZ703" s="2"/>
      <c r="BA703" s="2"/>
      <c r="BB703" s="2"/>
      <c r="BC703" s="2"/>
      <c r="BD703" s="2"/>
      <c r="BE703" s="2"/>
      <c r="BF703" s="2"/>
      <c r="BG703" s="2"/>
      <c r="BH703" s="2"/>
      <c r="BI703" s="2"/>
      <c r="BJ703" s="2"/>
      <c r="BK703" s="2"/>
      <c r="BL703" s="2"/>
      <c r="BM703" s="2"/>
      <c r="BN703" s="2"/>
      <c r="BO703" s="2"/>
    </row>
    <row r="704" spans="1:67" s="1" customForma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G704" s="52"/>
      <c r="AL704" s="2"/>
      <c r="AU704" s="2"/>
      <c r="AV704" s="2"/>
      <c r="AW704" s="2"/>
      <c r="AX704" s="2"/>
      <c r="AY704" s="2"/>
      <c r="AZ704" s="2"/>
      <c r="BA704" s="2"/>
      <c r="BB704" s="2"/>
      <c r="BC704" s="2"/>
      <c r="BD704" s="2"/>
      <c r="BE704" s="2"/>
      <c r="BF704" s="2"/>
      <c r="BG704" s="2"/>
      <c r="BH704" s="2"/>
      <c r="BI704" s="2"/>
      <c r="BJ704" s="2"/>
      <c r="BK704" s="2"/>
      <c r="BL704" s="2"/>
      <c r="BM704" s="2"/>
      <c r="BN704" s="2"/>
      <c r="BO704" s="2"/>
    </row>
    <row r="705" spans="1:67" s="1" customForma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G705" s="52"/>
      <c r="AL705" s="2"/>
      <c r="AU705" s="2"/>
      <c r="AV705" s="2"/>
      <c r="AW705" s="2"/>
      <c r="AX705" s="2"/>
      <c r="AY705" s="2"/>
      <c r="AZ705" s="2"/>
      <c r="BA705" s="2"/>
      <c r="BB705" s="2"/>
      <c r="BC705" s="2"/>
      <c r="BD705" s="2"/>
      <c r="BE705" s="2"/>
      <c r="BF705" s="2"/>
      <c r="BG705" s="2"/>
      <c r="BH705" s="2"/>
      <c r="BI705" s="2"/>
      <c r="BJ705" s="2"/>
      <c r="BK705" s="2"/>
      <c r="BL705" s="2"/>
      <c r="BM705" s="2"/>
      <c r="BN705" s="2"/>
      <c r="BO705" s="2"/>
    </row>
    <row r="706" spans="1:67" s="1" customForma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G706" s="52"/>
      <c r="AL706" s="2"/>
      <c r="AU706" s="2"/>
      <c r="AV706" s="2"/>
      <c r="AW706" s="2"/>
      <c r="AX706" s="2"/>
      <c r="AY706" s="2"/>
      <c r="AZ706" s="2"/>
      <c r="BA706" s="2"/>
      <c r="BB706" s="2"/>
      <c r="BC706" s="2"/>
      <c r="BD706" s="2"/>
      <c r="BE706" s="2"/>
      <c r="BF706" s="2"/>
      <c r="BG706" s="2"/>
      <c r="BH706" s="2"/>
      <c r="BI706" s="2"/>
      <c r="BJ706" s="2"/>
      <c r="BK706" s="2"/>
      <c r="BL706" s="2"/>
      <c r="BM706" s="2"/>
      <c r="BN706" s="2"/>
      <c r="BO706" s="2"/>
    </row>
    <row r="707" spans="1:67" s="1" customForma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G707" s="52"/>
      <c r="AL707" s="2"/>
      <c r="AU707" s="2"/>
      <c r="AV707" s="2"/>
      <c r="AW707" s="2"/>
      <c r="AX707" s="2"/>
      <c r="AY707" s="2"/>
      <c r="AZ707" s="2"/>
      <c r="BA707" s="2"/>
      <c r="BB707" s="2"/>
      <c r="BC707" s="2"/>
      <c r="BD707" s="2"/>
      <c r="BE707" s="2"/>
      <c r="BF707" s="2"/>
      <c r="BG707" s="2"/>
      <c r="BH707" s="2"/>
      <c r="BI707" s="2"/>
      <c r="BJ707" s="2"/>
      <c r="BK707" s="2"/>
      <c r="BL707" s="2"/>
      <c r="BM707" s="2"/>
      <c r="BN707" s="2"/>
      <c r="BO707" s="2"/>
    </row>
    <row r="708" spans="1:67" s="1" customForma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G708" s="52"/>
      <c r="AL708" s="2"/>
      <c r="AU708" s="2"/>
      <c r="AV708" s="2"/>
      <c r="AW708" s="2"/>
      <c r="AX708" s="2"/>
      <c r="AY708" s="2"/>
      <c r="AZ708" s="2"/>
      <c r="BA708" s="2"/>
      <c r="BB708" s="2"/>
      <c r="BC708" s="2"/>
      <c r="BD708" s="2"/>
      <c r="BE708" s="2"/>
      <c r="BF708" s="2"/>
      <c r="BG708" s="2"/>
      <c r="BH708" s="2"/>
      <c r="BI708" s="2"/>
      <c r="BJ708" s="2"/>
      <c r="BK708" s="2"/>
      <c r="BL708" s="2"/>
      <c r="BM708" s="2"/>
      <c r="BN708" s="2"/>
      <c r="BO708" s="2"/>
    </row>
    <row r="709" spans="1:67" s="1" customForma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G709" s="52"/>
      <c r="AL709" s="2"/>
      <c r="AU709" s="2"/>
      <c r="AV709" s="2"/>
      <c r="AW709" s="2"/>
      <c r="AX709" s="2"/>
      <c r="AY709" s="2"/>
      <c r="AZ709" s="2"/>
      <c r="BA709" s="2"/>
      <c r="BB709" s="2"/>
      <c r="BC709" s="2"/>
      <c r="BD709" s="2"/>
      <c r="BE709" s="2"/>
      <c r="BF709" s="2"/>
      <c r="BG709" s="2"/>
      <c r="BH709" s="2"/>
      <c r="BI709" s="2"/>
      <c r="BJ709" s="2"/>
      <c r="BK709" s="2"/>
      <c r="BL709" s="2"/>
      <c r="BM709" s="2"/>
      <c r="BN709" s="2"/>
      <c r="BO709" s="2"/>
    </row>
    <row r="710" spans="1:67" s="1" customForma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G710" s="52"/>
      <c r="AL710" s="2"/>
      <c r="AU710" s="2"/>
      <c r="AV710" s="2"/>
      <c r="AW710" s="2"/>
      <c r="AX710" s="2"/>
      <c r="AY710" s="2"/>
      <c r="AZ710" s="2"/>
      <c r="BA710" s="2"/>
      <c r="BB710" s="2"/>
      <c r="BC710" s="2"/>
      <c r="BD710" s="2"/>
      <c r="BE710" s="2"/>
      <c r="BF710" s="2"/>
      <c r="BG710" s="2"/>
      <c r="BH710" s="2"/>
      <c r="BI710" s="2"/>
      <c r="BJ710" s="2"/>
      <c r="BK710" s="2"/>
      <c r="BL710" s="2"/>
      <c r="BM710" s="2"/>
      <c r="BN710" s="2"/>
      <c r="BO710" s="2"/>
    </row>
    <row r="711" spans="1:67" s="1" customForma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G711" s="52"/>
      <c r="AL711" s="2"/>
      <c r="AU711" s="2"/>
      <c r="AV711" s="2"/>
      <c r="AW711" s="2"/>
      <c r="AX711" s="2"/>
      <c r="AY711" s="2"/>
      <c r="AZ711" s="2"/>
      <c r="BA711" s="2"/>
      <c r="BB711" s="2"/>
      <c r="BC711" s="2"/>
      <c r="BD711" s="2"/>
      <c r="BE711" s="2"/>
      <c r="BF711" s="2"/>
      <c r="BG711" s="2"/>
      <c r="BH711" s="2"/>
      <c r="BI711" s="2"/>
      <c r="BJ711" s="2"/>
      <c r="BK711" s="2"/>
      <c r="BL711" s="2"/>
      <c r="BM711" s="2"/>
      <c r="BN711" s="2"/>
      <c r="BO711" s="2"/>
    </row>
    <row r="712" spans="1:67" s="1" customForma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G712" s="52"/>
      <c r="AL712" s="2"/>
      <c r="AU712" s="2"/>
      <c r="AV712" s="2"/>
      <c r="AW712" s="2"/>
      <c r="AX712" s="2"/>
      <c r="AY712" s="2"/>
      <c r="AZ712" s="2"/>
      <c r="BA712" s="2"/>
      <c r="BB712" s="2"/>
      <c r="BC712" s="2"/>
      <c r="BD712" s="2"/>
      <c r="BE712" s="2"/>
      <c r="BF712" s="2"/>
      <c r="BG712" s="2"/>
      <c r="BH712" s="2"/>
      <c r="BI712" s="2"/>
      <c r="BJ712" s="2"/>
      <c r="BK712" s="2"/>
      <c r="BL712" s="2"/>
      <c r="BM712" s="2"/>
      <c r="BN712" s="2"/>
      <c r="BO712" s="2"/>
    </row>
    <row r="713" spans="1:67" s="1" customForma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G713" s="52"/>
      <c r="AL713" s="2"/>
      <c r="AU713" s="2"/>
      <c r="AV713" s="2"/>
      <c r="AW713" s="2"/>
      <c r="AX713" s="2"/>
      <c r="AY713" s="2"/>
      <c r="AZ713" s="2"/>
      <c r="BA713" s="2"/>
      <c r="BB713" s="2"/>
      <c r="BC713" s="2"/>
      <c r="BD713" s="2"/>
      <c r="BE713" s="2"/>
      <c r="BF713" s="2"/>
      <c r="BG713" s="2"/>
      <c r="BH713" s="2"/>
      <c r="BI713" s="2"/>
      <c r="BJ713" s="2"/>
      <c r="BK713" s="2"/>
      <c r="BL713" s="2"/>
      <c r="BM713" s="2"/>
      <c r="BN713" s="2"/>
      <c r="BO713" s="2"/>
    </row>
    <row r="714" spans="1:67" s="1" customForma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G714" s="52"/>
      <c r="AL714" s="2"/>
      <c r="AU714" s="2"/>
      <c r="AV714" s="2"/>
      <c r="AW714" s="2"/>
      <c r="AX714" s="2"/>
      <c r="AY714" s="2"/>
      <c r="AZ714" s="2"/>
      <c r="BA714" s="2"/>
      <c r="BB714" s="2"/>
      <c r="BC714" s="2"/>
      <c r="BD714" s="2"/>
      <c r="BE714" s="2"/>
      <c r="BF714" s="2"/>
      <c r="BG714" s="2"/>
      <c r="BH714" s="2"/>
      <c r="BI714" s="2"/>
      <c r="BJ714" s="2"/>
      <c r="BK714" s="2"/>
      <c r="BL714" s="2"/>
      <c r="BM714" s="2"/>
      <c r="BN714" s="2"/>
      <c r="BO714" s="2"/>
    </row>
    <row r="715" spans="1:67" s="1" customForma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G715" s="52"/>
      <c r="AL715" s="2"/>
      <c r="AU715" s="2"/>
      <c r="AV715" s="2"/>
      <c r="AW715" s="2"/>
      <c r="AX715" s="2"/>
      <c r="AY715" s="2"/>
      <c r="AZ715" s="2"/>
      <c r="BA715" s="2"/>
      <c r="BB715" s="2"/>
      <c r="BC715" s="2"/>
      <c r="BD715" s="2"/>
      <c r="BE715" s="2"/>
      <c r="BF715" s="2"/>
      <c r="BG715" s="2"/>
      <c r="BH715" s="2"/>
      <c r="BI715" s="2"/>
      <c r="BJ715" s="2"/>
      <c r="BK715" s="2"/>
      <c r="BL715" s="2"/>
      <c r="BM715" s="2"/>
      <c r="BN715" s="2"/>
      <c r="BO715" s="2"/>
    </row>
    <row r="716" spans="1:67" s="1" customForma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G716" s="52"/>
      <c r="AL716" s="2"/>
      <c r="AU716" s="2"/>
      <c r="AV716" s="2"/>
      <c r="AW716" s="2"/>
      <c r="AX716" s="2"/>
      <c r="AY716" s="2"/>
      <c r="AZ716" s="2"/>
      <c r="BA716" s="2"/>
      <c r="BB716" s="2"/>
      <c r="BC716" s="2"/>
      <c r="BD716" s="2"/>
      <c r="BE716" s="2"/>
      <c r="BF716" s="2"/>
      <c r="BG716" s="2"/>
      <c r="BH716" s="2"/>
      <c r="BI716" s="2"/>
      <c r="BJ716" s="2"/>
      <c r="BK716" s="2"/>
      <c r="BL716" s="2"/>
      <c r="BM716" s="2"/>
      <c r="BN716" s="2"/>
      <c r="BO716" s="2"/>
    </row>
    <row r="717" spans="1:67" s="1" customForma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G717" s="52"/>
      <c r="AL717" s="2"/>
      <c r="AU717" s="2"/>
      <c r="AV717" s="2"/>
      <c r="AW717" s="2"/>
      <c r="AX717" s="2"/>
      <c r="AY717" s="2"/>
      <c r="AZ717" s="2"/>
      <c r="BA717" s="2"/>
      <c r="BB717" s="2"/>
      <c r="BC717" s="2"/>
      <c r="BD717" s="2"/>
      <c r="BE717" s="2"/>
      <c r="BF717" s="2"/>
      <c r="BG717" s="2"/>
      <c r="BH717" s="2"/>
      <c r="BI717" s="2"/>
      <c r="BJ717" s="2"/>
      <c r="BK717" s="2"/>
      <c r="BL717" s="2"/>
      <c r="BM717" s="2"/>
      <c r="BN717" s="2"/>
      <c r="BO717" s="2"/>
    </row>
    <row r="718" spans="1:67" s="1" customForma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G718" s="52"/>
      <c r="AL718" s="2"/>
      <c r="AU718" s="2"/>
      <c r="AV718" s="2"/>
      <c r="AW718" s="2"/>
      <c r="AX718" s="2"/>
      <c r="AY718" s="2"/>
      <c r="AZ718" s="2"/>
      <c r="BA718" s="2"/>
      <c r="BB718" s="2"/>
      <c r="BC718" s="2"/>
      <c r="BD718" s="2"/>
      <c r="BE718" s="2"/>
      <c r="BF718" s="2"/>
      <c r="BG718" s="2"/>
      <c r="BH718" s="2"/>
      <c r="BI718" s="2"/>
      <c r="BJ718" s="2"/>
      <c r="BK718" s="2"/>
      <c r="BL718" s="2"/>
      <c r="BM718" s="2"/>
      <c r="BN718" s="2"/>
      <c r="BO718" s="2"/>
    </row>
    <row r="719" spans="1:67" s="1" customForma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G719" s="52"/>
      <c r="AL719" s="2"/>
      <c r="AU719" s="2"/>
      <c r="AV719" s="2"/>
      <c r="AW719" s="2"/>
      <c r="AX719" s="2"/>
      <c r="AY719" s="2"/>
      <c r="AZ719" s="2"/>
      <c r="BA719" s="2"/>
      <c r="BB719" s="2"/>
      <c r="BC719" s="2"/>
      <c r="BD719" s="2"/>
      <c r="BE719" s="2"/>
      <c r="BF719" s="2"/>
      <c r="BG719" s="2"/>
      <c r="BH719" s="2"/>
      <c r="BI719" s="2"/>
      <c r="BJ719" s="2"/>
      <c r="BK719" s="2"/>
      <c r="BL719" s="2"/>
      <c r="BM719" s="2"/>
      <c r="BN719" s="2"/>
      <c r="BO719" s="2"/>
    </row>
  </sheetData>
  <mergeCells count="23">
    <mergeCell ref="AW32:BM36"/>
    <mergeCell ref="B5:B8"/>
    <mergeCell ref="C5:J5"/>
    <mergeCell ref="K5:T5"/>
    <mergeCell ref="AA5:AB5"/>
    <mergeCell ref="C6:J6"/>
    <mergeCell ref="C7:F7"/>
    <mergeCell ref="G7:J7"/>
    <mergeCell ref="K7:O7"/>
    <mergeCell ref="P7:T7"/>
    <mergeCell ref="U7:Y7"/>
    <mergeCell ref="AA7:AB7"/>
    <mergeCell ref="AA44:AB44"/>
    <mergeCell ref="C42:J42"/>
    <mergeCell ref="K42:T42"/>
    <mergeCell ref="AA42:AB42"/>
    <mergeCell ref="C43:J43"/>
    <mergeCell ref="C44:F44"/>
    <mergeCell ref="B42:B45"/>
    <mergeCell ref="G44:J44"/>
    <mergeCell ref="K44:O44"/>
    <mergeCell ref="P44:T44"/>
    <mergeCell ref="U44:Y44"/>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D9C4-4E21-4F09-AB20-7172B3F8F6E1}">
  <dimension ref="A2:AW1293"/>
  <sheetViews>
    <sheetView topLeftCell="A4" zoomScale="90" zoomScaleNormal="90" workbookViewId="0">
      <selection activeCell="Q8" sqref="Q8"/>
    </sheetView>
  </sheetViews>
  <sheetFormatPr defaultRowHeight="15.75" x14ac:dyDescent="0.25"/>
  <cols>
    <col min="1" max="1" width="19.140625" style="60" bestFit="1" customWidth="1"/>
    <col min="2" max="2" width="14.5703125" style="60" bestFit="1" customWidth="1"/>
    <col min="3" max="3" width="2.5703125" style="60" customWidth="1"/>
    <col min="4" max="4" width="19.140625" style="60" bestFit="1" customWidth="1"/>
    <col min="5" max="5" width="14.5703125" style="60" bestFit="1" customWidth="1"/>
    <col min="6" max="6" width="13.7109375" style="60" bestFit="1" customWidth="1"/>
    <col min="7" max="7" width="3.42578125" style="60" customWidth="1"/>
    <col min="8" max="8" width="19.140625" style="60" bestFit="1" customWidth="1"/>
    <col min="9" max="9" width="14.5703125" style="60" bestFit="1" customWidth="1"/>
    <col min="10" max="10" width="13.7109375" style="60" bestFit="1" customWidth="1"/>
    <col min="11" max="11" width="7.42578125" style="60" customWidth="1"/>
    <col min="12" max="12" width="13.7109375" style="60" customWidth="1"/>
    <col min="13" max="13" width="9.140625" style="14"/>
    <col min="14" max="14" width="4.85546875" style="11" customWidth="1"/>
    <col min="15" max="16" width="9.140625" style="11"/>
    <col min="17" max="25" width="9.140625" style="14"/>
    <col min="26" max="49" width="9.140625" style="2"/>
  </cols>
  <sheetData>
    <row r="2" spans="1:16" ht="18.75" x14ac:dyDescent="0.3">
      <c r="A2" s="225" t="s">
        <v>128</v>
      </c>
    </row>
    <row r="3" spans="1:16" x14ac:dyDescent="0.25">
      <c r="L3" s="63"/>
      <c r="M3" s="66"/>
      <c r="N3" s="220"/>
      <c r="O3" s="64" t="s">
        <v>77</v>
      </c>
      <c r="P3" s="220"/>
    </row>
    <row r="4" spans="1:16" x14ac:dyDescent="0.25">
      <c r="A4" s="62" t="s">
        <v>83</v>
      </c>
      <c r="B4" s="63"/>
      <c r="C4" s="63"/>
      <c r="D4" s="63"/>
      <c r="E4" s="63"/>
      <c r="F4" s="63"/>
      <c r="G4" s="63"/>
      <c r="H4" s="63"/>
      <c r="I4" s="63"/>
      <c r="J4" s="63"/>
      <c r="L4" s="68" t="s">
        <v>82</v>
      </c>
      <c r="M4" s="69"/>
      <c r="N4" s="21"/>
      <c r="O4" s="226">
        <v>3</v>
      </c>
      <c r="P4" s="226">
        <v>350000</v>
      </c>
    </row>
    <row r="5" spans="1:16" x14ac:dyDescent="0.25">
      <c r="A5" s="63" t="s">
        <v>79</v>
      </c>
      <c r="B5" s="63"/>
      <c r="C5" s="63"/>
      <c r="D5" s="63" t="s">
        <v>80</v>
      </c>
      <c r="E5" s="70">
        <v>100000</v>
      </c>
      <c r="F5" s="63"/>
      <c r="G5" s="63"/>
      <c r="H5" s="63" t="s">
        <v>81</v>
      </c>
      <c r="I5" s="70">
        <v>200000</v>
      </c>
      <c r="J5" s="63"/>
      <c r="L5" s="72" t="s">
        <v>86</v>
      </c>
      <c r="M5" s="227" t="s">
        <v>85</v>
      </c>
      <c r="N5" s="228"/>
      <c r="O5" s="229"/>
      <c r="P5" s="229"/>
    </row>
    <row r="6" spans="1:16" ht="18.75" x14ac:dyDescent="0.25">
      <c r="A6" s="64" t="s">
        <v>78</v>
      </c>
      <c r="B6" s="64" t="s">
        <v>76</v>
      </c>
      <c r="C6" s="65"/>
      <c r="D6" s="64" t="s">
        <v>78</v>
      </c>
      <c r="E6" s="64" t="s">
        <v>76</v>
      </c>
      <c r="F6" s="64" t="s">
        <v>77</v>
      </c>
      <c r="G6" s="65"/>
      <c r="H6" s="64" t="s">
        <v>78</v>
      </c>
      <c r="I6" s="64" t="s">
        <v>76</v>
      </c>
      <c r="J6" s="64" t="s">
        <v>77</v>
      </c>
      <c r="K6" s="61"/>
      <c r="L6" s="64" t="s">
        <v>78</v>
      </c>
      <c r="M6" s="64" t="s">
        <v>76</v>
      </c>
      <c r="O6" s="74" t="s">
        <v>77</v>
      </c>
      <c r="P6" s="228"/>
    </row>
    <row r="7" spans="1:16" x14ac:dyDescent="0.25">
      <c r="A7" s="60">
        <v>1859.84375</v>
      </c>
      <c r="B7" s="60">
        <v>467.9493408203125</v>
      </c>
      <c r="D7" s="60">
        <v>1859.84375</v>
      </c>
      <c r="E7" s="60">
        <v>91.043128967285156</v>
      </c>
      <c r="F7" s="60">
        <f>E7+$E$5</f>
        <v>100091.04312896729</v>
      </c>
      <c r="H7" s="60">
        <v>1859.84375</v>
      </c>
      <c r="I7" s="60">
        <v>286.17129516601563</v>
      </c>
      <c r="J7" s="60">
        <f>I7+$I$5</f>
        <v>200286.17129516602</v>
      </c>
      <c r="L7" s="60">
        <v>116.90300000000001</v>
      </c>
      <c r="M7" s="14">
        <v>0</v>
      </c>
      <c r="O7" s="230">
        <f t="shared" ref="O7:O70" si="0">L7+$O$4</f>
        <v>119.90300000000001</v>
      </c>
      <c r="P7" s="230">
        <f t="shared" ref="P7:P70" si="1">M7+$P$4</f>
        <v>350000</v>
      </c>
    </row>
    <row r="8" spans="1:16" x14ac:dyDescent="0.25">
      <c r="A8" s="60">
        <v>1858.287109375</v>
      </c>
      <c r="B8" s="60">
        <v>560.504150390625</v>
      </c>
      <c r="D8" s="60">
        <v>1858.287109375</v>
      </c>
      <c r="E8" s="60">
        <v>285.70956420898438</v>
      </c>
      <c r="F8" s="60">
        <f t="shared" ref="F8:F71" si="2">E8+$E$5</f>
        <v>100285.70956420898</v>
      </c>
      <c r="H8" s="60">
        <v>1858.287109375</v>
      </c>
      <c r="I8" s="60">
        <v>197.60197448730469</v>
      </c>
      <c r="J8" s="60">
        <f t="shared" ref="J8:J71" si="3">I8+$I$5</f>
        <v>200197.6019744873</v>
      </c>
      <c r="L8" s="60">
        <v>118.134</v>
      </c>
      <c r="M8" s="14">
        <v>0.89135699999999995</v>
      </c>
      <c r="O8" s="230">
        <f t="shared" si="0"/>
        <v>121.134</v>
      </c>
      <c r="P8" s="230">
        <f t="shared" si="1"/>
        <v>350000.89135699999</v>
      </c>
    </row>
    <row r="9" spans="1:16" x14ac:dyDescent="0.25">
      <c r="A9" s="60">
        <v>1856.728515625</v>
      </c>
      <c r="B9" s="60">
        <v>447.97976684570313</v>
      </c>
      <c r="D9" s="60">
        <v>1856.728515625</v>
      </c>
      <c r="E9" s="60">
        <v>430.04266357421875</v>
      </c>
      <c r="F9" s="60">
        <f t="shared" si="2"/>
        <v>100430.04266357422</v>
      </c>
      <c r="H9" s="60">
        <v>1856.728515625</v>
      </c>
      <c r="I9" s="60">
        <v>252.88273620605469</v>
      </c>
      <c r="J9" s="60">
        <f t="shared" si="3"/>
        <v>200252.88273620605</v>
      </c>
      <c r="L9" s="60">
        <v>119.36499999999999</v>
      </c>
      <c r="M9" s="14">
        <v>26.09375</v>
      </c>
      <c r="O9" s="230">
        <f t="shared" si="0"/>
        <v>122.36499999999999</v>
      </c>
      <c r="P9" s="230">
        <f t="shared" si="1"/>
        <v>350026.09375</v>
      </c>
    </row>
    <row r="10" spans="1:16" x14ac:dyDescent="0.25">
      <c r="A10" s="60">
        <v>1855.171875</v>
      </c>
      <c r="B10" s="60">
        <v>227.4794921875</v>
      </c>
      <c r="D10" s="60">
        <v>1855.171875</v>
      </c>
      <c r="E10" s="60">
        <v>133.36285400390625</v>
      </c>
      <c r="F10" s="60">
        <f t="shared" si="2"/>
        <v>100133.36285400391</v>
      </c>
      <c r="H10" s="60">
        <v>1855.171875</v>
      </c>
      <c r="I10" s="60">
        <v>85.116737365722656</v>
      </c>
      <c r="J10" s="60">
        <f t="shared" si="3"/>
        <v>200085.11673736572</v>
      </c>
      <c r="L10" s="60">
        <v>120.596</v>
      </c>
      <c r="M10" s="14">
        <v>12.37964</v>
      </c>
      <c r="O10" s="230">
        <f t="shared" si="0"/>
        <v>123.596</v>
      </c>
      <c r="P10" s="230">
        <f t="shared" si="1"/>
        <v>350012.37964</v>
      </c>
    </row>
    <row r="11" spans="1:16" x14ac:dyDescent="0.25">
      <c r="A11" s="60">
        <v>1853.61328125</v>
      </c>
      <c r="B11" s="60">
        <v>587.5074462890625</v>
      </c>
      <c r="D11" s="60">
        <v>1853.61328125</v>
      </c>
      <c r="E11" s="60">
        <v>57.133846282958984</v>
      </c>
      <c r="F11" s="60">
        <f t="shared" si="2"/>
        <v>100057.13384628296</v>
      </c>
      <c r="H11" s="60">
        <v>1853.61328125</v>
      </c>
      <c r="I11" s="60">
        <v>61.972023010253906</v>
      </c>
      <c r="J11" s="60">
        <f t="shared" si="3"/>
        <v>200061.97202301025</v>
      </c>
      <c r="L11" s="60">
        <v>121.827</v>
      </c>
      <c r="M11" s="14">
        <v>53.938479999999998</v>
      </c>
      <c r="O11" s="230">
        <f t="shared" si="0"/>
        <v>124.827</v>
      </c>
      <c r="P11" s="230">
        <f t="shared" si="1"/>
        <v>350053.93848000001</v>
      </c>
    </row>
    <row r="12" spans="1:16" x14ac:dyDescent="0.25">
      <c r="A12" s="60">
        <v>1852.0546875</v>
      </c>
      <c r="B12" s="60">
        <v>597.0704345703125</v>
      </c>
      <c r="D12" s="60">
        <v>1852.0546875</v>
      </c>
      <c r="E12" s="60">
        <v>13.478023529052734</v>
      </c>
      <c r="F12" s="60">
        <f t="shared" si="2"/>
        <v>100013.47802352905</v>
      </c>
      <c r="H12" s="60">
        <v>1852.0546875</v>
      </c>
      <c r="I12" s="60">
        <v>168.91058349609375</v>
      </c>
      <c r="J12" s="60">
        <f t="shared" si="3"/>
        <v>200168.91058349609</v>
      </c>
      <c r="L12" s="60">
        <v>123.05800000000001</v>
      </c>
      <c r="M12" s="14">
        <v>1.4785159999999999</v>
      </c>
      <c r="O12" s="230">
        <f t="shared" si="0"/>
        <v>126.05800000000001</v>
      </c>
      <c r="P12" s="230">
        <f t="shared" si="1"/>
        <v>350001.47851599997</v>
      </c>
    </row>
    <row r="13" spans="1:16" x14ac:dyDescent="0.25">
      <c r="A13" s="60">
        <v>1850.498046875</v>
      </c>
      <c r="B13" s="60">
        <v>240.31114196777344</v>
      </c>
      <c r="D13" s="60">
        <v>1850.498046875</v>
      </c>
      <c r="E13" s="60">
        <v>40.851543426513672</v>
      </c>
      <c r="F13" s="60">
        <f t="shared" si="2"/>
        <v>100040.85154342651</v>
      </c>
      <c r="H13" s="60">
        <v>1850.498046875</v>
      </c>
      <c r="I13" s="60">
        <v>27.272420883178711</v>
      </c>
      <c r="J13" s="60">
        <f t="shared" si="3"/>
        <v>200027.27242088318</v>
      </c>
      <c r="L13" s="60">
        <v>124.288</v>
      </c>
      <c r="M13" s="14">
        <v>92.310059999999993</v>
      </c>
      <c r="O13" s="230">
        <f t="shared" si="0"/>
        <v>127.288</v>
      </c>
      <c r="P13" s="230">
        <f t="shared" si="1"/>
        <v>350092.31005999999</v>
      </c>
    </row>
    <row r="14" spans="1:16" x14ac:dyDescent="0.25">
      <c r="A14" s="60">
        <v>1848.9375</v>
      </c>
      <c r="B14" s="60">
        <v>415.58743286132813</v>
      </c>
      <c r="D14" s="60">
        <v>1848.9375</v>
      </c>
      <c r="E14" s="60">
        <v>-0.28952828049659729</v>
      </c>
      <c r="F14" s="60">
        <f t="shared" si="2"/>
        <v>99999.710471719503</v>
      </c>
      <c r="H14" s="60">
        <v>1848.9375</v>
      </c>
      <c r="I14" s="60">
        <v>62.255699157714844</v>
      </c>
      <c r="J14" s="60">
        <f t="shared" si="3"/>
        <v>200062.25569915771</v>
      </c>
      <c r="L14" s="60">
        <v>125.51900000000001</v>
      </c>
      <c r="M14" s="14">
        <v>6.1523002E-2</v>
      </c>
      <c r="O14" s="230">
        <f t="shared" si="0"/>
        <v>128.51900000000001</v>
      </c>
      <c r="P14" s="230">
        <f t="shared" si="1"/>
        <v>350000.06152300199</v>
      </c>
    </row>
    <row r="15" spans="1:16" x14ac:dyDescent="0.25">
      <c r="A15" s="60">
        <v>1847.37890625</v>
      </c>
      <c r="B15" s="60">
        <v>97.888900756835938</v>
      </c>
      <c r="D15" s="60">
        <v>1847.37890625</v>
      </c>
      <c r="E15" s="60">
        <v>127.36667633056641</v>
      </c>
      <c r="F15" s="60">
        <f t="shared" si="2"/>
        <v>100127.36667633057</v>
      </c>
      <c r="H15" s="60">
        <v>1847.37890625</v>
      </c>
      <c r="I15" s="60">
        <v>-79.039924621582031</v>
      </c>
      <c r="J15" s="60">
        <f t="shared" si="3"/>
        <v>199920.96007537842</v>
      </c>
      <c r="L15" s="60">
        <v>126.749</v>
      </c>
      <c r="M15" s="14">
        <v>138.0427</v>
      </c>
      <c r="O15" s="230">
        <f t="shared" si="0"/>
        <v>129.749</v>
      </c>
      <c r="P15" s="230">
        <f t="shared" si="1"/>
        <v>350138.04269999999</v>
      </c>
    </row>
    <row r="16" spans="1:16" x14ac:dyDescent="0.25">
      <c r="A16" s="60">
        <v>1845.8203125</v>
      </c>
      <c r="B16" s="60">
        <v>57.014125823974609</v>
      </c>
      <c r="D16" s="60">
        <v>1845.8203125</v>
      </c>
      <c r="E16" s="60">
        <v>486.2413330078125</v>
      </c>
      <c r="F16" s="60">
        <f t="shared" si="2"/>
        <v>100486.24133300781</v>
      </c>
      <c r="H16" s="60">
        <v>1845.8203125</v>
      </c>
      <c r="I16" s="60">
        <v>251.17539978027344</v>
      </c>
      <c r="J16" s="60">
        <f t="shared" si="3"/>
        <v>200251.17539978027</v>
      </c>
      <c r="L16" s="60">
        <v>127.979</v>
      </c>
      <c r="M16" s="14">
        <v>75.351320000000001</v>
      </c>
      <c r="O16" s="230">
        <f t="shared" si="0"/>
        <v>130.97899999999998</v>
      </c>
      <c r="P16" s="230">
        <f t="shared" si="1"/>
        <v>350075.35132000002</v>
      </c>
    </row>
    <row r="17" spans="1:16" x14ac:dyDescent="0.25">
      <c r="A17" s="60">
        <v>1844.259765625</v>
      </c>
      <c r="B17" s="60">
        <v>-58.236850738525391</v>
      </c>
      <c r="D17" s="60">
        <v>1844.259765625</v>
      </c>
      <c r="E17" s="60">
        <v>-114.69149017333984</v>
      </c>
      <c r="F17" s="60">
        <f t="shared" si="2"/>
        <v>99885.30850982666</v>
      </c>
      <c r="H17" s="60">
        <v>1844.259765625</v>
      </c>
      <c r="I17" s="60">
        <v>-88.57373046875</v>
      </c>
      <c r="J17" s="60">
        <f t="shared" si="3"/>
        <v>199911.42626953125</v>
      </c>
      <c r="L17" s="60">
        <v>129.209</v>
      </c>
      <c r="M17" s="14">
        <v>185.65010000000001</v>
      </c>
      <c r="O17" s="230">
        <f t="shared" si="0"/>
        <v>132.209</v>
      </c>
      <c r="P17" s="230">
        <f t="shared" si="1"/>
        <v>350185.65010000003</v>
      </c>
    </row>
    <row r="18" spans="1:16" x14ac:dyDescent="0.25">
      <c r="A18" s="60">
        <v>1842.69921875</v>
      </c>
      <c r="B18" s="60">
        <v>-244.65472412109375</v>
      </c>
      <c r="D18" s="60">
        <v>1842.69921875</v>
      </c>
      <c r="E18" s="60">
        <v>-255.06222534179688</v>
      </c>
      <c r="F18" s="60">
        <f t="shared" si="2"/>
        <v>99744.937774658203</v>
      </c>
      <c r="H18" s="60">
        <v>1842.69921875</v>
      </c>
      <c r="I18" s="60">
        <v>-315.86892700195313</v>
      </c>
      <c r="J18" s="60">
        <f t="shared" si="3"/>
        <v>199684.13107299805</v>
      </c>
      <c r="L18" s="60">
        <v>130.43899999999999</v>
      </c>
      <c r="M18" s="14">
        <v>186.77979999999999</v>
      </c>
      <c r="O18" s="230">
        <f t="shared" si="0"/>
        <v>133.43899999999999</v>
      </c>
      <c r="P18" s="230">
        <f t="shared" si="1"/>
        <v>350186.77980000002</v>
      </c>
    </row>
    <row r="19" spans="1:16" x14ac:dyDescent="0.25">
      <c r="A19" s="60">
        <v>1841.138671875</v>
      </c>
      <c r="B19" s="60">
        <v>-279.52035522460938</v>
      </c>
      <c r="D19" s="60">
        <v>1841.138671875</v>
      </c>
      <c r="E19" s="60">
        <v>-225.15260314941406</v>
      </c>
      <c r="F19" s="60">
        <f t="shared" si="2"/>
        <v>99774.847396850586</v>
      </c>
      <c r="H19" s="60">
        <v>1841.138671875</v>
      </c>
      <c r="I19" s="60">
        <v>-39.855480194091797</v>
      </c>
      <c r="J19" s="60">
        <f t="shared" si="3"/>
        <v>199960.14451980591</v>
      </c>
      <c r="L19" s="60">
        <v>131.66800000000001</v>
      </c>
      <c r="M19" s="14">
        <v>174.6191</v>
      </c>
      <c r="O19" s="230">
        <f t="shared" si="0"/>
        <v>134.66800000000001</v>
      </c>
      <c r="P19" s="230">
        <f t="shared" si="1"/>
        <v>350174.61910000001</v>
      </c>
    </row>
    <row r="20" spans="1:16" x14ac:dyDescent="0.25">
      <c r="A20" s="60">
        <v>1839.578125</v>
      </c>
      <c r="B20" s="60">
        <v>-228.62971496582031</v>
      </c>
      <c r="D20" s="60">
        <v>1839.578125</v>
      </c>
      <c r="E20" s="60">
        <v>-29.880956649780273</v>
      </c>
      <c r="F20" s="60">
        <f t="shared" si="2"/>
        <v>99970.11904335022</v>
      </c>
      <c r="H20" s="60">
        <v>1839.578125</v>
      </c>
      <c r="I20" s="60">
        <v>-76.165229797363281</v>
      </c>
      <c r="J20" s="60">
        <f t="shared" si="3"/>
        <v>199923.83477020264</v>
      </c>
      <c r="L20" s="60">
        <v>132.898</v>
      </c>
      <c r="M20" s="14">
        <v>284.07279999999997</v>
      </c>
      <c r="O20" s="230">
        <f t="shared" si="0"/>
        <v>135.898</v>
      </c>
      <c r="P20" s="230">
        <f t="shared" si="1"/>
        <v>350284.07280000002</v>
      </c>
    </row>
    <row r="21" spans="1:16" x14ac:dyDescent="0.25">
      <c r="A21" s="60">
        <v>1838.017578125</v>
      </c>
      <c r="B21" s="60">
        <v>-303.4539794921875</v>
      </c>
      <c r="D21" s="60">
        <v>1838.017578125</v>
      </c>
      <c r="E21" s="60">
        <v>-111.36867523193359</v>
      </c>
      <c r="F21" s="60">
        <f t="shared" si="2"/>
        <v>99888.631324768066</v>
      </c>
      <c r="H21" s="60">
        <v>1838.017578125</v>
      </c>
      <c r="I21" s="60">
        <v>-250.03964233398438</v>
      </c>
      <c r="J21" s="60">
        <f t="shared" si="3"/>
        <v>199749.96035766602</v>
      </c>
      <c r="L21" s="60">
        <v>134.12700000000001</v>
      </c>
      <c r="M21" s="14">
        <v>349.28219999999999</v>
      </c>
      <c r="O21" s="230">
        <f t="shared" si="0"/>
        <v>137.12700000000001</v>
      </c>
      <c r="P21" s="230">
        <f t="shared" si="1"/>
        <v>350349.28220000002</v>
      </c>
    </row>
    <row r="22" spans="1:16" x14ac:dyDescent="0.25">
      <c r="A22" s="60">
        <v>1836.45703125</v>
      </c>
      <c r="B22" s="60">
        <v>-164.49903869628906</v>
      </c>
      <c r="D22" s="60">
        <v>1836.45703125</v>
      </c>
      <c r="E22" s="60">
        <v>-37.139400482177734</v>
      </c>
      <c r="F22" s="60">
        <f t="shared" si="2"/>
        <v>99962.860599517822</v>
      </c>
      <c r="H22" s="60">
        <v>1836.45703125</v>
      </c>
      <c r="I22" s="60">
        <v>-34.613002777099609</v>
      </c>
      <c r="J22" s="60">
        <f t="shared" si="3"/>
        <v>199965.3869972229</v>
      </c>
      <c r="L22" s="60">
        <v>135.35599999999999</v>
      </c>
      <c r="M22" s="14">
        <v>349.9316</v>
      </c>
      <c r="O22" s="230">
        <f t="shared" si="0"/>
        <v>138.35599999999999</v>
      </c>
      <c r="P22" s="230">
        <f t="shared" si="1"/>
        <v>350349.93160000001</v>
      </c>
    </row>
    <row r="23" spans="1:16" x14ac:dyDescent="0.25">
      <c r="A23" s="60">
        <v>1834.89453125</v>
      </c>
      <c r="B23" s="60">
        <v>-144.87741088867188</v>
      </c>
      <c r="D23" s="60">
        <v>1834.89453125</v>
      </c>
      <c r="E23" s="60">
        <v>149.4913330078125</v>
      </c>
      <c r="F23" s="60">
        <f t="shared" si="2"/>
        <v>100149.49133300781</v>
      </c>
      <c r="H23" s="60">
        <v>1834.89453125</v>
      </c>
      <c r="I23" s="60">
        <v>59.226806640625</v>
      </c>
      <c r="J23" s="60">
        <f t="shared" si="3"/>
        <v>200059.22680664063</v>
      </c>
      <c r="L23" s="60">
        <v>136.58500000000001</v>
      </c>
      <c r="M23" s="14">
        <v>500.06099999999998</v>
      </c>
      <c r="O23" s="230">
        <f t="shared" si="0"/>
        <v>139.58500000000001</v>
      </c>
      <c r="P23" s="230">
        <f t="shared" si="1"/>
        <v>350500.06099999999</v>
      </c>
    </row>
    <row r="24" spans="1:16" x14ac:dyDescent="0.25">
      <c r="A24" s="60">
        <v>1833.33203125</v>
      </c>
      <c r="B24" s="60">
        <v>81.948753356933594</v>
      </c>
      <c r="D24" s="60">
        <v>1833.33203125</v>
      </c>
      <c r="E24" s="60">
        <v>11.511665344238281</v>
      </c>
      <c r="F24" s="60">
        <f t="shared" si="2"/>
        <v>100011.51166534424</v>
      </c>
      <c r="H24" s="60">
        <v>1833.33203125</v>
      </c>
      <c r="I24" s="60">
        <v>85.96209716796875</v>
      </c>
      <c r="J24" s="60">
        <f t="shared" si="3"/>
        <v>200085.96209716797</v>
      </c>
      <c r="L24" s="60">
        <v>137.81399999999999</v>
      </c>
      <c r="M24" s="14">
        <v>675.53250000000003</v>
      </c>
      <c r="O24" s="230">
        <f t="shared" si="0"/>
        <v>140.81399999999999</v>
      </c>
      <c r="P24" s="230">
        <f t="shared" si="1"/>
        <v>350675.53249999997</v>
      </c>
    </row>
    <row r="25" spans="1:16" x14ac:dyDescent="0.25">
      <c r="A25" s="60">
        <v>1831.76953125</v>
      </c>
      <c r="B25" s="60">
        <v>403.81491088867188</v>
      </c>
      <c r="D25" s="60">
        <v>1831.76953125</v>
      </c>
      <c r="E25" s="60">
        <v>104.355224609375</v>
      </c>
      <c r="F25" s="60">
        <f t="shared" si="2"/>
        <v>100104.35522460938</v>
      </c>
      <c r="H25" s="60">
        <v>1831.76953125</v>
      </c>
      <c r="I25" s="60">
        <v>108.04192352294922</v>
      </c>
      <c r="J25" s="60">
        <f t="shared" si="3"/>
        <v>200108.04192352295</v>
      </c>
      <c r="L25" s="60">
        <v>139.04300000000001</v>
      </c>
      <c r="M25" s="14">
        <v>802.31489999999997</v>
      </c>
      <c r="O25" s="230">
        <f t="shared" si="0"/>
        <v>142.04300000000001</v>
      </c>
      <c r="P25" s="230">
        <f t="shared" si="1"/>
        <v>350802.3149</v>
      </c>
    </row>
    <row r="26" spans="1:16" x14ac:dyDescent="0.25">
      <c r="A26" s="60">
        <v>1830.20703125</v>
      </c>
      <c r="B26" s="60">
        <v>284.70156860351563</v>
      </c>
      <c r="D26" s="60">
        <v>1830.20703125</v>
      </c>
      <c r="E26" s="60">
        <v>-13.673181533813477</v>
      </c>
      <c r="F26" s="60">
        <f t="shared" si="2"/>
        <v>99986.326818466187</v>
      </c>
      <c r="H26" s="60">
        <v>1830.20703125</v>
      </c>
      <c r="I26" s="60">
        <v>10.286212921142578</v>
      </c>
      <c r="J26" s="60">
        <f t="shared" si="3"/>
        <v>200010.28621292114</v>
      </c>
      <c r="L26" s="60">
        <v>140.27099999999999</v>
      </c>
      <c r="M26" s="14">
        <v>1184.3810000000001</v>
      </c>
      <c r="O26" s="230">
        <f t="shared" si="0"/>
        <v>143.27099999999999</v>
      </c>
      <c r="P26" s="230">
        <f t="shared" si="1"/>
        <v>351184.38099999999</v>
      </c>
    </row>
    <row r="27" spans="1:16" x14ac:dyDescent="0.25">
      <c r="A27" s="60">
        <v>1828.64453125</v>
      </c>
      <c r="B27" s="60">
        <v>219.10140991210938</v>
      </c>
      <c r="D27" s="60">
        <v>1828.64453125</v>
      </c>
      <c r="E27" s="60">
        <v>-185.70225524902344</v>
      </c>
      <c r="F27" s="60">
        <f t="shared" si="2"/>
        <v>99814.297744750977</v>
      </c>
      <c r="H27" s="60">
        <v>1828.64453125</v>
      </c>
      <c r="I27" s="60">
        <v>-178.43841552734375</v>
      </c>
      <c r="J27" s="60">
        <f t="shared" si="3"/>
        <v>199821.56158447266</v>
      </c>
      <c r="L27" s="60">
        <v>141.5</v>
      </c>
      <c r="M27" s="14">
        <v>1459.7090000000001</v>
      </c>
      <c r="O27" s="230">
        <f t="shared" si="0"/>
        <v>144.5</v>
      </c>
      <c r="P27" s="230">
        <f t="shared" si="1"/>
        <v>351459.70899999997</v>
      </c>
    </row>
    <row r="28" spans="1:16" x14ac:dyDescent="0.25">
      <c r="A28" s="60">
        <v>1827.08203125</v>
      </c>
      <c r="B28" s="60">
        <v>-4.1291069984436035</v>
      </c>
      <c r="D28" s="60">
        <v>1827.08203125</v>
      </c>
      <c r="E28" s="60">
        <v>71.237060546875</v>
      </c>
      <c r="F28" s="60">
        <f t="shared" si="2"/>
        <v>100071.23706054688</v>
      </c>
      <c r="H28" s="60">
        <v>1827.08203125</v>
      </c>
      <c r="I28" s="60">
        <v>-58.290935516357422</v>
      </c>
      <c r="J28" s="60">
        <f t="shared" si="3"/>
        <v>199941.70906448364</v>
      </c>
      <c r="L28" s="60">
        <v>142.72800000000001</v>
      </c>
      <c r="M28" s="14">
        <v>1903.277</v>
      </c>
      <c r="O28" s="230">
        <f t="shared" si="0"/>
        <v>145.72800000000001</v>
      </c>
      <c r="P28" s="230">
        <f t="shared" si="1"/>
        <v>351903.277</v>
      </c>
    </row>
    <row r="29" spans="1:16" x14ac:dyDescent="0.25">
      <c r="A29" s="60">
        <v>1825.517578125</v>
      </c>
      <c r="B29" s="60">
        <v>-92.305503845214844</v>
      </c>
      <c r="D29" s="60">
        <v>1825.517578125</v>
      </c>
      <c r="E29" s="60">
        <v>-200.79669189453125</v>
      </c>
      <c r="F29" s="60">
        <f t="shared" si="2"/>
        <v>99799.203308105469</v>
      </c>
      <c r="H29" s="60">
        <v>1825.517578125</v>
      </c>
      <c r="I29" s="60">
        <v>199.47941589355469</v>
      </c>
      <c r="J29" s="60">
        <f t="shared" si="3"/>
        <v>200199.47941589355</v>
      </c>
      <c r="L29" s="60">
        <v>143.95599999999999</v>
      </c>
      <c r="M29" s="14">
        <v>2258.067</v>
      </c>
      <c r="O29" s="230">
        <f t="shared" si="0"/>
        <v>146.95599999999999</v>
      </c>
      <c r="P29" s="230">
        <f t="shared" si="1"/>
        <v>352258.06699999998</v>
      </c>
    </row>
    <row r="30" spans="1:16" x14ac:dyDescent="0.25">
      <c r="A30" s="60">
        <v>1823.953125</v>
      </c>
      <c r="B30" s="60">
        <v>120.68174743652344</v>
      </c>
      <c r="D30" s="60">
        <v>1823.953125</v>
      </c>
      <c r="E30" s="60">
        <v>21.526281356811523</v>
      </c>
      <c r="F30" s="60">
        <f t="shared" si="2"/>
        <v>100021.52628135681</v>
      </c>
      <c r="H30" s="60">
        <v>1823.953125</v>
      </c>
      <c r="I30" s="60">
        <v>131.21786499023438</v>
      </c>
      <c r="J30" s="60">
        <f t="shared" si="3"/>
        <v>200131.21786499023</v>
      </c>
      <c r="L30" s="60">
        <v>145.184</v>
      </c>
      <c r="M30" s="14">
        <v>2722.0610000000001</v>
      </c>
      <c r="O30" s="230">
        <f t="shared" si="0"/>
        <v>148.184</v>
      </c>
      <c r="P30" s="230">
        <f t="shared" si="1"/>
        <v>352722.06099999999</v>
      </c>
    </row>
    <row r="31" spans="1:16" x14ac:dyDescent="0.25">
      <c r="A31" s="60">
        <v>1822.388671875</v>
      </c>
      <c r="B31" s="60">
        <v>41.717781066894531</v>
      </c>
      <c r="D31" s="60">
        <v>1822.388671875</v>
      </c>
      <c r="E31" s="60">
        <v>186.52294921875</v>
      </c>
      <c r="F31" s="60">
        <f t="shared" si="2"/>
        <v>100186.52294921875</v>
      </c>
      <c r="H31" s="60">
        <v>1822.388671875</v>
      </c>
      <c r="I31" s="60">
        <v>232.55198669433594</v>
      </c>
      <c r="J31" s="60">
        <f t="shared" si="3"/>
        <v>200232.55198669434</v>
      </c>
      <c r="L31" s="60">
        <v>146.41200000000001</v>
      </c>
      <c r="M31" s="14">
        <v>3259.2469999999998</v>
      </c>
      <c r="O31" s="230">
        <f t="shared" si="0"/>
        <v>149.41200000000001</v>
      </c>
      <c r="P31" s="230">
        <f t="shared" si="1"/>
        <v>353259.24699999997</v>
      </c>
    </row>
    <row r="32" spans="1:16" x14ac:dyDescent="0.25">
      <c r="A32" s="60">
        <v>1820.82421875</v>
      </c>
      <c r="B32" s="60">
        <v>-4.6828665733337402</v>
      </c>
      <c r="D32" s="60">
        <v>1820.82421875</v>
      </c>
      <c r="E32" s="60">
        <v>-76.454505920410156</v>
      </c>
      <c r="F32" s="60">
        <f t="shared" si="2"/>
        <v>99923.54549407959</v>
      </c>
      <c r="H32" s="60">
        <v>1820.82421875</v>
      </c>
      <c r="I32" s="60">
        <v>-311.5040283203125</v>
      </c>
      <c r="J32" s="60">
        <f t="shared" si="3"/>
        <v>199688.49597167969</v>
      </c>
      <c r="L32" s="60">
        <v>147.63900000000001</v>
      </c>
      <c r="M32" s="14">
        <v>3848.6129999999998</v>
      </c>
      <c r="O32" s="230">
        <f t="shared" si="0"/>
        <v>150.63900000000001</v>
      </c>
      <c r="P32" s="230">
        <f t="shared" si="1"/>
        <v>353848.61300000001</v>
      </c>
    </row>
    <row r="33" spans="1:40" x14ac:dyDescent="0.25">
      <c r="A33" s="60">
        <v>1819.259765625</v>
      </c>
      <c r="B33" s="60">
        <v>320.10415649414063</v>
      </c>
      <c r="D33" s="60">
        <v>1819.259765625</v>
      </c>
      <c r="E33" s="60">
        <v>81.098556518554688</v>
      </c>
      <c r="F33" s="60">
        <f t="shared" si="2"/>
        <v>100081.09855651855</v>
      </c>
      <c r="H33" s="60">
        <v>1819.259765625</v>
      </c>
      <c r="I33" s="60">
        <v>4.2688465118408203</v>
      </c>
      <c r="J33" s="60">
        <f t="shared" si="3"/>
        <v>200004.26884651184</v>
      </c>
      <c r="L33" s="60">
        <v>148.86699999999999</v>
      </c>
      <c r="M33" s="14">
        <v>4523.1450000000004</v>
      </c>
      <c r="O33" s="230">
        <f t="shared" si="0"/>
        <v>151.86699999999999</v>
      </c>
      <c r="P33" s="230">
        <f t="shared" si="1"/>
        <v>354523.14500000002</v>
      </c>
    </row>
    <row r="34" spans="1:40" x14ac:dyDescent="0.25">
      <c r="A34" s="60">
        <v>1817.693359375</v>
      </c>
      <c r="B34" s="60">
        <v>137.42918395996094</v>
      </c>
      <c r="D34" s="60">
        <v>1817.693359375</v>
      </c>
      <c r="E34" s="60">
        <v>202.16090393066406</v>
      </c>
      <c r="F34" s="60">
        <f t="shared" si="2"/>
        <v>100202.16090393066</v>
      </c>
      <c r="H34" s="60">
        <v>1817.693359375</v>
      </c>
      <c r="I34" s="60">
        <v>115.65675354003906</v>
      </c>
      <c r="J34" s="60">
        <f t="shared" si="3"/>
        <v>200115.65675354004</v>
      </c>
      <c r="L34" s="60">
        <v>150.09399999999999</v>
      </c>
      <c r="M34" s="14">
        <v>4796.84</v>
      </c>
      <c r="O34" s="230">
        <f t="shared" si="0"/>
        <v>153.09399999999999</v>
      </c>
      <c r="P34" s="230">
        <f t="shared" si="1"/>
        <v>354796.84</v>
      </c>
    </row>
    <row r="35" spans="1:40" x14ac:dyDescent="0.25">
      <c r="A35" s="60">
        <v>1816.12890625</v>
      </c>
      <c r="B35" s="60">
        <v>119.79119873046875</v>
      </c>
      <c r="D35" s="60">
        <v>1816.12890625</v>
      </c>
      <c r="E35" s="60">
        <v>182.90679931640625</v>
      </c>
      <c r="F35" s="60">
        <f t="shared" si="2"/>
        <v>100182.90679931641</v>
      </c>
      <c r="H35" s="60">
        <v>1816.12890625</v>
      </c>
      <c r="I35" s="60">
        <v>54.695438385009766</v>
      </c>
      <c r="J35" s="60">
        <f t="shared" si="3"/>
        <v>200054.69543838501</v>
      </c>
      <c r="L35" s="60">
        <v>151.321</v>
      </c>
      <c r="M35" s="14">
        <v>5181.5680000000002</v>
      </c>
      <c r="O35" s="230">
        <f t="shared" si="0"/>
        <v>154.321</v>
      </c>
      <c r="P35" s="230">
        <f t="shared" si="1"/>
        <v>355181.56800000003</v>
      </c>
    </row>
    <row r="36" spans="1:40" x14ac:dyDescent="0.25">
      <c r="A36" s="60">
        <v>1814.5625</v>
      </c>
      <c r="B36" s="60">
        <v>81.931648254394531</v>
      </c>
      <c r="D36" s="60">
        <v>1814.5625</v>
      </c>
      <c r="E36" s="60">
        <v>159.16845703125</v>
      </c>
      <c r="F36" s="60">
        <f t="shared" si="2"/>
        <v>100159.16845703125</v>
      </c>
      <c r="H36" s="60">
        <v>1814.5625</v>
      </c>
      <c r="I36" s="60">
        <v>-106.63688659667969</v>
      </c>
      <c r="J36" s="60">
        <f t="shared" si="3"/>
        <v>199893.36311340332</v>
      </c>
      <c r="L36" s="60">
        <v>152.54900000000001</v>
      </c>
      <c r="M36" s="14">
        <v>4935.4480000000003</v>
      </c>
      <c r="O36" s="230">
        <f t="shared" si="0"/>
        <v>155.54900000000001</v>
      </c>
      <c r="P36" s="230">
        <f t="shared" si="1"/>
        <v>354935.44799999997</v>
      </c>
    </row>
    <row r="37" spans="1:40" x14ac:dyDescent="0.25">
      <c r="A37" s="60">
        <v>1812.99609375</v>
      </c>
      <c r="B37" s="60">
        <v>154.70022583007813</v>
      </c>
      <c r="D37" s="60">
        <v>1812.99609375</v>
      </c>
      <c r="E37" s="60">
        <v>220.30104064941406</v>
      </c>
      <c r="F37" s="60">
        <f t="shared" si="2"/>
        <v>100220.30104064941</v>
      </c>
      <c r="H37" s="60">
        <v>1812.99609375</v>
      </c>
      <c r="I37" s="60">
        <v>19.566936492919922</v>
      </c>
      <c r="J37" s="60">
        <f t="shared" si="3"/>
        <v>200019.56693649292</v>
      </c>
      <c r="L37" s="60">
        <v>153.77500000000001</v>
      </c>
      <c r="M37" s="14">
        <v>4337.5559999999996</v>
      </c>
      <c r="O37" s="230">
        <f t="shared" si="0"/>
        <v>156.77500000000001</v>
      </c>
      <c r="P37" s="230">
        <f t="shared" si="1"/>
        <v>354337.55599999998</v>
      </c>
    </row>
    <row r="38" spans="1:40" x14ac:dyDescent="0.25">
      <c r="A38" s="60">
        <v>1811.4296875</v>
      </c>
      <c r="B38" s="60">
        <v>184.817138671875</v>
      </c>
      <c r="D38" s="60">
        <v>1811.4296875</v>
      </c>
      <c r="E38" s="60">
        <v>324.75100708007813</v>
      </c>
      <c r="F38" s="60">
        <f t="shared" si="2"/>
        <v>100324.75100708008</v>
      </c>
      <c r="H38" s="60">
        <v>1811.4296875</v>
      </c>
      <c r="I38" s="60">
        <v>113.96665954589844</v>
      </c>
      <c r="J38" s="60">
        <f t="shared" si="3"/>
        <v>200113.9666595459</v>
      </c>
      <c r="L38" s="60">
        <v>155.00200000000001</v>
      </c>
      <c r="M38" s="14">
        <v>3543.8989999999999</v>
      </c>
      <c r="O38" s="230">
        <f t="shared" si="0"/>
        <v>158.00200000000001</v>
      </c>
      <c r="P38" s="230">
        <f t="shared" si="1"/>
        <v>353543.89899999998</v>
      </c>
    </row>
    <row r="39" spans="1:40" x14ac:dyDescent="0.25">
      <c r="A39" s="60">
        <v>1809.86328125</v>
      </c>
      <c r="B39" s="60">
        <v>169.10069274902344</v>
      </c>
      <c r="D39" s="60">
        <v>1809.86328125</v>
      </c>
      <c r="E39" s="60">
        <v>193.2813720703125</v>
      </c>
      <c r="F39" s="60">
        <f t="shared" si="2"/>
        <v>100193.28137207031</v>
      </c>
      <c r="H39" s="60">
        <v>1809.86328125</v>
      </c>
      <c r="I39" s="60">
        <v>88.833251953125</v>
      </c>
      <c r="J39" s="60">
        <f t="shared" si="3"/>
        <v>200088.83325195313</v>
      </c>
      <c r="L39" s="60">
        <v>156.22900000000001</v>
      </c>
      <c r="M39" s="14">
        <v>2790.145</v>
      </c>
      <c r="O39" s="230">
        <f t="shared" si="0"/>
        <v>159.22900000000001</v>
      </c>
      <c r="P39" s="230">
        <f t="shared" si="1"/>
        <v>352790.14500000002</v>
      </c>
      <c r="S39" s="240" t="s">
        <v>84</v>
      </c>
      <c r="T39" s="240"/>
      <c r="U39" s="240"/>
      <c r="V39" s="240"/>
      <c r="W39" s="240"/>
      <c r="X39" s="240"/>
      <c r="Y39" s="240"/>
      <c r="Z39" s="240"/>
      <c r="AA39" s="240"/>
      <c r="AB39" s="240"/>
      <c r="AC39" s="240"/>
      <c r="AD39" s="240"/>
      <c r="AE39" s="240"/>
      <c r="AF39" s="240"/>
      <c r="AG39" s="240"/>
      <c r="AH39" s="240"/>
      <c r="AI39" s="240"/>
      <c r="AJ39" s="240"/>
      <c r="AK39" s="240"/>
      <c r="AL39" s="240"/>
      <c r="AM39" s="240"/>
      <c r="AN39" s="240"/>
    </row>
    <row r="40" spans="1:40" x14ac:dyDescent="0.25">
      <c r="A40" s="60">
        <v>1808.294921875</v>
      </c>
      <c r="B40" s="60">
        <v>228.81730651855469</v>
      </c>
      <c r="D40" s="60">
        <v>1808.294921875</v>
      </c>
      <c r="E40" s="60">
        <v>159.43972778320313</v>
      </c>
      <c r="F40" s="60">
        <f t="shared" si="2"/>
        <v>100159.4397277832</v>
      </c>
      <c r="H40" s="60">
        <v>1808.294921875</v>
      </c>
      <c r="I40" s="60">
        <v>170.76179504394531</v>
      </c>
      <c r="J40" s="60">
        <f t="shared" si="3"/>
        <v>200170.76179504395</v>
      </c>
      <c r="L40" s="60">
        <v>157.45500000000001</v>
      </c>
      <c r="M40" s="14">
        <v>2278.5059999999999</v>
      </c>
      <c r="O40" s="230">
        <f t="shared" si="0"/>
        <v>160.45500000000001</v>
      </c>
      <c r="P40" s="230">
        <f t="shared" si="1"/>
        <v>352278.50599999999</v>
      </c>
      <c r="S40" s="240"/>
      <c r="T40" s="240"/>
      <c r="U40" s="240"/>
      <c r="V40" s="240"/>
      <c r="W40" s="240"/>
      <c r="X40" s="240"/>
      <c r="Y40" s="240"/>
      <c r="Z40" s="240"/>
      <c r="AA40" s="240"/>
      <c r="AB40" s="240"/>
      <c r="AC40" s="240"/>
      <c r="AD40" s="240"/>
      <c r="AE40" s="240"/>
      <c r="AF40" s="240"/>
      <c r="AG40" s="240"/>
      <c r="AH40" s="240"/>
      <c r="AI40" s="240"/>
      <c r="AJ40" s="240"/>
      <c r="AK40" s="240"/>
      <c r="AL40" s="240"/>
      <c r="AM40" s="240"/>
      <c r="AN40" s="240"/>
    </row>
    <row r="41" spans="1:40" x14ac:dyDescent="0.25">
      <c r="A41" s="60">
        <v>1806.728515625</v>
      </c>
      <c r="B41" s="60">
        <v>30.53565788269043</v>
      </c>
      <c r="D41" s="60">
        <v>1806.728515625</v>
      </c>
      <c r="E41" s="60">
        <v>58.846221923828125</v>
      </c>
      <c r="F41" s="60">
        <f t="shared" si="2"/>
        <v>100058.84622192383</v>
      </c>
      <c r="H41" s="60">
        <v>1806.728515625</v>
      </c>
      <c r="I41" s="60">
        <v>-70.937789916992188</v>
      </c>
      <c r="J41" s="60">
        <f t="shared" si="3"/>
        <v>199929.06221008301</v>
      </c>
      <c r="L41" s="60">
        <v>158.68100000000001</v>
      </c>
      <c r="M41" s="14">
        <v>1696.973</v>
      </c>
      <c r="O41" s="230">
        <f t="shared" si="0"/>
        <v>161.68100000000001</v>
      </c>
      <c r="P41" s="230">
        <f t="shared" si="1"/>
        <v>351696.973</v>
      </c>
      <c r="S41" s="240"/>
      <c r="T41" s="240"/>
      <c r="U41" s="240"/>
      <c r="V41" s="240"/>
      <c r="W41" s="240"/>
      <c r="X41" s="240"/>
      <c r="Y41" s="240"/>
      <c r="Z41" s="240"/>
      <c r="AA41" s="240"/>
      <c r="AB41" s="240"/>
      <c r="AC41" s="240"/>
      <c r="AD41" s="240"/>
      <c r="AE41" s="240"/>
      <c r="AF41" s="240"/>
      <c r="AG41" s="240"/>
      <c r="AH41" s="240"/>
      <c r="AI41" s="240"/>
      <c r="AJ41" s="240"/>
      <c r="AK41" s="240"/>
      <c r="AL41" s="240"/>
      <c r="AM41" s="240"/>
      <c r="AN41" s="240"/>
    </row>
    <row r="42" spans="1:40" x14ac:dyDescent="0.25">
      <c r="A42" s="60">
        <v>1805.16015625</v>
      </c>
      <c r="B42" s="60">
        <v>122.95555877685547</v>
      </c>
      <c r="D42" s="60">
        <v>1805.16015625</v>
      </c>
      <c r="E42" s="60">
        <v>277.44284057617188</v>
      </c>
      <c r="F42" s="60">
        <f t="shared" si="2"/>
        <v>100277.44284057617</v>
      </c>
      <c r="H42" s="60">
        <v>1805.16015625</v>
      </c>
      <c r="I42" s="60">
        <v>-3.0317368507385254</v>
      </c>
      <c r="J42" s="60">
        <f t="shared" si="3"/>
        <v>199996.96826314926</v>
      </c>
      <c r="L42" s="60">
        <v>159.90799999999999</v>
      </c>
      <c r="M42" s="14">
        <v>1219.54</v>
      </c>
      <c r="O42" s="230">
        <f t="shared" si="0"/>
        <v>162.90799999999999</v>
      </c>
      <c r="P42" s="230">
        <f t="shared" si="1"/>
        <v>351219.54</v>
      </c>
      <c r="S42" s="71"/>
      <c r="T42" s="71"/>
      <c r="U42" s="71"/>
      <c r="V42" s="71"/>
      <c r="W42" s="71"/>
      <c r="X42" s="71"/>
      <c r="Y42" s="71"/>
      <c r="Z42" s="71"/>
      <c r="AA42" s="71"/>
      <c r="AB42" s="71"/>
      <c r="AC42" s="71"/>
      <c r="AD42" s="71"/>
      <c r="AE42" s="71"/>
      <c r="AF42" s="71"/>
      <c r="AG42" s="71"/>
      <c r="AH42" s="71"/>
      <c r="AI42" s="71"/>
      <c r="AJ42" s="71"/>
      <c r="AK42" s="71"/>
      <c r="AL42" s="71"/>
      <c r="AM42" s="71"/>
      <c r="AN42" s="71"/>
    </row>
    <row r="43" spans="1:40" x14ac:dyDescent="0.25">
      <c r="A43" s="60">
        <v>1803.591796875</v>
      </c>
      <c r="B43" s="60">
        <v>281.07803344726563</v>
      </c>
      <c r="D43" s="60">
        <v>1803.591796875</v>
      </c>
      <c r="E43" s="60">
        <v>405.31387329101563</v>
      </c>
      <c r="F43" s="60">
        <f t="shared" si="2"/>
        <v>100405.31387329102</v>
      </c>
      <c r="H43" s="60">
        <v>1803.591796875</v>
      </c>
      <c r="I43" s="60">
        <v>160.65470886230469</v>
      </c>
      <c r="J43" s="60">
        <f t="shared" si="3"/>
        <v>200160.6547088623</v>
      </c>
      <c r="L43" s="60">
        <v>161.13399999999999</v>
      </c>
      <c r="M43" s="14">
        <v>962.19820000000004</v>
      </c>
      <c r="O43" s="230">
        <f t="shared" si="0"/>
        <v>164.13399999999999</v>
      </c>
      <c r="P43" s="230">
        <f t="shared" si="1"/>
        <v>350962.19819999998</v>
      </c>
      <c r="S43" s="71"/>
      <c r="T43" s="71"/>
      <c r="U43" s="71"/>
      <c r="V43" s="71"/>
      <c r="W43" s="71"/>
      <c r="X43" s="71"/>
      <c r="Y43" s="71"/>
      <c r="Z43" s="71"/>
      <c r="AA43" s="71"/>
      <c r="AB43" s="71"/>
      <c r="AC43" s="71"/>
      <c r="AD43" s="71"/>
      <c r="AE43" s="71"/>
      <c r="AF43" s="71"/>
      <c r="AG43" s="71"/>
      <c r="AH43" s="71"/>
      <c r="AI43" s="71"/>
      <c r="AJ43" s="71"/>
      <c r="AK43" s="71"/>
      <c r="AL43" s="71"/>
      <c r="AM43" s="71"/>
      <c r="AN43" s="71"/>
    </row>
    <row r="44" spans="1:40" x14ac:dyDescent="0.25">
      <c r="A44" s="60">
        <v>1802.0234375</v>
      </c>
      <c r="B44" s="60">
        <v>114.36391448974609</v>
      </c>
      <c r="D44" s="60">
        <v>1802.0234375</v>
      </c>
      <c r="E44" s="60">
        <v>436.13284301757813</v>
      </c>
      <c r="F44" s="60">
        <f t="shared" si="2"/>
        <v>100436.13284301758</v>
      </c>
      <c r="H44" s="60">
        <v>1802.0234375</v>
      </c>
      <c r="I44" s="60">
        <v>20.018901824951172</v>
      </c>
      <c r="J44" s="60">
        <f t="shared" si="3"/>
        <v>200020.01890182495</v>
      </c>
      <c r="L44" s="60">
        <v>162.35900000000001</v>
      </c>
      <c r="M44" s="14">
        <v>658.94560000000001</v>
      </c>
      <c r="O44" s="230">
        <f t="shared" si="0"/>
        <v>165.35900000000001</v>
      </c>
      <c r="P44" s="230">
        <f t="shared" si="1"/>
        <v>350658.94559999998</v>
      </c>
    </row>
    <row r="45" spans="1:40" x14ac:dyDescent="0.25">
      <c r="A45" s="60">
        <v>1800.455078125</v>
      </c>
      <c r="B45" s="60">
        <v>-53.522407531738281</v>
      </c>
      <c r="D45" s="60">
        <v>1800.455078125</v>
      </c>
      <c r="E45" s="60">
        <v>210.60469055175781</v>
      </c>
      <c r="F45" s="60">
        <f t="shared" si="2"/>
        <v>100210.60469055176</v>
      </c>
      <c r="H45" s="60">
        <v>1800.455078125</v>
      </c>
      <c r="I45" s="60">
        <v>35.762775421142578</v>
      </c>
      <c r="J45" s="60">
        <f t="shared" si="3"/>
        <v>200035.76277542114</v>
      </c>
      <c r="L45" s="60">
        <v>163.58500000000001</v>
      </c>
      <c r="M45" s="14">
        <v>589.77689999999996</v>
      </c>
      <c r="O45" s="230">
        <f t="shared" si="0"/>
        <v>166.58500000000001</v>
      </c>
      <c r="P45" s="230">
        <f t="shared" si="1"/>
        <v>350589.7769</v>
      </c>
    </row>
    <row r="46" spans="1:40" x14ac:dyDescent="0.25">
      <c r="A46" s="60">
        <v>1798.884765625</v>
      </c>
      <c r="B46" s="60">
        <v>-120.60247039794922</v>
      </c>
      <c r="D46" s="60">
        <v>1798.884765625</v>
      </c>
      <c r="E46" s="60">
        <v>128.79093933105469</v>
      </c>
      <c r="F46" s="60">
        <f t="shared" si="2"/>
        <v>100128.79093933105</v>
      </c>
      <c r="H46" s="60">
        <v>1798.884765625</v>
      </c>
      <c r="I46" s="60">
        <v>70.790573120117188</v>
      </c>
      <c r="J46" s="60">
        <f t="shared" si="3"/>
        <v>200070.79057312012</v>
      </c>
      <c r="L46" s="60">
        <v>164.81100000000001</v>
      </c>
      <c r="M46" s="14">
        <v>437.68819999999999</v>
      </c>
      <c r="O46" s="230">
        <f t="shared" si="0"/>
        <v>167.81100000000001</v>
      </c>
      <c r="P46" s="230">
        <f t="shared" si="1"/>
        <v>350437.68819999998</v>
      </c>
    </row>
    <row r="47" spans="1:40" x14ac:dyDescent="0.25">
      <c r="A47" s="60">
        <v>1797.314453125</v>
      </c>
      <c r="B47" s="60">
        <v>16.542299270629883</v>
      </c>
      <c r="D47" s="60">
        <v>1797.314453125</v>
      </c>
      <c r="E47" s="60">
        <v>-13.310877799987793</v>
      </c>
      <c r="F47" s="60">
        <f t="shared" si="2"/>
        <v>99986.689122200012</v>
      </c>
      <c r="H47" s="60">
        <v>1797.314453125</v>
      </c>
      <c r="I47" s="60">
        <v>67.736801147460938</v>
      </c>
      <c r="J47" s="60">
        <f t="shared" si="3"/>
        <v>200067.73680114746</v>
      </c>
      <c r="L47" s="60">
        <v>166.036</v>
      </c>
      <c r="M47" s="14">
        <v>342.67649999999998</v>
      </c>
      <c r="O47" s="230">
        <f t="shared" si="0"/>
        <v>169.036</v>
      </c>
      <c r="P47" s="230">
        <f t="shared" si="1"/>
        <v>350342.6765</v>
      </c>
    </row>
    <row r="48" spans="1:40" x14ac:dyDescent="0.25">
      <c r="A48" s="60">
        <v>1795.74609375</v>
      </c>
      <c r="B48" s="60">
        <v>169.82929992675781</v>
      </c>
      <c r="D48" s="60">
        <v>1795.74609375</v>
      </c>
      <c r="E48" s="60">
        <v>254.08103942871094</v>
      </c>
      <c r="F48" s="60">
        <f t="shared" si="2"/>
        <v>100254.08103942871</v>
      </c>
      <c r="H48" s="60">
        <v>1795.74609375</v>
      </c>
      <c r="I48" s="60">
        <v>117.37379455566406</v>
      </c>
      <c r="J48" s="60">
        <f t="shared" si="3"/>
        <v>200117.37379455566</v>
      </c>
      <c r="L48" s="60">
        <v>167.261</v>
      </c>
      <c r="M48" s="14">
        <v>247.73750000000001</v>
      </c>
      <c r="O48" s="230">
        <f t="shared" si="0"/>
        <v>170.261</v>
      </c>
      <c r="P48" s="230">
        <f t="shared" si="1"/>
        <v>350247.73749999999</v>
      </c>
    </row>
    <row r="49" spans="1:16" x14ac:dyDescent="0.25">
      <c r="A49" s="60">
        <v>1794.17578125</v>
      </c>
      <c r="B49" s="60">
        <v>-26.888525009155273</v>
      </c>
      <c r="D49" s="60">
        <v>1794.17578125</v>
      </c>
      <c r="E49" s="60">
        <v>180.86614990234375</v>
      </c>
      <c r="F49" s="60">
        <f t="shared" si="2"/>
        <v>100180.86614990234</v>
      </c>
      <c r="H49" s="60">
        <v>1794.17578125</v>
      </c>
      <c r="I49" s="60">
        <v>415.53311157226563</v>
      </c>
      <c r="J49" s="60">
        <f t="shared" si="3"/>
        <v>200415.53311157227</v>
      </c>
      <c r="L49" s="60">
        <v>168.48599999999999</v>
      </c>
      <c r="M49" s="14">
        <v>115.8677</v>
      </c>
      <c r="O49" s="230">
        <f t="shared" si="0"/>
        <v>171.48599999999999</v>
      </c>
      <c r="P49" s="230">
        <f t="shared" si="1"/>
        <v>350115.8677</v>
      </c>
    </row>
    <row r="50" spans="1:16" x14ac:dyDescent="0.25">
      <c r="A50" s="60">
        <v>1792.60546875</v>
      </c>
      <c r="B50" s="60">
        <v>125.35808563232422</v>
      </c>
      <c r="D50" s="60">
        <v>1792.60546875</v>
      </c>
      <c r="E50" s="60">
        <v>438.96340942382813</v>
      </c>
      <c r="F50" s="60">
        <f t="shared" si="2"/>
        <v>100438.96340942383</v>
      </c>
      <c r="H50" s="60">
        <v>1792.60546875</v>
      </c>
      <c r="I50" s="60">
        <v>268.02032470703125</v>
      </c>
      <c r="J50" s="60">
        <f t="shared" si="3"/>
        <v>200268.02032470703</v>
      </c>
      <c r="L50" s="60">
        <v>169.71100000000001</v>
      </c>
      <c r="M50" s="14">
        <v>199.06469999999999</v>
      </c>
      <c r="O50" s="230">
        <f t="shared" si="0"/>
        <v>172.71100000000001</v>
      </c>
      <c r="P50" s="230">
        <f t="shared" si="1"/>
        <v>350199.06469999999</v>
      </c>
    </row>
    <row r="51" spans="1:16" x14ac:dyDescent="0.25">
      <c r="A51" s="60">
        <v>1791.033203125</v>
      </c>
      <c r="B51" s="60">
        <v>190.31282043457031</v>
      </c>
      <c r="D51" s="60">
        <v>1791.033203125</v>
      </c>
      <c r="E51" s="60">
        <v>164.02182006835938</v>
      </c>
      <c r="F51" s="60">
        <f t="shared" si="2"/>
        <v>100164.02182006836</v>
      </c>
      <c r="H51" s="60">
        <v>1791.033203125</v>
      </c>
      <c r="I51" s="60">
        <v>28.435501098632813</v>
      </c>
      <c r="J51" s="60">
        <f t="shared" si="3"/>
        <v>200028.43550109863</v>
      </c>
      <c r="L51" s="60">
        <v>170.93600000000001</v>
      </c>
      <c r="M51" s="14">
        <v>158.3254</v>
      </c>
      <c r="O51" s="230">
        <f t="shared" si="0"/>
        <v>173.93600000000001</v>
      </c>
      <c r="P51" s="230">
        <f t="shared" si="1"/>
        <v>350158.32539999997</v>
      </c>
    </row>
    <row r="52" spans="1:16" x14ac:dyDescent="0.25">
      <c r="A52" s="60">
        <v>1789.462890625</v>
      </c>
      <c r="B52" s="60">
        <v>-218.69122314453125</v>
      </c>
      <c r="D52" s="60">
        <v>1789.462890625</v>
      </c>
      <c r="E52" s="60">
        <v>312.58657836914063</v>
      </c>
      <c r="F52" s="60">
        <f t="shared" si="2"/>
        <v>100312.58657836914</v>
      </c>
      <c r="H52" s="60">
        <v>1789.462890625</v>
      </c>
      <c r="I52" s="60">
        <v>32.524715423583984</v>
      </c>
      <c r="J52" s="60">
        <f t="shared" si="3"/>
        <v>200032.52471542358</v>
      </c>
      <c r="L52" s="60">
        <v>172.161</v>
      </c>
      <c r="M52" s="14">
        <v>115.646</v>
      </c>
      <c r="O52" s="230">
        <f t="shared" si="0"/>
        <v>175.161</v>
      </c>
      <c r="P52" s="230">
        <f t="shared" si="1"/>
        <v>350115.64600000001</v>
      </c>
    </row>
    <row r="53" spans="1:16" x14ac:dyDescent="0.25">
      <c r="A53" s="60">
        <v>1787.890625</v>
      </c>
      <c r="B53" s="60">
        <v>-99.109550476074219</v>
      </c>
      <c r="D53" s="60">
        <v>1787.890625</v>
      </c>
      <c r="E53" s="60">
        <v>229.03193664550781</v>
      </c>
      <c r="F53" s="60">
        <f t="shared" si="2"/>
        <v>100229.03193664551</v>
      </c>
      <c r="H53" s="60">
        <v>1787.890625</v>
      </c>
      <c r="I53" s="60">
        <v>114.7281494140625</v>
      </c>
      <c r="J53" s="60">
        <f t="shared" si="3"/>
        <v>200114.72814941406</v>
      </c>
      <c r="L53" s="60">
        <v>173.38499999999999</v>
      </c>
      <c r="M53" s="14">
        <v>32.023679999999999</v>
      </c>
      <c r="O53" s="230">
        <f t="shared" si="0"/>
        <v>176.38499999999999</v>
      </c>
      <c r="P53" s="230">
        <f t="shared" si="1"/>
        <v>350032.02367999998</v>
      </c>
    </row>
    <row r="54" spans="1:16" x14ac:dyDescent="0.25">
      <c r="A54" s="60">
        <v>1786.318359375</v>
      </c>
      <c r="B54" s="60">
        <v>46.105159759521484</v>
      </c>
      <c r="D54" s="60">
        <v>1786.318359375</v>
      </c>
      <c r="E54" s="60">
        <v>212.47938537597656</v>
      </c>
      <c r="F54" s="60">
        <f t="shared" si="2"/>
        <v>100212.47938537598</v>
      </c>
      <c r="H54" s="60">
        <v>1786.318359375</v>
      </c>
      <c r="I54" s="60">
        <v>270.203857421875</v>
      </c>
      <c r="J54" s="60">
        <f t="shared" si="3"/>
        <v>200270.20385742188</v>
      </c>
      <c r="L54" s="60">
        <v>174.61</v>
      </c>
      <c r="M54" s="14">
        <v>77.455079999999995</v>
      </c>
      <c r="O54" s="230">
        <f t="shared" si="0"/>
        <v>177.61</v>
      </c>
      <c r="P54" s="230">
        <f t="shared" si="1"/>
        <v>350077.45507999999</v>
      </c>
    </row>
    <row r="55" spans="1:16" x14ac:dyDescent="0.25">
      <c r="A55" s="60">
        <v>1784.74609375</v>
      </c>
      <c r="B55" s="60">
        <v>274.1597900390625</v>
      </c>
      <c r="D55" s="60">
        <v>1784.74609375</v>
      </c>
      <c r="E55" s="60">
        <v>231.08006286621094</v>
      </c>
      <c r="F55" s="60">
        <f t="shared" si="2"/>
        <v>100231.08006286621</v>
      </c>
      <c r="H55" s="60">
        <v>1784.74609375</v>
      </c>
      <c r="I55" s="60">
        <v>-38.555946350097656</v>
      </c>
      <c r="J55" s="60">
        <f t="shared" si="3"/>
        <v>199961.4440536499</v>
      </c>
      <c r="L55" s="60">
        <v>175.834</v>
      </c>
      <c r="M55" s="14">
        <v>86.962649999999996</v>
      </c>
      <c r="O55" s="230">
        <f t="shared" si="0"/>
        <v>178.834</v>
      </c>
      <c r="P55" s="230">
        <f t="shared" si="1"/>
        <v>350086.96265</v>
      </c>
    </row>
    <row r="56" spans="1:16" x14ac:dyDescent="0.25">
      <c r="A56" s="60">
        <v>1783.173828125</v>
      </c>
      <c r="B56" s="60">
        <v>-66.816558837890625</v>
      </c>
      <c r="D56" s="60">
        <v>1783.173828125</v>
      </c>
      <c r="E56" s="60">
        <v>39.981269836425781</v>
      </c>
      <c r="F56" s="60">
        <f t="shared" si="2"/>
        <v>100039.98126983643</v>
      </c>
      <c r="H56" s="60">
        <v>1783.173828125</v>
      </c>
      <c r="I56" s="60">
        <v>85.380325317382813</v>
      </c>
      <c r="J56" s="60">
        <f t="shared" si="3"/>
        <v>200085.38032531738</v>
      </c>
      <c r="L56" s="60">
        <v>177.05799999999999</v>
      </c>
      <c r="M56" s="14">
        <v>60.516849999999998</v>
      </c>
      <c r="O56" s="230">
        <f t="shared" si="0"/>
        <v>180.05799999999999</v>
      </c>
      <c r="P56" s="230">
        <f t="shared" si="1"/>
        <v>350060.51685000001</v>
      </c>
    </row>
    <row r="57" spans="1:16" x14ac:dyDescent="0.25">
      <c r="A57" s="60">
        <v>1781.6015625</v>
      </c>
      <c r="B57" s="60">
        <v>-127.70623016357422</v>
      </c>
      <c r="D57" s="60">
        <v>1781.6015625</v>
      </c>
      <c r="E57" s="60">
        <v>-18.962564468383789</v>
      </c>
      <c r="F57" s="60">
        <f t="shared" si="2"/>
        <v>99981.037435531616</v>
      </c>
      <c r="H57" s="60">
        <v>1781.6015625</v>
      </c>
      <c r="I57" s="60">
        <v>-200.67295837402344</v>
      </c>
      <c r="J57" s="60">
        <f t="shared" si="3"/>
        <v>199799.32704162598</v>
      </c>
      <c r="L57" s="60">
        <v>178.28200000000001</v>
      </c>
      <c r="M57" s="14">
        <v>41.124760000000002</v>
      </c>
      <c r="O57" s="230">
        <f t="shared" si="0"/>
        <v>181.28200000000001</v>
      </c>
      <c r="P57" s="230">
        <f t="shared" si="1"/>
        <v>350041.12475999998</v>
      </c>
    </row>
    <row r="58" spans="1:16" x14ac:dyDescent="0.25">
      <c r="A58" s="60">
        <v>1780.02734375</v>
      </c>
      <c r="B58" s="60">
        <v>26.179924011230469</v>
      </c>
      <c r="D58" s="60">
        <v>1780.02734375</v>
      </c>
      <c r="E58" s="60">
        <v>97.094879150390625</v>
      </c>
      <c r="F58" s="60">
        <f t="shared" si="2"/>
        <v>100097.09487915039</v>
      </c>
      <c r="H58" s="60">
        <v>1780.02734375</v>
      </c>
      <c r="I58" s="60">
        <v>174.62338256835938</v>
      </c>
      <c r="J58" s="60">
        <f t="shared" si="3"/>
        <v>200174.62338256836</v>
      </c>
      <c r="L58" s="60">
        <v>179.505</v>
      </c>
      <c r="M58" s="14">
        <v>8.7834470000000007</v>
      </c>
      <c r="O58" s="230">
        <f t="shared" si="0"/>
        <v>182.505</v>
      </c>
      <c r="P58" s="230">
        <f t="shared" si="1"/>
        <v>350008.78344700002</v>
      </c>
    </row>
    <row r="59" spans="1:16" x14ac:dyDescent="0.25">
      <c r="A59" s="60">
        <v>1778.455078125</v>
      </c>
      <c r="B59" s="60">
        <v>45.091556549072266</v>
      </c>
      <c r="D59" s="60">
        <v>1778.455078125</v>
      </c>
      <c r="E59" s="60">
        <v>-71.170539855957031</v>
      </c>
      <c r="F59" s="60">
        <f t="shared" si="2"/>
        <v>99928.829460144043</v>
      </c>
      <c r="H59" s="60">
        <v>1778.455078125</v>
      </c>
      <c r="I59" s="60">
        <v>55.7703857421875</v>
      </c>
      <c r="J59" s="60">
        <f t="shared" si="3"/>
        <v>200055.77038574219</v>
      </c>
      <c r="L59" s="60">
        <v>180.72900000000001</v>
      </c>
      <c r="M59" s="14">
        <v>27.481449999999999</v>
      </c>
      <c r="O59" s="230">
        <f t="shared" si="0"/>
        <v>183.72900000000001</v>
      </c>
      <c r="P59" s="230">
        <f t="shared" si="1"/>
        <v>350027.48145000002</v>
      </c>
    </row>
    <row r="60" spans="1:16" x14ac:dyDescent="0.25">
      <c r="A60" s="60">
        <v>1776.880859375</v>
      </c>
      <c r="B60" s="60">
        <v>-218.54228210449219</v>
      </c>
      <c r="D60" s="60">
        <v>1776.880859375</v>
      </c>
      <c r="E60" s="60">
        <v>-112.11957550048828</v>
      </c>
      <c r="F60" s="60">
        <f t="shared" si="2"/>
        <v>99887.880424499512</v>
      </c>
      <c r="H60" s="60">
        <v>1776.880859375</v>
      </c>
      <c r="I60" s="60">
        <v>-191.54165649414063</v>
      </c>
      <c r="J60" s="60">
        <f t="shared" si="3"/>
        <v>199808.45834350586</v>
      </c>
      <c r="L60" s="60">
        <v>181.952</v>
      </c>
      <c r="M60" s="14">
        <v>35.782960000000003</v>
      </c>
      <c r="O60" s="230">
        <f t="shared" si="0"/>
        <v>184.952</v>
      </c>
      <c r="P60" s="230">
        <f t="shared" si="1"/>
        <v>350035.78295999998</v>
      </c>
    </row>
    <row r="61" spans="1:16" x14ac:dyDescent="0.25">
      <c r="A61" s="60">
        <v>1775.306640625</v>
      </c>
      <c r="B61" s="60">
        <v>-281.81060791015625</v>
      </c>
      <c r="D61" s="60">
        <v>1775.306640625</v>
      </c>
      <c r="E61" s="60">
        <v>-103.69004058837891</v>
      </c>
      <c r="F61" s="60">
        <f t="shared" si="2"/>
        <v>99896.309959411621</v>
      </c>
      <c r="H61" s="60">
        <v>1775.306640625</v>
      </c>
      <c r="I61" s="60">
        <v>-38.414024353027344</v>
      </c>
      <c r="J61" s="60">
        <f t="shared" si="3"/>
        <v>199961.58597564697</v>
      </c>
      <c r="L61" s="60">
        <v>183.17599999999999</v>
      </c>
      <c r="M61" s="14">
        <v>46.988039999999998</v>
      </c>
      <c r="O61" s="230">
        <f t="shared" si="0"/>
        <v>186.17599999999999</v>
      </c>
      <c r="P61" s="230">
        <f t="shared" si="1"/>
        <v>350046.98804000003</v>
      </c>
    </row>
    <row r="62" spans="1:16" x14ac:dyDescent="0.25">
      <c r="A62" s="60">
        <v>1773.732421875</v>
      </c>
      <c r="B62" s="60">
        <v>-25.762184143066406</v>
      </c>
      <c r="D62" s="60">
        <v>1773.732421875</v>
      </c>
      <c r="E62" s="60">
        <v>17.597925186157227</v>
      </c>
      <c r="F62" s="60">
        <f t="shared" si="2"/>
        <v>100017.59792518616</v>
      </c>
      <c r="H62" s="60">
        <v>1773.732421875</v>
      </c>
      <c r="I62" s="60">
        <v>127.48303985595703</v>
      </c>
      <c r="J62" s="60">
        <f t="shared" si="3"/>
        <v>200127.48303985596</v>
      </c>
      <c r="L62" s="60">
        <v>184.399</v>
      </c>
      <c r="M62" s="14">
        <v>126.79349999999999</v>
      </c>
      <c r="O62" s="230">
        <f t="shared" si="0"/>
        <v>187.399</v>
      </c>
      <c r="P62" s="230">
        <f t="shared" si="1"/>
        <v>350126.79350000003</v>
      </c>
    </row>
    <row r="63" spans="1:16" x14ac:dyDescent="0.25">
      <c r="A63" s="60">
        <v>1772.158203125</v>
      </c>
      <c r="B63" s="60">
        <v>-20.504138946533203</v>
      </c>
      <c r="D63" s="60">
        <v>1772.158203125</v>
      </c>
      <c r="E63" s="60">
        <v>-453.15463256835938</v>
      </c>
      <c r="F63" s="60">
        <f t="shared" si="2"/>
        <v>99546.845367431641</v>
      </c>
      <c r="H63" s="60">
        <v>1772.158203125</v>
      </c>
      <c r="I63" s="60">
        <v>-171.68086242675781</v>
      </c>
      <c r="J63" s="60">
        <f t="shared" si="3"/>
        <v>199828.31913757324</v>
      </c>
      <c r="L63" s="60">
        <v>185.62200000000001</v>
      </c>
      <c r="M63" s="14">
        <v>8.6618650000000006</v>
      </c>
      <c r="O63" s="230">
        <f t="shared" si="0"/>
        <v>188.62200000000001</v>
      </c>
      <c r="P63" s="230">
        <f t="shared" si="1"/>
        <v>350008.66186499997</v>
      </c>
    </row>
    <row r="64" spans="1:16" x14ac:dyDescent="0.25">
      <c r="A64" s="60">
        <v>1770.58203125</v>
      </c>
      <c r="B64" s="60">
        <v>-216.64143371582031</v>
      </c>
      <c r="D64" s="60">
        <v>1770.58203125</v>
      </c>
      <c r="E64" s="60">
        <v>50.927394866943359</v>
      </c>
      <c r="F64" s="60">
        <f t="shared" si="2"/>
        <v>100050.92739486694</v>
      </c>
      <c r="H64" s="60">
        <v>1770.58203125</v>
      </c>
      <c r="I64" s="60">
        <v>102.37364959716797</v>
      </c>
      <c r="J64" s="60">
        <f t="shared" si="3"/>
        <v>200102.37364959717</v>
      </c>
      <c r="L64" s="60">
        <v>186.845</v>
      </c>
      <c r="M64" s="14">
        <v>6.6442870000000003</v>
      </c>
      <c r="O64" s="230">
        <f t="shared" si="0"/>
        <v>189.845</v>
      </c>
      <c r="P64" s="230">
        <f t="shared" si="1"/>
        <v>350006.644287</v>
      </c>
    </row>
    <row r="65" spans="1:16" x14ac:dyDescent="0.25">
      <c r="A65" s="60">
        <v>1769.005859375</v>
      </c>
      <c r="B65" s="60">
        <v>163.41702270507813</v>
      </c>
      <c r="D65" s="60">
        <v>1769.005859375</v>
      </c>
      <c r="E65" s="60">
        <v>-73.449569702148438</v>
      </c>
      <c r="F65" s="60">
        <f t="shared" si="2"/>
        <v>99926.550430297852</v>
      </c>
      <c r="H65" s="60">
        <v>1769.005859375</v>
      </c>
      <c r="I65" s="60">
        <v>22.585506439208984</v>
      </c>
      <c r="J65" s="60">
        <f t="shared" si="3"/>
        <v>200022.58550643921</v>
      </c>
      <c r="L65" s="60">
        <v>188.06700000000001</v>
      </c>
      <c r="M65" s="14">
        <v>11.720700000000001</v>
      </c>
      <c r="O65" s="230">
        <f t="shared" si="0"/>
        <v>191.06700000000001</v>
      </c>
      <c r="P65" s="230">
        <f t="shared" si="1"/>
        <v>350011.72070000001</v>
      </c>
    </row>
    <row r="66" spans="1:16" x14ac:dyDescent="0.25">
      <c r="A66" s="60">
        <v>1767.431640625</v>
      </c>
      <c r="B66" s="60">
        <v>248.31283569335938</v>
      </c>
      <c r="D66" s="60">
        <v>1767.431640625</v>
      </c>
      <c r="E66" s="60">
        <v>-180.23582458496094</v>
      </c>
      <c r="F66" s="60">
        <f t="shared" si="2"/>
        <v>99819.764175415039</v>
      </c>
      <c r="H66" s="60">
        <v>1767.431640625</v>
      </c>
      <c r="I66" s="60">
        <v>38.119609832763672</v>
      </c>
      <c r="J66" s="60">
        <f t="shared" si="3"/>
        <v>200038.11960983276</v>
      </c>
      <c r="L66" s="60">
        <v>189.29</v>
      </c>
      <c r="M66" s="14">
        <v>2.1113279999999999</v>
      </c>
      <c r="O66" s="230">
        <f t="shared" si="0"/>
        <v>192.29</v>
      </c>
      <c r="P66" s="230">
        <f t="shared" si="1"/>
        <v>350002.11132800003</v>
      </c>
    </row>
    <row r="67" spans="1:16" x14ac:dyDescent="0.25">
      <c r="A67" s="60">
        <v>1765.85546875</v>
      </c>
      <c r="B67" s="60">
        <v>122.35812377929688</v>
      </c>
      <c r="D67" s="60">
        <v>1765.85546875</v>
      </c>
      <c r="E67" s="60">
        <v>157.2652587890625</v>
      </c>
      <c r="F67" s="60">
        <f t="shared" si="2"/>
        <v>100157.26525878906</v>
      </c>
      <c r="H67" s="60">
        <v>1765.85546875</v>
      </c>
      <c r="I67" s="60">
        <v>279.015869140625</v>
      </c>
      <c r="J67" s="60">
        <f t="shared" si="3"/>
        <v>200279.01586914063</v>
      </c>
      <c r="L67" s="60">
        <v>190.512</v>
      </c>
      <c r="M67" s="14">
        <v>0.11572300000000001</v>
      </c>
      <c r="O67" s="230">
        <f t="shared" si="0"/>
        <v>193.512</v>
      </c>
      <c r="P67" s="230">
        <f t="shared" si="1"/>
        <v>350000.11572300002</v>
      </c>
    </row>
    <row r="68" spans="1:16" x14ac:dyDescent="0.25">
      <c r="A68" s="60">
        <v>1764.27734375</v>
      </c>
      <c r="B68" s="60">
        <v>145.65061950683594</v>
      </c>
      <c r="D68" s="60">
        <v>1764.27734375</v>
      </c>
      <c r="E68" s="60">
        <v>328.25704956054688</v>
      </c>
      <c r="F68" s="60">
        <f t="shared" si="2"/>
        <v>100328.25704956055</v>
      </c>
      <c r="H68" s="60">
        <v>1764.27734375</v>
      </c>
      <c r="I68" s="60">
        <v>198.0360107421875</v>
      </c>
      <c r="J68" s="60">
        <f t="shared" si="3"/>
        <v>200198.03601074219</v>
      </c>
      <c r="L68" s="60">
        <v>191.73400000000001</v>
      </c>
      <c r="M68" s="14">
        <v>10.763920000000001</v>
      </c>
      <c r="O68" s="230">
        <f t="shared" si="0"/>
        <v>194.73400000000001</v>
      </c>
      <c r="P68" s="230">
        <f t="shared" si="1"/>
        <v>350010.76392</v>
      </c>
    </row>
    <row r="69" spans="1:16" x14ac:dyDescent="0.25">
      <c r="A69" s="60">
        <v>1762.701171875</v>
      </c>
      <c r="B69" s="60">
        <v>273.61932373046875</v>
      </c>
      <c r="D69" s="60">
        <v>1762.701171875</v>
      </c>
      <c r="E69" s="60">
        <v>163.13214111328125</v>
      </c>
      <c r="F69" s="60">
        <f t="shared" si="2"/>
        <v>100163.13214111328</v>
      </c>
      <c r="H69" s="60">
        <v>1762.701171875</v>
      </c>
      <c r="I69" s="60">
        <v>581.71875</v>
      </c>
      <c r="J69" s="60">
        <f t="shared" si="3"/>
        <v>200581.71875</v>
      </c>
      <c r="L69" s="60">
        <v>192.95599999999999</v>
      </c>
      <c r="M69" s="14">
        <v>14.6145</v>
      </c>
      <c r="O69" s="230">
        <f t="shared" si="0"/>
        <v>195.95599999999999</v>
      </c>
      <c r="P69" s="230">
        <f t="shared" si="1"/>
        <v>350014.61450000003</v>
      </c>
    </row>
    <row r="70" spans="1:16" x14ac:dyDescent="0.25">
      <c r="A70" s="60">
        <v>1761.123046875</v>
      </c>
      <c r="B70" s="60">
        <v>685.3863525390625</v>
      </c>
      <c r="D70" s="60">
        <v>1761.123046875</v>
      </c>
      <c r="E70" s="60">
        <v>695.65447998046875</v>
      </c>
      <c r="F70" s="60">
        <f t="shared" si="2"/>
        <v>100695.65447998047</v>
      </c>
      <c r="H70" s="60">
        <v>1761.123046875</v>
      </c>
      <c r="I70" s="60">
        <v>524.714111328125</v>
      </c>
      <c r="J70" s="60">
        <f t="shared" si="3"/>
        <v>200524.71411132813</v>
      </c>
      <c r="L70" s="60">
        <v>194.178</v>
      </c>
      <c r="M70" s="14">
        <v>38.571289999999998</v>
      </c>
      <c r="O70" s="230">
        <f t="shared" si="0"/>
        <v>197.178</v>
      </c>
      <c r="P70" s="230">
        <f t="shared" si="1"/>
        <v>350038.57128999999</v>
      </c>
    </row>
    <row r="71" spans="1:16" x14ac:dyDescent="0.25">
      <c r="A71" s="60">
        <v>1759.546875</v>
      </c>
      <c r="B71" s="60">
        <v>1103.3536376953125</v>
      </c>
      <c r="D71" s="60">
        <v>1759.546875</v>
      </c>
      <c r="E71" s="60">
        <v>563.99755859375</v>
      </c>
      <c r="F71" s="60">
        <f t="shared" si="2"/>
        <v>100563.99755859375</v>
      </c>
      <c r="H71" s="60">
        <v>1759.546875</v>
      </c>
      <c r="I71" s="60">
        <v>1063.697021484375</v>
      </c>
      <c r="J71" s="60">
        <f t="shared" si="3"/>
        <v>201063.69702148438</v>
      </c>
      <c r="L71" s="60">
        <v>195.4</v>
      </c>
      <c r="M71" s="14">
        <v>16.770019999999999</v>
      </c>
      <c r="O71" s="230">
        <f t="shared" ref="O71:O134" si="4">L71+$O$4</f>
        <v>198.4</v>
      </c>
      <c r="P71" s="230">
        <f t="shared" ref="P71:P134" si="5">M71+$P$4</f>
        <v>350016.77002</v>
      </c>
    </row>
    <row r="72" spans="1:16" x14ac:dyDescent="0.25">
      <c r="A72" s="60">
        <v>1757.96875</v>
      </c>
      <c r="B72" s="60">
        <v>1768.4134521484375</v>
      </c>
      <c r="D72" s="60">
        <v>1757.96875</v>
      </c>
      <c r="E72" s="60">
        <v>1277.015869140625</v>
      </c>
      <c r="F72" s="60">
        <f t="shared" ref="F72:F135" si="6">E72+$E$5</f>
        <v>101277.01586914063</v>
      </c>
      <c r="H72" s="60">
        <v>1757.96875</v>
      </c>
      <c r="I72" s="60">
        <v>1556.6343994140625</v>
      </c>
      <c r="J72" s="60">
        <f t="shared" ref="J72:J135" si="7">I72+$I$5</f>
        <v>201556.63439941406</v>
      </c>
      <c r="L72" s="60">
        <v>196.62200000000001</v>
      </c>
      <c r="M72" s="14">
        <v>22.96631</v>
      </c>
      <c r="O72" s="230">
        <f t="shared" si="4"/>
        <v>199.62200000000001</v>
      </c>
      <c r="P72" s="230">
        <f t="shared" si="5"/>
        <v>350022.96630999999</v>
      </c>
    </row>
    <row r="73" spans="1:16" x14ac:dyDescent="0.25">
      <c r="A73" s="60">
        <v>1756.390625</v>
      </c>
      <c r="B73" s="60">
        <v>2610.673828125</v>
      </c>
      <c r="D73" s="60">
        <v>1756.390625</v>
      </c>
      <c r="E73" s="60">
        <v>1787.06005859375</v>
      </c>
      <c r="F73" s="60">
        <f t="shared" si="6"/>
        <v>101787.06005859375</v>
      </c>
      <c r="H73" s="60">
        <v>1756.390625</v>
      </c>
      <c r="I73" s="60">
        <v>2447.077392578125</v>
      </c>
      <c r="J73" s="60">
        <f t="shared" si="7"/>
        <v>202447.07739257813</v>
      </c>
      <c r="L73" s="60">
        <v>197.84299999999999</v>
      </c>
      <c r="M73" s="14">
        <v>94.171880000000002</v>
      </c>
      <c r="O73" s="230">
        <f t="shared" si="4"/>
        <v>200.84299999999999</v>
      </c>
      <c r="P73" s="230">
        <f t="shared" si="5"/>
        <v>350094.17187999998</v>
      </c>
    </row>
    <row r="74" spans="1:16" x14ac:dyDescent="0.25">
      <c r="A74" s="60">
        <v>1754.8125</v>
      </c>
      <c r="B74" s="60">
        <v>4130.4794921875</v>
      </c>
      <c r="D74" s="60">
        <v>1754.8125</v>
      </c>
      <c r="E74" s="60">
        <v>2856.04052734375</v>
      </c>
      <c r="F74" s="60">
        <f t="shared" si="6"/>
        <v>102856.04052734375</v>
      </c>
      <c r="H74" s="60">
        <v>1754.8125</v>
      </c>
      <c r="I74" s="60">
        <v>3482.956787109375</v>
      </c>
      <c r="J74" s="60">
        <f t="shared" si="7"/>
        <v>203482.95678710938</v>
      </c>
      <c r="L74" s="60">
        <v>199.06399999999999</v>
      </c>
      <c r="M74" s="14">
        <v>113.3892</v>
      </c>
      <c r="O74" s="230">
        <f t="shared" si="4"/>
        <v>202.06399999999999</v>
      </c>
      <c r="P74" s="230">
        <f t="shared" si="5"/>
        <v>350113.38919999998</v>
      </c>
    </row>
    <row r="75" spans="1:16" x14ac:dyDescent="0.25">
      <c r="A75" s="60">
        <v>1753.232421875</v>
      </c>
      <c r="B75" s="60">
        <v>5420.1279296875</v>
      </c>
      <c r="D75" s="60">
        <v>1753.232421875</v>
      </c>
      <c r="E75" s="60">
        <v>3448.069091796875</v>
      </c>
      <c r="F75" s="60">
        <f t="shared" si="6"/>
        <v>103448.06909179688</v>
      </c>
      <c r="H75" s="60">
        <v>1753.232421875</v>
      </c>
      <c r="I75" s="60">
        <v>4980.8818359375</v>
      </c>
      <c r="J75" s="60">
        <f t="shared" si="7"/>
        <v>204980.8818359375</v>
      </c>
      <c r="L75" s="60">
        <v>200.286</v>
      </c>
      <c r="M75" s="14">
        <v>80.610839999999996</v>
      </c>
      <c r="O75" s="230">
        <f t="shared" si="4"/>
        <v>203.286</v>
      </c>
      <c r="P75" s="230">
        <f t="shared" si="5"/>
        <v>350080.61083999998</v>
      </c>
    </row>
    <row r="76" spans="1:16" x14ac:dyDescent="0.25">
      <c r="A76" s="60">
        <v>1751.654296875</v>
      </c>
      <c r="B76" s="60">
        <v>7302.896484375</v>
      </c>
      <c r="D76" s="60">
        <v>1751.654296875</v>
      </c>
      <c r="E76" s="60">
        <v>4880.517578125</v>
      </c>
      <c r="F76" s="60">
        <f t="shared" si="6"/>
        <v>104880.517578125</v>
      </c>
      <c r="H76" s="60">
        <v>1751.654296875</v>
      </c>
      <c r="I76" s="60">
        <v>6490.91845703125</v>
      </c>
      <c r="J76" s="60">
        <f t="shared" si="7"/>
        <v>206490.91845703125</v>
      </c>
      <c r="L76" s="60">
        <v>201.50700000000001</v>
      </c>
      <c r="M76" s="14">
        <v>48.838380000000001</v>
      </c>
      <c r="O76" s="230">
        <f t="shared" si="4"/>
        <v>204.50700000000001</v>
      </c>
      <c r="P76" s="230">
        <f t="shared" si="5"/>
        <v>350048.83837999997</v>
      </c>
    </row>
    <row r="77" spans="1:16" x14ac:dyDescent="0.25">
      <c r="A77" s="60">
        <v>1750.07421875</v>
      </c>
      <c r="B77" s="60">
        <v>7575.26904296875</v>
      </c>
      <c r="D77" s="60">
        <v>1750.07421875</v>
      </c>
      <c r="E77" s="60">
        <v>5378.6328125</v>
      </c>
      <c r="F77" s="60">
        <f t="shared" si="6"/>
        <v>105378.6328125</v>
      </c>
      <c r="H77" s="60">
        <v>1750.07421875</v>
      </c>
      <c r="I77" s="60">
        <v>7069.767578125</v>
      </c>
      <c r="J77" s="60">
        <f t="shared" si="7"/>
        <v>207069.767578125</v>
      </c>
      <c r="L77" s="60">
        <v>202.727</v>
      </c>
      <c r="M77" s="14">
        <v>85.073239999999998</v>
      </c>
      <c r="O77" s="230">
        <f t="shared" si="4"/>
        <v>205.727</v>
      </c>
      <c r="P77" s="230">
        <f t="shared" si="5"/>
        <v>350085.07324</v>
      </c>
    </row>
    <row r="78" spans="1:16" x14ac:dyDescent="0.25">
      <c r="A78" s="60">
        <v>1748.494140625</v>
      </c>
      <c r="B78" s="60">
        <v>6652.8115234375</v>
      </c>
      <c r="D78" s="60">
        <v>1748.494140625</v>
      </c>
      <c r="E78" s="60">
        <v>5327.50341796875</v>
      </c>
      <c r="F78" s="60">
        <f t="shared" si="6"/>
        <v>105327.50341796875</v>
      </c>
      <c r="H78" s="60">
        <v>1748.494140625</v>
      </c>
      <c r="I78" s="60">
        <v>6328.71923828125</v>
      </c>
      <c r="J78" s="60">
        <f t="shared" si="7"/>
        <v>206328.71923828125</v>
      </c>
      <c r="L78" s="60">
        <v>203.94800000000001</v>
      </c>
      <c r="M78" s="14">
        <v>92.315669999999997</v>
      </c>
      <c r="O78" s="230">
        <f t="shared" si="4"/>
        <v>206.94800000000001</v>
      </c>
      <c r="P78" s="230">
        <f t="shared" si="5"/>
        <v>350092.31566999998</v>
      </c>
    </row>
    <row r="79" spans="1:16" x14ac:dyDescent="0.25">
      <c r="A79" s="60">
        <v>1746.9140625</v>
      </c>
      <c r="B79" s="60">
        <v>4914.404296875</v>
      </c>
      <c r="D79" s="60">
        <v>1746.9140625</v>
      </c>
      <c r="E79" s="60">
        <v>3681.7119140625</v>
      </c>
      <c r="F79" s="60">
        <f t="shared" si="6"/>
        <v>103681.7119140625</v>
      </c>
      <c r="H79" s="60">
        <v>1746.9140625</v>
      </c>
      <c r="I79" s="60">
        <v>4376.18701171875</v>
      </c>
      <c r="J79" s="60">
        <f t="shared" si="7"/>
        <v>204376.18701171875</v>
      </c>
      <c r="L79" s="60">
        <v>205.16900000000001</v>
      </c>
      <c r="M79" s="14">
        <v>60.600830000000002</v>
      </c>
      <c r="O79" s="230">
        <f t="shared" si="4"/>
        <v>208.16900000000001</v>
      </c>
      <c r="P79" s="230">
        <f t="shared" si="5"/>
        <v>350060.60083000001</v>
      </c>
    </row>
    <row r="80" spans="1:16" x14ac:dyDescent="0.25">
      <c r="A80" s="60">
        <v>1745.333984375</v>
      </c>
      <c r="B80" s="60">
        <v>3154.605712890625</v>
      </c>
      <c r="D80" s="60">
        <v>1745.333984375</v>
      </c>
      <c r="E80" s="60">
        <v>2367.267578125</v>
      </c>
      <c r="F80" s="60">
        <f t="shared" si="6"/>
        <v>102367.267578125</v>
      </c>
      <c r="H80" s="60">
        <v>1745.333984375</v>
      </c>
      <c r="I80" s="60">
        <v>2603.309814453125</v>
      </c>
      <c r="J80" s="60">
        <f t="shared" si="7"/>
        <v>202603.30981445313</v>
      </c>
      <c r="L80" s="60">
        <v>206.38900000000001</v>
      </c>
      <c r="M80" s="14">
        <v>35.93018</v>
      </c>
      <c r="O80" s="230">
        <f t="shared" si="4"/>
        <v>209.38900000000001</v>
      </c>
      <c r="P80" s="230">
        <f t="shared" si="5"/>
        <v>350035.93018000002</v>
      </c>
    </row>
    <row r="81" spans="1:16" x14ac:dyDescent="0.25">
      <c r="A81" s="60">
        <v>1743.75390625</v>
      </c>
      <c r="B81" s="60">
        <v>1721.3321533203125</v>
      </c>
      <c r="D81" s="60">
        <v>1743.75390625</v>
      </c>
      <c r="E81" s="60">
        <v>1241.6278076171875</v>
      </c>
      <c r="F81" s="60">
        <f t="shared" si="6"/>
        <v>101241.62780761719</v>
      </c>
      <c r="H81" s="60">
        <v>1743.75390625</v>
      </c>
      <c r="I81" s="60">
        <v>1547.655029296875</v>
      </c>
      <c r="J81" s="60">
        <f t="shared" si="7"/>
        <v>201547.65502929688</v>
      </c>
      <c r="L81" s="60">
        <v>207.60900000000001</v>
      </c>
      <c r="M81" s="14">
        <v>146.27250000000001</v>
      </c>
      <c r="O81" s="230">
        <f t="shared" si="4"/>
        <v>210.60900000000001</v>
      </c>
      <c r="P81" s="230">
        <f t="shared" si="5"/>
        <v>350146.27250000002</v>
      </c>
    </row>
    <row r="82" spans="1:16" x14ac:dyDescent="0.25">
      <c r="A82" s="60">
        <v>1742.171875</v>
      </c>
      <c r="B82" s="60">
        <v>1104.5540771484375</v>
      </c>
      <c r="D82" s="60">
        <v>1742.171875</v>
      </c>
      <c r="E82" s="60">
        <v>826.46417236328125</v>
      </c>
      <c r="F82" s="60">
        <f t="shared" si="6"/>
        <v>100826.46417236328</v>
      </c>
      <c r="H82" s="60">
        <v>1742.171875</v>
      </c>
      <c r="I82" s="60">
        <v>696.51385498046875</v>
      </c>
      <c r="J82" s="60">
        <f t="shared" si="7"/>
        <v>200696.51385498047</v>
      </c>
      <c r="L82" s="60">
        <v>208.82900000000001</v>
      </c>
      <c r="M82" s="14">
        <v>9.6274409999999992</v>
      </c>
      <c r="O82" s="230">
        <f t="shared" si="4"/>
        <v>211.82900000000001</v>
      </c>
      <c r="P82" s="230">
        <f t="shared" si="5"/>
        <v>350009.62744100002</v>
      </c>
    </row>
    <row r="83" spans="1:16" x14ac:dyDescent="0.25">
      <c r="A83" s="60">
        <v>1740.58984375</v>
      </c>
      <c r="B83" s="60">
        <v>231.95155334472656</v>
      </c>
      <c r="D83" s="60">
        <v>1740.58984375</v>
      </c>
      <c r="E83" s="60">
        <v>542.736572265625</v>
      </c>
      <c r="F83" s="60">
        <f t="shared" si="6"/>
        <v>100542.73657226563</v>
      </c>
      <c r="H83" s="60">
        <v>1740.58984375</v>
      </c>
      <c r="I83" s="60">
        <v>378.53005981445313</v>
      </c>
      <c r="J83" s="60">
        <f t="shared" si="7"/>
        <v>200378.53005981445</v>
      </c>
      <c r="L83" s="60">
        <v>210.04900000000001</v>
      </c>
      <c r="M83" s="14">
        <v>102.99509999999999</v>
      </c>
      <c r="O83" s="230">
        <f t="shared" si="4"/>
        <v>213.04900000000001</v>
      </c>
      <c r="P83" s="230">
        <f t="shared" si="5"/>
        <v>350102.9951</v>
      </c>
    </row>
    <row r="84" spans="1:16" x14ac:dyDescent="0.25">
      <c r="A84" s="60">
        <v>1739.0078125</v>
      </c>
      <c r="B84" s="60">
        <v>296.91070556640625</v>
      </c>
      <c r="D84" s="60">
        <v>1739.0078125</v>
      </c>
      <c r="E84" s="60">
        <v>237.05937194824219</v>
      </c>
      <c r="F84" s="60">
        <f t="shared" si="6"/>
        <v>100237.05937194824</v>
      </c>
      <c r="H84" s="60">
        <v>1739.0078125</v>
      </c>
      <c r="I84" s="60">
        <v>68.664054870605469</v>
      </c>
      <c r="J84" s="60">
        <f t="shared" si="7"/>
        <v>200068.66405487061</v>
      </c>
      <c r="L84" s="60">
        <v>211.26900000000001</v>
      </c>
      <c r="M84" s="14">
        <v>33.391849999999998</v>
      </c>
      <c r="O84" s="230">
        <f t="shared" si="4"/>
        <v>214.26900000000001</v>
      </c>
      <c r="P84" s="230">
        <f t="shared" si="5"/>
        <v>350033.39185000001</v>
      </c>
    </row>
    <row r="85" spans="1:16" x14ac:dyDescent="0.25">
      <c r="A85" s="60">
        <v>1737.42578125</v>
      </c>
      <c r="B85" s="60">
        <v>374.47415161132813</v>
      </c>
      <c r="D85" s="60">
        <v>1737.42578125</v>
      </c>
      <c r="E85" s="60">
        <v>250.73854064941406</v>
      </c>
      <c r="F85" s="60">
        <f t="shared" si="6"/>
        <v>100250.73854064941</v>
      </c>
      <c r="H85" s="60">
        <v>1737.42578125</v>
      </c>
      <c r="I85" s="60">
        <v>67.126380920410156</v>
      </c>
      <c r="J85" s="60">
        <f t="shared" si="7"/>
        <v>200067.12638092041</v>
      </c>
      <c r="L85" s="60">
        <v>212.489</v>
      </c>
      <c r="M85" s="14">
        <v>141.82759999999999</v>
      </c>
      <c r="O85" s="230">
        <f t="shared" si="4"/>
        <v>215.489</v>
      </c>
      <c r="P85" s="230">
        <f t="shared" si="5"/>
        <v>350141.82760000002</v>
      </c>
    </row>
    <row r="86" spans="1:16" x14ac:dyDescent="0.25">
      <c r="A86" s="60">
        <v>1735.84375</v>
      </c>
      <c r="B86" s="60">
        <v>523.08306884765625</v>
      </c>
      <c r="D86" s="60">
        <v>1735.84375</v>
      </c>
      <c r="E86" s="60">
        <v>206.005859375</v>
      </c>
      <c r="F86" s="60">
        <f t="shared" si="6"/>
        <v>100206.005859375</v>
      </c>
      <c r="H86" s="60">
        <v>1735.84375</v>
      </c>
      <c r="I86" s="60">
        <v>-70.196647644042969</v>
      </c>
      <c r="J86" s="60">
        <f t="shared" si="7"/>
        <v>199929.80335235596</v>
      </c>
      <c r="L86" s="60">
        <v>213.708</v>
      </c>
      <c r="M86" s="14">
        <v>90.27319</v>
      </c>
      <c r="O86" s="230">
        <f t="shared" si="4"/>
        <v>216.708</v>
      </c>
      <c r="P86" s="230">
        <f t="shared" si="5"/>
        <v>350090.27318999998</v>
      </c>
    </row>
    <row r="87" spans="1:16" x14ac:dyDescent="0.25">
      <c r="A87" s="60">
        <v>1734.26171875</v>
      </c>
      <c r="B87" s="60">
        <v>84.06951904296875</v>
      </c>
      <c r="D87" s="60">
        <v>1734.26171875</v>
      </c>
      <c r="E87" s="60">
        <v>252.94865417480469</v>
      </c>
      <c r="F87" s="60">
        <f t="shared" si="6"/>
        <v>100252.9486541748</v>
      </c>
      <c r="H87" s="60">
        <v>1734.26171875</v>
      </c>
      <c r="I87" s="60">
        <v>64.272697448730469</v>
      </c>
      <c r="J87" s="60">
        <f t="shared" si="7"/>
        <v>200064.27269744873</v>
      </c>
      <c r="L87" s="60">
        <v>214.928</v>
      </c>
      <c r="M87" s="14">
        <v>32.724850000000004</v>
      </c>
      <c r="O87" s="230">
        <f t="shared" si="4"/>
        <v>217.928</v>
      </c>
      <c r="P87" s="230">
        <f t="shared" si="5"/>
        <v>350032.72485</v>
      </c>
    </row>
    <row r="88" spans="1:16" x14ac:dyDescent="0.25">
      <c r="A88" s="60">
        <v>1732.677734375</v>
      </c>
      <c r="B88" s="60">
        <v>377.95587158203125</v>
      </c>
      <c r="D88" s="60">
        <v>1732.677734375</v>
      </c>
      <c r="E88" s="60">
        <v>225.72724914550781</v>
      </c>
      <c r="F88" s="60">
        <f t="shared" si="6"/>
        <v>100225.72724914551</v>
      </c>
      <c r="H88" s="60">
        <v>1732.677734375</v>
      </c>
      <c r="I88" s="60">
        <v>-45.980365753173828</v>
      </c>
      <c r="J88" s="60">
        <f t="shared" si="7"/>
        <v>199954.01963424683</v>
      </c>
      <c r="L88" s="60">
        <v>216.14699999999999</v>
      </c>
      <c r="M88" s="14">
        <v>72.201419999999999</v>
      </c>
      <c r="O88" s="230">
        <f t="shared" si="4"/>
        <v>219.14699999999999</v>
      </c>
      <c r="P88" s="230">
        <f t="shared" si="5"/>
        <v>350072.20142</v>
      </c>
    </row>
    <row r="89" spans="1:16" x14ac:dyDescent="0.25">
      <c r="A89" s="60">
        <v>1731.09375</v>
      </c>
      <c r="B89" s="60">
        <v>332.26312255859375</v>
      </c>
      <c r="D89" s="60">
        <v>1731.09375</v>
      </c>
      <c r="E89" s="60">
        <v>45.418769836425781</v>
      </c>
      <c r="F89" s="60">
        <f t="shared" si="6"/>
        <v>100045.41876983643</v>
      </c>
      <c r="H89" s="60">
        <v>1731.09375</v>
      </c>
      <c r="I89" s="60">
        <v>74.380668640136719</v>
      </c>
      <c r="J89" s="60">
        <f t="shared" si="7"/>
        <v>200074.38066864014</v>
      </c>
      <c r="L89" s="60">
        <v>217.36600000000001</v>
      </c>
      <c r="M89" s="14">
        <v>72.701899999999995</v>
      </c>
      <c r="O89" s="230">
        <f t="shared" si="4"/>
        <v>220.36600000000001</v>
      </c>
      <c r="P89" s="230">
        <f t="shared" si="5"/>
        <v>350072.70189999999</v>
      </c>
    </row>
    <row r="90" spans="1:16" x14ac:dyDescent="0.25">
      <c r="A90" s="60">
        <v>1729.509765625</v>
      </c>
      <c r="B90" s="60">
        <v>-96.9925537109375</v>
      </c>
      <c r="D90" s="60">
        <v>1729.509765625</v>
      </c>
      <c r="E90" s="60">
        <v>147.76313781738281</v>
      </c>
      <c r="F90" s="60">
        <f t="shared" si="6"/>
        <v>100147.76313781738</v>
      </c>
      <c r="H90" s="60">
        <v>1729.509765625</v>
      </c>
      <c r="I90" s="60">
        <v>118.99415588378906</v>
      </c>
      <c r="J90" s="60">
        <f t="shared" si="7"/>
        <v>200118.99415588379</v>
      </c>
      <c r="L90" s="60">
        <v>218.58500000000001</v>
      </c>
      <c r="M90" s="14">
        <v>27.208500000000001</v>
      </c>
      <c r="O90" s="230">
        <f t="shared" si="4"/>
        <v>221.58500000000001</v>
      </c>
      <c r="P90" s="230">
        <f t="shared" si="5"/>
        <v>350027.20850000001</v>
      </c>
    </row>
    <row r="91" spans="1:16" x14ac:dyDescent="0.25">
      <c r="A91" s="60">
        <v>1727.92578125</v>
      </c>
      <c r="B91" s="60">
        <v>141.43560791015625</v>
      </c>
      <c r="D91" s="60">
        <v>1727.92578125</v>
      </c>
      <c r="E91" s="60">
        <v>3.9182510375976563</v>
      </c>
      <c r="F91" s="60">
        <f t="shared" si="6"/>
        <v>100003.9182510376</v>
      </c>
      <c r="H91" s="60">
        <v>1727.92578125</v>
      </c>
      <c r="I91" s="60">
        <v>59.498458862304688</v>
      </c>
      <c r="J91" s="60">
        <f t="shared" si="7"/>
        <v>200059.4984588623</v>
      </c>
      <c r="L91" s="60">
        <v>219.803</v>
      </c>
      <c r="M91" s="14">
        <v>71.721919999999997</v>
      </c>
      <c r="O91" s="230">
        <f t="shared" si="4"/>
        <v>222.803</v>
      </c>
      <c r="P91" s="230">
        <f t="shared" si="5"/>
        <v>350071.72191999998</v>
      </c>
    </row>
    <row r="92" spans="1:16" x14ac:dyDescent="0.25">
      <c r="A92" s="60">
        <v>1726.341796875</v>
      </c>
      <c r="B92" s="60">
        <v>56.290660858154297</v>
      </c>
      <c r="D92" s="60">
        <v>1726.341796875</v>
      </c>
      <c r="E92" s="60">
        <v>175.71791076660156</v>
      </c>
      <c r="F92" s="60">
        <f t="shared" si="6"/>
        <v>100175.7179107666</v>
      </c>
      <c r="H92" s="60">
        <v>1726.341796875</v>
      </c>
      <c r="I92" s="60">
        <v>165.752685546875</v>
      </c>
      <c r="J92" s="60">
        <f t="shared" si="7"/>
        <v>200165.75268554688</v>
      </c>
      <c r="L92" s="60">
        <v>221.02199999999999</v>
      </c>
      <c r="M92" s="14">
        <v>68.270259999999993</v>
      </c>
      <c r="O92" s="230">
        <f t="shared" si="4"/>
        <v>224.02199999999999</v>
      </c>
      <c r="P92" s="230">
        <f t="shared" si="5"/>
        <v>350068.27026000002</v>
      </c>
    </row>
    <row r="93" spans="1:16" x14ac:dyDescent="0.25">
      <c r="A93" s="60">
        <v>1724.755859375</v>
      </c>
      <c r="B93" s="60">
        <v>-188.13485717773438</v>
      </c>
      <c r="D93" s="60">
        <v>1724.755859375</v>
      </c>
      <c r="E93" s="60">
        <v>230.78384399414063</v>
      </c>
      <c r="F93" s="60">
        <f t="shared" si="6"/>
        <v>100230.78384399414</v>
      </c>
      <c r="H93" s="60">
        <v>1724.755859375</v>
      </c>
      <c r="I93" s="60">
        <v>-5.5777988433837891</v>
      </c>
      <c r="J93" s="60">
        <f t="shared" si="7"/>
        <v>199994.42220115662</v>
      </c>
      <c r="L93" s="60">
        <v>222.24</v>
      </c>
      <c r="M93" s="14">
        <v>77.848389999999995</v>
      </c>
      <c r="O93" s="230">
        <f t="shared" si="4"/>
        <v>225.24</v>
      </c>
      <c r="P93" s="230">
        <f t="shared" si="5"/>
        <v>350077.84839</v>
      </c>
    </row>
    <row r="94" spans="1:16" x14ac:dyDescent="0.25">
      <c r="A94" s="60">
        <v>1723.171875</v>
      </c>
      <c r="B94" s="60">
        <v>102.09666442871094</v>
      </c>
      <c r="D94" s="60">
        <v>1723.171875</v>
      </c>
      <c r="E94" s="60">
        <v>30.335145950317383</v>
      </c>
      <c r="F94" s="60">
        <f t="shared" si="6"/>
        <v>100030.33514595032</v>
      </c>
      <c r="H94" s="60">
        <v>1723.171875</v>
      </c>
      <c r="I94" s="60">
        <v>-47.482574462890625</v>
      </c>
      <c r="J94" s="60">
        <f t="shared" si="7"/>
        <v>199952.51742553711</v>
      </c>
      <c r="L94" s="60">
        <v>223.459</v>
      </c>
      <c r="M94" s="14">
        <v>111.4221</v>
      </c>
      <c r="O94" s="230">
        <f t="shared" si="4"/>
        <v>226.459</v>
      </c>
      <c r="P94" s="230">
        <f t="shared" si="5"/>
        <v>350111.42210000003</v>
      </c>
    </row>
    <row r="95" spans="1:16" x14ac:dyDescent="0.25">
      <c r="A95" s="60">
        <v>1721.5859375</v>
      </c>
      <c r="B95" s="60">
        <v>-65.051544189453125</v>
      </c>
      <c r="D95" s="60">
        <v>1721.5859375</v>
      </c>
      <c r="E95" s="60">
        <v>181.6448974609375</v>
      </c>
      <c r="F95" s="60">
        <f t="shared" si="6"/>
        <v>100181.64489746094</v>
      </c>
      <c r="H95" s="60">
        <v>1721.5859375</v>
      </c>
      <c r="I95" s="60">
        <v>-114.51728057861328</v>
      </c>
      <c r="J95" s="60">
        <f t="shared" si="7"/>
        <v>199885.48271942139</v>
      </c>
      <c r="L95" s="60">
        <v>224.67699999999999</v>
      </c>
      <c r="M95" s="14">
        <v>164.001</v>
      </c>
      <c r="O95" s="230">
        <f t="shared" si="4"/>
        <v>227.67699999999999</v>
      </c>
      <c r="P95" s="230">
        <f t="shared" si="5"/>
        <v>350164.00099999999</v>
      </c>
    </row>
    <row r="96" spans="1:16" x14ac:dyDescent="0.25">
      <c r="A96" s="60">
        <v>1720</v>
      </c>
      <c r="B96" s="60">
        <v>-216.41249084472656</v>
      </c>
      <c r="D96" s="60">
        <v>1720</v>
      </c>
      <c r="E96" s="60">
        <v>-221.97903442382813</v>
      </c>
      <c r="F96" s="60">
        <f t="shared" si="6"/>
        <v>99778.020965576172</v>
      </c>
      <c r="H96" s="60">
        <v>1720</v>
      </c>
      <c r="I96" s="60">
        <v>-346.99417114257813</v>
      </c>
      <c r="J96" s="60">
        <f t="shared" si="7"/>
        <v>199653.00582885742</v>
      </c>
      <c r="L96" s="60">
        <v>225.89500000000001</v>
      </c>
      <c r="M96" s="14">
        <v>101.5847</v>
      </c>
      <c r="O96" s="230">
        <f t="shared" si="4"/>
        <v>228.89500000000001</v>
      </c>
      <c r="P96" s="230">
        <f t="shared" si="5"/>
        <v>350101.58470000001</v>
      </c>
    </row>
    <row r="97" spans="1:16" x14ac:dyDescent="0.25">
      <c r="A97" s="60">
        <v>1718.4140625</v>
      </c>
      <c r="B97" s="60">
        <v>90.890472412109375</v>
      </c>
      <c r="D97" s="60">
        <v>1718.4140625</v>
      </c>
      <c r="E97" s="60">
        <v>79.102142333984375</v>
      </c>
      <c r="F97" s="60">
        <f t="shared" si="6"/>
        <v>100079.10214233398</v>
      </c>
      <c r="H97" s="60">
        <v>1718.4140625</v>
      </c>
      <c r="I97" s="60">
        <v>107.85030364990234</v>
      </c>
      <c r="J97" s="60">
        <f t="shared" si="7"/>
        <v>200107.8503036499</v>
      </c>
      <c r="L97" s="60">
        <v>227.11199999999999</v>
      </c>
      <c r="M97" s="14">
        <v>155.1799</v>
      </c>
      <c r="O97" s="230">
        <f t="shared" si="4"/>
        <v>230.11199999999999</v>
      </c>
      <c r="P97" s="230">
        <f t="shared" si="5"/>
        <v>350155.17989999999</v>
      </c>
    </row>
    <row r="98" spans="1:16" x14ac:dyDescent="0.25">
      <c r="A98" s="60">
        <v>1716.828125</v>
      </c>
      <c r="B98" s="60">
        <v>82.863029479980469</v>
      </c>
      <c r="D98" s="60">
        <v>1716.828125</v>
      </c>
      <c r="E98" s="60">
        <v>61.77728271484375</v>
      </c>
      <c r="F98" s="60">
        <f t="shared" si="6"/>
        <v>100061.77728271484</v>
      </c>
      <c r="H98" s="60">
        <v>1716.828125</v>
      </c>
      <c r="I98" s="60">
        <v>-4.7164068222045898</v>
      </c>
      <c r="J98" s="60">
        <f t="shared" si="7"/>
        <v>199995.2835931778</v>
      </c>
      <c r="L98" s="60">
        <v>228.33</v>
      </c>
      <c r="M98" s="14">
        <v>209.78219999999999</v>
      </c>
      <c r="O98" s="230">
        <f t="shared" si="4"/>
        <v>231.33</v>
      </c>
      <c r="P98" s="230">
        <f t="shared" si="5"/>
        <v>350209.78220000002</v>
      </c>
    </row>
    <row r="99" spans="1:16" x14ac:dyDescent="0.25">
      <c r="A99" s="60">
        <v>1715.240234375</v>
      </c>
      <c r="B99" s="60">
        <v>21.259160995483398</v>
      </c>
      <c r="D99" s="60">
        <v>1715.240234375</v>
      </c>
      <c r="E99" s="60">
        <v>-15.354758262634277</v>
      </c>
      <c r="F99" s="60">
        <f t="shared" si="6"/>
        <v>99984.645241737366</v>
      </c>
      <c r="H99" s="60">
        <v>1715.240234375</v>
      </c>
      <c r="I99" s="60">
        <v>41.952053070068359</v>
      </c>
      <c r="J99" s="60">
        <f t="shared" si="7"/>
        <v>200041.95205307007</v>
      </c>
      <c r="L99" s="60">
        <v>229.548</v>
      </c>
      <c r="M99" s="14">
        <v>173.3896</v>
      </c>
      <c r="O99" s="230">
        <f t="shared" si="4"/>
        <v>232.548</v>
      </c>
      <c r="P99" s="230">
        <f t="shared" si="5"/>
        <v>350173.38959999999</v>
      </c>
    </row>
    <row r="100" spans="1:16" x14ac:dyDescent="0.25">
      <c r="A100" s="60">
        <v>1713.65234375</v>
      </c>
      <c r="B100" s="60">
        <v>73.0396728515625</v>
      </c>
      <c r="D100" s="60">
        <v>1713.65234375</v>
      </c>
      <c r="E100" s="60">
        <v>-231.04066467285156</v>
      </c>
      <c r="F100" s="60">
        <f t="shared" si="6"/>
        <v>99768.959335327148</v>
      </c>
      <c r="H100" s="60">
        <v>1713.65234375</v>
      </c>
      <c r="I100" s="60">
        <v>-138.16372680664063</v>
      </c>
      <c r="J100" s="60">
        <f t="shared" si="7"/>
        <v>199861.83627319336</v>
      </c>
      <c r="L100" s="60">
        <v>230.76499999999999</v>
      </c>
      <c r="M100" s="14">
        <v>112.00149999999999</v>
      </c>
      <c r="O100" s="230">
        <f t="shared" si="4"/>
        <v>233.76499999999999</v>
      </c>
      <c r="P100" s="230">
        <f t="shared" si="5"/>
        <v>350112.00150000001</v>
      </c>
    </row>
    <row r="101" spans="1:16" x14ac:dyDescent="0.25">
      <c r="A101" s="60">
        <v>1712.06640625</v>
      </c>
      <c r="B101" s="60">
        <v>433.35723876953125</v>
      </c>
      <c r="D101" s="60">
        <v>1712.06640625</v>
      </c>
      <c r="E101" s="60">
        <v>274.586181640625</v>
      </c>
      <c r="F101" s="60">
        <f t="shared" si="6"/>
        <v>100274.58618164063</v>
      </c>
      <c r="H101" s="60">
        <v>1712.06640625</v>
      </c>
      <c r="I101" s="60">
        <v>-69.37432861328125</v>
      </c>
      <c r="J101" s="60">
        <f t="shared" si="7"/>
        <v>199930.62567138672</v>
      </c>
      <c r="L101" s="60">
        <v>231.982</v>
      </c>
      <c r="M101" s="14">
        <v>242.61789999999999</v>
      </c>
      <c r="O101" s="230">
        <f t="shared" si="4"/>
        <v>234.982</v>
      </c>
      <c r="P101" s="230">
        <f t="shared" si="5"/>
        <v>350242.61790000001</v>
      </c>
    </row>
    <row r="102" spans="1:16" x14ac:dyDescent="0.25">
      <c r="A102" s="60">
        <v>1710.478515625</v>
      </c>
      <c r="B102" s="60">
        <v>308.585205078125</v>
      </c>
      <c r="D102" s="60">
        <v>1710.478515625</v>
      </c>
      <c r="E102" s="60">
        <v>299.850341796875</v>
      </c>
      <c r="F102" s="60">
        <f t="shared" si="6"/>
        <v>100299.85034179688</v>
      </c>
      <c r="H102" s="60">
        <v>1710.478515625</v>
      </c>
      <c r="I102" s="60">
        <v>30.937458038330078</v>
      </c>
      <c r="J102" s="60">
        <f t="shared" si="7"/>
        <v>200030.93745803833</v>
      </c>
      <c r="L102" s="60">
        <v>233.19900000000001</v>
      </c>
      <c r="M102" s="14">
        <v>151.31620000000001</v>
      </c>
      <c r="O102" s="230">
        <f t="shared" si="4"/>
        <v>236.19900000000001</v>
      </c>
      <c r="P102" s="230">
        <f t="shared" si="5"/>
        <v>350151.3162</v>
      </c>
    </row>
    <row r="103" spans="1:16" x14ac:dyDescent="0.25">
      <c r="A103" s="60">
        <v>1708.888671875</v>
      </c>
      <c r="B103" s="60">
        <v>306.62429809570313</v>
      </c>
      <c r="D103" s="60">
        <v>1708.888671875</v>
      </c>
      <c r="E103" s="60">
        <v>81.164535522460938</v>
      </c>
      <c r="F103" s="60">
        <f t="shared" si="6"/>
        <v>100081.16453552246</v>
      </c>
      <c r="H103" s="60">
        <v>1708.888671875</v>
      </c>
      <c r="I103" s="60">
        <v>52.568698883056641</v>
      </c>
      <c r="J103" s="60">
        <f t="shared" si="7"/>
        <v>200052.56869888306</v>
      </c>
      <c r="L103" s="60">
        <v>234.416</v>
      </c>
      <c r="M103" s="14">
        <v>229.92939999999999</v>
      </c>
      <c r="O103" s="230">
        <f t="shared" si="4"/>
        <v>237.416</v>
      </c>
      <c r="P103" s="230">
        <f t="shared" si="5"/>
        <v>350229.92940000002</v>
      </c>
    </row>
    <row r="104" spans="1:16" x14ac:dyDescent="0.25">
      <c r="A104" s="60">
        <v>1707.30078125</v>
      </c>
      <c r="B104" s="60">
        <v>184.9656982421875</v>
      </c>
      <c r="D104" s="60">
        <v>1707.30078125</v>
      </c>
      <c r="E104" s="60">
        <v>-16.263690948486328</v>
      </c>
      <c r="F104" s="60">
        <f t="shared" si="6"/>
        <v>99983.736309051514</v>
      </c>
      <c r="H104" s="60">
        <v>1707.30078125</v>
      </c>
      <c r="I104" s="60">
        <v>263.05447387695313</v>
      </c>
      <c r="J104" s="60">
        <f t="shared" si="7"/>
        <v>200263.05447387695</v>
      </c>
      <c r="L104" s="60">
        <v>235.63300000000001</v>
      </c>
      <c r="M104" s="14">
        <v>268.54590000000002</v>
      </c>
      <c r="O104" s="230">
        <f t="shared" si="4"/>
        <v>238.63300000000001</v>
      </c>
      <c r="P104" s="230">
        <f t="shared" si="5"/>
        <v>350268.54590000003</v>
      </c>
    </row>
    <row r="105" spans="1:16" x14ac:dyDescent="0.25">
      <c r="A105" s="60">
        <v>1705.712890625</v>
      </c>
      <c r="B105" s="60">
        <v>431.47726440429688</v>
      </c>
      <c r="D105" s="60">
        <v>1705.712890625</v>
      </c>
      <c r="E105" s="60">
        <v>13.809449195861816</v>
      </c>
      <c r="F105" s="60">
        <f t="shared" si="6"/>
        <v>100013.80944919586</v>
      </c>
      <c r="H105" s="60">
        <v>1705.712890625</v>
      </c>
      <c r="I105" s="60">
        <v>18.771903991699219</v>
      </c>
      <c r="J105" s="60">
        <f t="shared" si="7"/>
        <v>200018.7719039917</v>
      </c>
      <c r="L105" s="60">
        <v>236.84899999999999</v>
      </c>
      <c r="M105" s="14">
        <v>261.16579999999999</v>
      </c>
      <c r="O105" s="230">
        <f t="shared" si="4"/>
        <v>239.84899999999999</v>
      </c>
      <c r="P105" s="230">
        <f t="shared" si="5"/>
        <v>350261.16580000002</v>
      </c>
    </row>
    <row r="106" spans="1:16" x14ac:dyDescent="0.25">
      <c r="A106" s="60">
        <v>1704.123046875</v>
      </c>
      <c r="B106" s="60">
        <v>591.343017578125</v>
      </c>
      <c r="D106" s="60">
        <v>1704.123046875</v>
      </c>
      <c r="E106" s="60">
        <v>308.1864013671875</v>
      </c>
      <c r="F106" s="60">
        <f t="shared" si="6"/>
        <v>100308.18640136719</v>
      </c>
      <c r="H106" s="60">
        <v>1704.123046875</v>
      </c>
      <c r="I106" s="60">
        <v>65.670616149902344</v>
      </c>
      <c r="J106" s="60">
        <f t="shared" si="7"/>
        <v>200065.6706161499</v>
      </c>
      <c r="L106" s="60">
        <v>238.066</v>
      </c>
      <c r="M106" s="14">
        <v>356.78829999999999</v>
      </c>
      <c r="O106" s="230">
        <f t="shared" si="4"/>
        <v>241.066</v>
      </c>
      <c r="P106" s="230">
        <f t="shared" si="5"/>
        <v>350356.78830000001</v>
      </c>
    </row>
    <row r="107" spans="1:16" x14ac:dyDescent="0.25">
      <c r="A107" s="60">
        <v>1702.533203125</v>
      </c>
      <c r="B107" s="60">
        <v>90.525123596191406</v>
      </c>
      <c r="D107" s="60">
        <v>1702.533203125</v>
      </c>
      <c r="E107" s="60">
        <v>149.49977111816406</v>
      </c>
      <c r="F107" s="60">
        <f t="shared" si="6"/>
        <v>100149.49977111816</v>
      </c>
      <c r="H107" s="60">
        <v>1702.533203125</v>
      </c>
      <c r="I107" s="60">
        <v>239.97331237792969</v>
      </c>
      <c r="J107" s="60">
        <f t="shared" si="7"/>
        <v>200239.97331237793</v>
      </c>
      <c r="L107" s="60">
        <v>239.28200000000001</v>
      </c>
      <c r="M107" s="14">
        <v>356.36869999999999</v>
      </c>
      <c r="O107" s="230">
        <f t="shared" si="4"/>
        <v>242.28200000000001</v>
      </c>
      <c r="P107" s="230">
        <f t="shared" si="5"/>
        <v>350356.36869999999</v>
      </c>
    </row>
    <row r="108" spans="1:16" x14ac:dyDescent="0.25">
      <c r="A108" s="60">
        <v>1700.943359375</v>
      </c>
      <c r="B108" s="60">
        <v>313.1673583984375</v>
      </c>
      <c r="D108" s="60">
        <v>1700.943359375</v>
      </c>
      <c r="E108" s="60">
        <v>478.33816528320313</v>
      </c>
      <c r="F108" s="60">
        <f t="shared" si="6"/>
        <v>100478.3381652832</v>
      </c>
      <c r="H108" s="60">
        <v>1700.943359375</v>
      </c>
      <c r="I108" s="60">
        <v>-11.88814640045166</v>
      </c>
      <c r="J108" s="60">
        <f t="shared" si="7"/>
        <v>199988.11185359955</v>
      </c>
      <c r="L108" s="60">
        <v>240.49799999999999</v>
      </c>
      <c r="M108" s="14">
        <v>319.87009999999998</v>
      </c>
      <c r="O108" s="230">
        <f t="shared" si="4"/>
        <v>243.49799999999999</v>
      </c>
      <c r="P108" s="230">
        <f t="shared" si="5"/>
        <v>350319.8701</v>
      </c>
    </row>
    <row r="109" spans="1:16" x14ac:dyDescent="0.25">
      <c r="A109" s="60">
        <v>1699.353515625</v>
      </c>
      <c r="B109" s="60">
        <v>573.38226318359375</v>
      </c>
      <c r="D109" s="60">
        <v>1699.353515625</v>
      </c>
      <c r="E109" s="60">
        <v>212.79820251464844</v>
      </c>
      <c r="F109" s="60">
        <f t="shared" si="6"/>
        <v>100212.79820251465</v>
      </c>
      <c r="H109" s="60">
        <v>1699.353515625</v>
      </c>
      <c r="I109" s="60">
        <v>236.30722045898438</v>
      </c>
      <c r="J109" s="60">
        <f t="shared" si="7"/>
        <v>200236.30722045898</v>
      </c>
      <c r="L109" s="60">
        <v>241.714</v>
      </c>
      <c r="M109" s="14">
        <v>412.49900000000002</v>
      </c>
      <c r="O109" s="230">
        <f t="shared" si="4"/>
        <v>244.714</v>
      </c>
      <c r="P109" s="230">
        <f t="shared" si="5"/>
        <v>350412.49900000001</v>
      </c>
    </row>
    <row r="110" spans="1:16" x14ac:dyDescent="0.25">
      <c r="A110" s="60">
        <v>1697.76171875</v>
      </c>
      <c r="B110" s="60">
        <v>420.09228515625</v>
      </c>
      <c r="D110" s="60">
        <v>1697.76171875</v>
      </c>
      <c r="E110" s="60">
        <v>484.94424438476563</v>
      </c>
      <c r="F110" s="60">
        <f t="shared" si="6"/>
        <v>100484.94424438477</v>
      </c>
      <c r="H110" s="60">
        <v>1697.76171875</v>
      </c>
      <c r="I110" s="60">
        <v>94.655769348144531</v>
      </c>
      <c r="J110" s="60">
        <f t="shared" si="7"/>
        <v>200094.65576934814</v>
      </c>
      <c r="L110" s="60">
        <v>242.93</v>
      </c>
      <c r="M110" s="14">
        <v>398.1309</v>
      </c>
      <c r="O110" s="230">
        <f t="shared" si="4"/>
        <v>245.93</v>
      </c>
      <c r="P110" s="230">
        <f t="shared" si="5"/>
        <v>350398.13089999999</v>
      </c>
    </row>
    <row r="111" spans="1:16" x14ac:dyDescent="0.25">
      <c r="A111" s="60">
        <v>1696.171875</v>
      </c>
      <c r="B111" s="60">
        <v>826.18511962890625</v>
      </c>
      <c r="D111" s="60">
        <v>1696.171875</v>
      </c>
      <c r="E111" s="60">
        <v>398.6678466796875</v>
      </c>
      <c r="F111" s="60">
        <f t="shared" si="6"/>
        <v>100398.66784667969</v>
      </c>
      <c r="H111" s="60">
        <v>1696.171875</v>
      </c>
      <c r="I111" s="60">
        <v>56.780242919921875</v>
      </c>
      <c r="J111" s="60">
        <f t="shared" si="7"/>
        <v>200056.78024291992</v>
      </c>
      <c r="L111" s="60">
        <v>244.14599999999999</v>
      </c>
      <c r="M111" s="14">
        <v>447.7654</v>
      </c>
      <c r="O111" s="230">
        <f t="shared" si="4"/>
        <v>247.14599999999999</v>
      </c>
      <c r="P111" s="230">
        <f t="shared" si="5"/>
        <v>350447.76539999997</v>
      </c>
    </row>
    <row r="112" spans="1:16" x14ac:dyDescent="0.25">
      <c r="A112" s="60">
        <v>1694.580078125</v>
      </c>
      <c r="B112" s="60">
        <v>396.27194213867188</v>
      </c>
      <c r="D112" s="60">
        <v>1694.580078125</v>
      </c>
      <c r="E112" s="60">
        <v>463.29034423828125</v>
      </c>
      <c r="F112" s="60">
        <f t="shared" si="6"/>
        <v>100463.29034423828</v>
      </c>
      <c r="H112" s="60">
        <v>1694.580078125</v>
      </c>
      <c r="I112" s="60">
        <v>119.51765441894531</v>
      </c>
      <c r="J112" s="60">
        <f t="shared" si="7"/>
        <v>200119.51765441895</v>
      </c>
      <c r="L112" s="60">
        <v>245.36099999999999</v>
      </c>
      <c r="M112" s="14">
        <v>570.40279999999996</v>
      </c>
      <c r="O112" s="230">
        <f t="shared" si="4"/>
        <v>248.36099999999999</v>
      </c>
      <c r="P112" s="230">
        <f t="shared" si="5"/>
        <v>350570.40279999998</v>
      </c>
    </row>
    <row r="113" spans="1:16" x14ac:dyDescent="0.25">
      <c r="A113" s="60">
        <v>1692.98828125</v>
      </c>
      <c r="B113" s="60">
        <v>566.49591064453125</v>
      </c>
      <c r="D113" s="60">
        <v>1692.98828125</v>
      </c>
      <c r="E113" s="60">
        <v>436.78448486328125</v>
      </c>
      <c r="F113" s="60">
        <f t="shared" si="6"/>
        <v>100436.78448486328</v>
      </c>
      <c r="H113" s="60">
        <v>1692.98828125</v>
      </c>
      <c r="I113" s="60">
        <v>109.99894714355469</v>
      </c>
      <c r="J113" s="60">
        <f t="shared" si="7"/>
        <v>200109.99894714355</v>
      </c>
      <c r="L113" s="60">
        <v>246.577</v>
      </c>
      <c r="M113" s="14">
        <v>524.04539999999997</v>
      </c>
      <c r="O113" s="230">
        <f t="shared" si="4"/>
        <v>249.577</v>
      </c>
      <c r="P113" s="230">
        <f t="shared" si="5"/>
        <v>350524.0454</v>
      </c>
    </row>
    <row r="114" spans="1:16" x14ac:dyDescent="0.25">
      <c r="A114" s="60">
        <v>1691.396484375</v>
      </c>
      <c r="B114" s="60">
        <v>431.92315673828125</v>
      </c>
      <c r="D114" s="60">
        <v>1691.396484375</v>
      </c>
      <c r="E114" s="60">
        <v>22.403324127197266</v>
      </c>
      <c r="F114" s="60">
        <f t="shared" si="6"/>
        <v>100022.4033241272</v>
      </c>
      <c r="H114" s="60">
        <v>1691.396484375</v>
      </c>
      <c r="I114" s="60">
        <v>255.97459411621094</v>
      </c>
      <c r="J114" s="60">
        <f t="shared" si="7"/>
        <v>200255.97459411621</v>
      </c>
      <c r="L114" s="60">
        <v>247.792</v>
      </c>
      <c r="M114" s="14">
        <v>606.68970000000002</v>
      </c>
      <c r="O114" s="230">
        <f t="shared" si="4"/>
        <v>250.792</v>
      </c>
      <c r="P114" s="230">
        <f t="shared" si="5"/>
        <v>350606.68969999999</v>
      </c>
    </row>
    <row r="115" spans="1:16" x14ac:dyDescent="0.25">
      <c r="A115" s="60">
        <v>1689.8046875</v>
      </c>
      <c r="B115" s="60">
        <v>598.7957763671875</v>
      </c>
      <c r="D115" s="60">
        <v>1689.8046875</v>
      </c>
      <c r="E115" s="60">
        <v>-126.45549774169922</v>
      </c>
      <c r="F115" s="60">
        <f t="shared" si="6"/>
        <v>99873.544502258301</v>
      </c>
      <c r="H115" s="60">
        <v>1689.8046875</v>
      </c>
      <c r="I115" s="60">
        <v>62.775150299072266</v>
      </c>
      <c r="J115" s="60">
        <f t="shared" si="7"/>
        <v>200062.77515029907</v>
      </c>
      <c r="L115" s="60">
        <v>249.00700000000001</v>
      </c>
      <c r="M115" s="14">
        <v>718.34130000000005</v>
      </c>
      <c r="O115" s="230">
        <f t="shared" si="4"/>
        <v>252.00700000000001</v>
      </c>
      <c r="P115" s="230">
        <f t="shared" si="5"/>
        <v>350718.34129999997</v>
      </c>
    </row>
    <row r="116" spans="1:16" x14ac:dyDescent="0.25">
      <c r="A116" s="60">
        <v>1688.2109375</v>
      </c>
      <c r="B116" s="60">
        <v>627.43475341796875</v>
      </c>
      <c r="D116" s="60">
        <v>1688.2109375</v>
      </c>
      <c r="E116" s="60">
        <v>300.870361328125</v>
      </c>
      <c r="F116" s="60">
        <f t="shared" si="6"/>
        <v>100300.87036132813</v>
      </c>
      <c r="H116" s="60">
        <v>1688.2109375</v>
      </c>
      <c r="I116" s="60">
        <v>-7.8600940704345703</v>
      </c>
      <c r="J116" s="60">
        <f t="shared" si="7"/>
        <v>199992.13990592957</v>
      </c>
      <c r="L116" s="60">
        <v>250.22200000000001</v>
      </c>
      <c r="M116" s="14">
        <v>767.00120000000004</v>
      </c>
      <c r="O116" s="230">
        <f t="shared" si="4"/>
        <v>253.22200000000001</v>
      </c>
      <c r="P116" s="230">
        <f t="shared" si="5"/>
        <v>350767.0012</v>
      </c>
    </row>
    <row r="117" spans="1:16" x14ac:dyDescent="0.25">
      <c r="A117" s="60">
        <v>1686.619140625</v>
      </c>
      <c r="B117" s="60">
        <v>423.68646240234375</v>
      </c>
      <c r="D117" s="60">
        <v>1686.619140625</v>
      </c>
      <c r="E117" s="60">
        <v>244.61264038085938</v>
      </c>
      <c r="F117" s="60">
        <f t="shared" si="6"/>
        <v>100244.61264038086</v>
      </c>
      <c r="H117" s="60">
        <v>1686.619140625</v>
      </c>
      <c r="I117" s="60">
        <v>-180.48223876953125</v>
      </c>
      <c r="J117" s="60">
        <f t="shared" si="7"/>
        <v>199819.51776123047</v>
      </c>
      <c r="L117" s="60">
        <v>251.43700000000001</v>
      </c>
      <c r="M117" s="14">
        <v>883.66330000000005</v>
      </c>
      <c r="O117" s="230">
        <f t="shared" si="4"/>
        <v>254.43700000000001</v>
      </c>
      <c r="P117" s="230">
        <f t="shared" si="5"/>
        <v>350883.66330000001</v>
      </c>
    </row>
    <row r="118" spans="1:16" x14ac:dyDescent="0.25">
      <c r="A118" s="60">
        <v>1685.025390625</v>
      </c>
      <c r="B118" s="60">
        <v>387.88421630859375</v>
      </c>
      <c r="D118" s="60">
        <v>1685.025390625</v>
      </c>
      <c r="E118" s="60">
        <v>34.639816284179688</v>
      </c>
      <c r="F118" s="60">
        <f t="shared" si="6"/>
        <v>100034.63981628418</v>
      </c>
      <c r="H118" s="60">
        <v>1685.025390625</v>
      </c>
      <c r="I118" s="60">
        <v>-224.32606506347656</v>
      </c>
      <c r="J118" s="60">
        <f t="shared" si="7"/>
        <v>199775.67393493652</v>
      </c>
      <c r="L118" s="60">
        <v>252.65100000000001</v>
      </c>
      <c r="M118" s="14">
        <v>1029.326</v>
      </c>
      <c r="O118" s="230">
        <f t="shared" si="4"/>
        <v>255.65100000000001</v>
      </c>
      <c r="P118" s="230">
        <f t="shared" si="5"/>
        <v>351029.326</v>
      </c>
    </row>
    <row r="119" spans="1:16" x14ac:dyDescent="0.25">
      <c r="A119" s="60">
        <v>1683.431640625</v>
      </c>
      <c r="B119" s="60">
        <v>243.79335021972656</v>
      </c>
      <c r="D119" s="60">
        <v>1683.431640625</v>
      </c>
      <c r="E119" s="60">
        <v>34.967903137207031</v>
      </c>
      <c r="F119" s="60">
        <f t="shared" si="6"/>
        <v>100034.96790313721</v>
      </c>
      <c r="H119" s="60">
        <v>1683.431640625</v>
      </c>
      <c r="I119" s="60">
        <v>-12.436317443847656</v>
      </c>
      <c r="J119" s="60">
        <f t="shared" si="7"/>
        <v>199987.56368255615</v>
      </c>
      <c r="L119" s="60">
        <v>253.86600000000001</v>
      </c>
      <c r="M119" s="14">
        <v>1069.2660000000001</v>
      </c>
      <c r="O119" s="230">
        <f t="shared" si="4"/>
        <v>256.86599999999999</v>
      </c>
      <c r="P119" s="230">
        <f t="shared" si="5"/>
        <v>351069.266</v>
      </c>
    </row>
    <row r="120" spans="1:16" x14ac:dyDescent="0.25">
      <c r="A120" s="60">
        <v>1681.837890625</v>
      </c>
      <c r="B120" s="60">
        <v>628.2462158203125</v>
      </c>
      <c r="D120" s="60">
        <v>1681.837890625</v>
      </c>
      <c r="E120" s="60">
        <v>243.88931274414063</v>
      </c>
      <c r="F120" s="60">
        <f t="shared" si="6"/>
        <v>100243.88931274414</v>
      </c>
      <c r="H120" s="60">
        <v>1681.837890625</v>
      </c>
      <c r="I120" s="60">
        <v>124.09592437744141</v>
      </c>
      <c r="J120" s="60">
        <f t="shared" si="7"/>
        <v>200124.09592437744</v>
      </c>
      <c r="L120" s="60">
        <v>255.08</v>
      </c>
      <c r="M120" s="14">
        <v>1285.232</v>
      </c>
      <c r="O120" s="230">
        <f t="shared" si="4"/>
        <v>258.08000000000004</v>
      </c>
      <c r="P120" s="230">
        <f t="shared" si="5"/>
        <v>351285.23200000002</v>
      </c>
    </row>
    <row r="121" spans="1:16" x14ac:dyDescent="0.25">
      <c r="A121" s="60">
        <v>1680.244140625</v>
      </c>
      <c r="B121" s="60">
        <v>645.5478515625</v>
      </c>
      <c r="D121" s="60">
        <v>1680.244140625</v>
      </c>
      <c r="E121" s="60">
        <v>5.8254342079162598</v>
      </c>
      <c r="F121" s="60">
        <f t="shared" si="6"/>
        <v>100005.82543420792</v>
      </c>
      <c r="H121" s="60">
        <v>1680.244140625</v>
      </c>
      <c r="I121" s="60">
        <v>-13.828227996826172</v>
      </c>
      <c r="J121" s="60">
        <f t="shared" si="7"/>
        <v>199986.17177200317</v>
      </c>
      <c r="L121" s="60">
        <v>256.29399999999998</v>
      </c>
      <c r="M121" s="14">
        <v>1442.2</v>
      </c>
      <c r="O121" s="230">
        <f t="shared" si="4"/>
        <v>259.29399999999998</v>
      </c>
      <c r="P121" s="230">
        <f t="shared" si="5"/>
        <v>351442.2</v>
      </c>
    </row>
    <row r="122" spans="1:16" x14ac:dyDescent="0.25">
      <c r="A122" s="60">
        <v>1678.6484375</v>
      </c>
      <c r="B122" s="60">
        <v>656.53875732421875</v>
      </c>
      <c r="D122" s="60">
        <v>1678.6484375</v>
      </c>
      <c r="E122" s="60">
        <v>379.30599975585938</v>
      </c>
      <c r="F122" s="60">
        <f t="shared" si="6"/>
        <v>100379.30599975586</v>
      </c>
      <c r="H122" s="60">
        <v>1678.6484375</v>
      </c>
      <c r="I122" s="60">
        <v>-35.646934509277344</v>
      </c>
      <c r="J122" s="60">
        <f t="shared" si="7"/>
        <v>199964.35306549072</v>
      </c>
      <c r="L122" s="60">
        <v>257.50799999999998</v>
      </c>
      <c r="M122" s="14">
        <v>1660.547</v>
      </c>
      <c r="O122" s="230">
        <f t="shared" si="4"/>
        <v>260.50799999999998</v>
      </c>
      <c r="P122" s="230">
        <f t="shared" si="5"/>
        <v>351660.54700000002</v>
      </c>
    </row>
    <row r="123" spans="1:16" x14ac:dyDescent="0.25">
      <c r="A123" s="60">
        <v>1677.0546875</v>
      </c>
      <c r="B123" s="60">
        <v>679.96929931640625</v>
      </c>
      <c r="D123" s="60">
        <v>1677.0546875</v>
      </c>
      <c r="E123" s="60">
        <v>321.55923461914063</v>
      </c>
      <c r="F123" s="60">
        <f t="shared" si="6"/>
        <v>100321.55923461914</v>
      </c>
      <c r="H123" s="60">
        <v>1677.0546875</v>
      </c>
      <c r="I123" s="60">
        <v>439.39349365234375</v>
      </c>
      <c r="J123" s="60">
        <f t="shared" si="7"/>
        <v>200439.39349365234</v>
      </c>
      <c r="L123" s="60">
        <v>258.72199999999998</v>
      </c>
      <c r="M123" s="14">
        <v>1762.0540000000001</v>
      </c>
      <c r="O123" s="230">
        <f t="shared" si="4"/>
        <v>261.72199999999998</v>
      </c>
      <c r="P123" s="230">
        <f t="shared" si="5"/>
        <v>351762.054</v>
      </c>
    </row>
    <row r="124" spans="1:16" x14ac:dyDescent="0.25">
      <c r="A124" s="60">
        <v>1675.458984375</v>
      </c>
      <c r="B124" s="60">
        <v>943.117431640625</v>
      </c>
      <c r="D124" s="60">
        <v>1675.458984375</v>
      </c>
      <c r="E124" s="60">
        <v>480.12173461914063</v>
      </c>
      <c r="F124" s="60">
        <f t="shared" si="6"/>
        <v>100480.12173461914</v>
      </c>
      <c r="H124" s="60">
        <v>1675.458984375</v>
      </c>
      <c r="I124" s="60">
        <v>85.293022155761719</v>
      </c>
      <c r="J124" s="60">
        <f t="shared" si="7"/>
        <v>200085.29302215576</v>
      </c>
      <c r="L124" s="60">
        <v>259.93599999999998</v>
      </c>
      <c r="M124" s="14">
        <v>1933.432</v>
      </c>
      <c r="O124" s="230">
        <f t="shared" si="4"/>
        <v>262.93599999999998</v>
      </c>
      <c r="P124" s="230">
        <f t="shared" si="5"/>
        <v>351933.43199999997</v>
      </c>
    </row>
    <row r="125" spans="1:16" x14ac:dyDescent="0.25">
      <c r="A125" s="60">
        <v>1673.86328125</v>
      </c>
      <c r="B125" s="60">
        <v>541.80419921875</v>
      </c>
      <c r="D125" s="60">
        <v>1673.86328125</v>
      </c>
      <c r="E125" s="60">
        <v>350.33407592773438</v>
      </c>
      <c r="F125" s="60">
        <f t="shared" si="6"/>
        <v>100350.33407592773</v>
      </c>
      <c r="H125" s="60">
        <v>1673.86328125</v>
      </c>
      <c r="I125" s="60">
        <v>160.63206481933594</v>
      </c>
      <c r="J125" s="60">
        <f t="shared" si="7"/>
        <v>200160.63206481934</v>
      </c>
      <c r="L125" s="60">
        <v>261.149</v>
      </c>
      <c r="M125" s="14">
        <v>2294.672</v>
      </c>
      <c r="O125" s="230">
        <f t="shared" si="4"/>
        <v>264.149</v>
      </c>
      <c r="P125" s="230">
        <f t="shared" si="5"/>
        <v>352294.67200000002</v>
      </c>
    </row>
    <row r="126" spans="1:16" x14ac:dyDescent="0.25">
      <c r="A126" s="60">
        <v>1672.267578125</v>
      </c>
      <c r="B126" s="60">
        <v>909.6982421875</v>
      </c>
      <c r="D126" s="60">
        <v>1672.267578125</v>
      </c>
      <c r="E126" s="60">
        <v>421.09829711914063</v>
      </c>
      <c r="F126" s="60">
        <f t="shared" si="6"/>
        <v>100421.09829711914</v>
      </c>
      <c r="H126" s="60">
        <v>1672.267578125</v>
      </c>
      <c r="I126" s="60">
        <v>8.8197793960571289</v>
      </c>
      <c r="J126" s="60">
        <f t="shared" si="7"/>
        <v>200008.81977939606</v>
      </c>
      <c r="L126" s="60">
        <v>262.363</v>
      </c>
      <c r="M126" s="14">
        <v>2692.2080000000001</v>
      </c>
      <c r="O126" s="230">
        <f t="shared" si="4"/>
        <v>265.363</v>
      </c>
      <c r="P126" s="230">
        <f t="shared" si="5"/>
        <v>352692.20799999998</v>
      </c>
    </row>
    <row r="127" spans="1:16" x14ac:dyDescent="0.25">
      <c r="A127" s="60">
        <v>1670.669921875</v>
      </c>
      <c r="B127" s="60">
        <v>879.6322021484375</v>
      </c>
      <c r="D127" s="60">
        <v>1670.669921875</v>
      </c>
      <c r="E127" s="60">
        <v>371.27243041992188</v>
      </c>
      <c r="F127" s="60">
        <f t="shared" si="6"/>
        <v>100371.27243041992</v>
      </c>
      <c r="H127" s="60">
        <v>1670.669921875</v>
      </c>
      <c r="I127" s="60">
        <v>-28.575946807861328</v>
      </c>
      <c r="J127" s="60">
        <f t="shared" si="7"/>
        <v>199971.42405319214</v>
      </c>
      <c r="L127" s="60">
        <v>263.57600000000002</v>
      </c>
      <c r="M127" s="14">
        <v>3134.9050000000002</v>
      </c>
      <c r="O127" s="230">
        <f t="shared" si="4"/>
        <v>266.57600000000002</v>
      </c>
      <c r="P127" s="230">
        <f t="shared" si="5"/>
        <v>353134.90500000003</v>
      </c>
    </row>
    <row r="128" spans="1:16" x14ac:dyDescent="0.25">
      <c r="A128" s="60">
        <v>1669.07421875</v>
      </c>
      <c r="B128" s="60">
        <v>860.443603515625</v>
      </c>
      <c r="D128" s="60">
        <v>1669.07421875</v>
      </c>
      <c r="E128" s="60">
        <v>416.94439697265625</v>
      </c>
      <c r="F128" s="60">
        <f t="shared" si="6"/>
        <v>100416.94439697266</v>
      </c>
      <c r="H128" s="60">
        <v>1669.07421875</v>
      </c>
      <c r="I128" s="60">
        <v>281.61672973632813</v>
      </c>
      <c r="J128" s="60">
        <f t="shared" si="7"/>
        <v>200281.61672973633</v>
      </c>
      <c r="L128" s="60">
        <v>264.78899999999999</v>
      </c>
      <c r="M128" s="14">
        <v>3681.9470000000001</v>
      </c>
      <c r="O128" s="230">
        <f t="shared" si="4"/>
        <v>267.78899999999999</v>
      </c>
      <c r="P128" s="230">
        <f t="shared" si="5"/>
        <v>353681.94699999999</v>
      </c>
    </row>
    <row r="129" spans="1:16" x14ac:dyDescent="0.25">
      <c r="A129" s="60">
        <v>1667.4765625</v>
      </c>
      <c r="B129" s="60">
        <v>756.70672607421875</v>
      </c>
      <c r="D129" s="60">
        <v>1667.4765625</v>
      </c>
      <c r="E129" s="60">
        <v>362.43600463867188</v>
      </c>
      <c r="F129" s="60">
        <f t="shared" si="6"/>
        <v>100362.43600463867</v>
      </c>
      <c r="H129" s="60">
        <v>1667.4765625</v>
      </c>
      <c r="I129" s="60">
        <v>192.53076171875</v>
      </c>
      <c r="J129" s="60">
        <f t="shared" si="7"/>
        <v>200192.53076171875</v>
      </c>
      <c r="L129" s="60">
        <v>266.00200000000001</v>
      </c>
      <c r="M129" s="14">
        <v>4305.5519999999997</v>
      </c>
      <c r="O129" s="230">
        <f t="shared" si="4"/>
        <v>269.00200000000001</v>
      </c>
      <c r="P129" s="230">
        <f t="shared" si="5"/>
        <v>354305.55200000003</v>
      </c>
    </row>
    <row r="130" spans="1:16" x14ac:dyDescent="0.25">
      <c r="A130" s="60">
        <v>1665.87890625</v>
      </c>
      <c r="B130" s="60">
        <v>673.30194091796875</v>
      </c>
      <c r="D130" s="60">
        <v>1665.87890625</v>
      </c>
      <c r="E130" s="60">
        <v>115.447509765625</v>
      </c>
      <c r="F130" s="60">
        <f t="shared" si="6"/>
        <v>100115.44750976563</v>
      </c>
      <c r="H130" s="60">
        <v>1665.87890625</v>
      </c>
      <c r="I130" s="60">
        <v>353.89523315429688</v>
      </c>
      <c r="J130" s="60">
        <f t="shared" si="7"/>
        <v>200353.8952331543</v>
      </c>
      <c r="L130" s="60">
        <v>267.21499999999997</v>
      </c>
      <c r="M130" s="14">
        <v>5092.2709999999997</v>
      </c>
      <c r="O130" s="230">
        <f t="shared" si="4"/>
        <v>270.21499999999997</v>
      </c>
      <c r="P130" s="230">
        <f t="shared" si="5"/>
        <v>355092.27100000001</v>
      </c>
    </row>
    <row r="131" spans="1:16" x14ac:dyDescent="0.25">
      <c r="A131" s="60">
        <v>1664.28125</v>
      </c>
      <c r="B131" s="60">
        <v>466.2655029296875</v>
      </c>
      <c r="D131" s="60">
        <v>1664.28125</v>
      </c>
      <c r="E131" s="60">
        <v>345.799072265625</v>
      </c>
      <c r="F131" s="60">
        <f t="shared" si="6"/>
        <v>100345.79907226563</v>
      </c>
      <c r="H131" s="60">
        <v>1664.28125</v>
      </c>
      <c r="I131" s="60">
        <v>-95.046554565429688</v>
      </c>
      <c r="J131" s="60">
        <f t="shared" si="7"/>
        <v>199904.95344543457</v>
      </c>
      <c r="L131" s="60">
        <v>268.42700000000002</v>
      </c>
      <c r="M131" s="14">
        <v>6356.8919999999998</v>
      </c>
      <c r="O131" s="230">
        <f t="shared" si="4"/>
        <v>271.42700000000002</v>
      </c>
      <c r="P131" s="230">
        <f t="shared" si="5"/>
        <v>356356.89199999999</v>
      </c>
    </row>
    <row r="132" spans="1:16" x14ac:dyDescent="0.25">
      <c r="A132" s="60">
        <v>1662.68359375</v>
      </c>
      <c r="B132" s="60">
        <v>320.27435302734375</v>
      </c>
      <c r="D132" s="60">
        <v>1662.68359375</v>
      </c>
      <c r="E132" s="60">
        <v>322.61959838867188</v>
      </c>
      <c r="F132" s="60">
        <f t="shared" si="6"/>
        <v>100322.61959838867</v>
      </c>
      <c r="H132" s="60">
        <v>1662.68359375</v>
      </c>
      <c r="I132" s="60">
        <v>110.11672210693359</v>
      </c>
      <c r="J132" s="60">
        <f t="shared" si="7"/>
        <v>200110.11672210693</v>
      </c>
      <c r="L132" s="60">
        <v>269.64</v>
      </c>
      <c r="M132" s="14">
        <v>7436.9570000000003</v>
      </c>
      <c r="O132" s="230">
        <f t="shared" si="4"/>
        <v>272.64</v>
      </c>
      <c r="P132" s="230">
        <f t="shared" si="5"/>
        <v>357436.95699999999</v>
      </c>
    </row>
    <row r="133" spans="1:16" x14ac:dyDescent="0.25">
      <c r="A133" s="60">
        <v>1661.0859375</v>
      </c>
      <c r="B133" s="60">
        <v>787.3961181640625</v>
      </c>
      <c r="D133" s="60">
        <v>1661.0859375</v>
      </c>
      <c r="E133" s="60">
        <v>357.31527709960938</v>
      </c>
      <c r="F133" s="60">
        <f t="shared" si="6"/>
        <v>100357.31527709961</v>
      </c>
      <c r="H133" s="60">
        <v>1661.0859375</v>
      </c>
      <c r="I133" s="60">
        <v>88.407760620117188</v>
      </c>
      <c r="J133" s="60">
        <f t="shared" si="7"/>
        <v>200088.40776062012</v>
      </c>
      <c r="L133" s="60">
        <v>270.85199999999998</v>
      </c>
      <c r="M133" s="14">
        <v>8573.1489999999994</v>
      </c>
      <c r="O133" s="230">
        <f t="shared" si="4"/>
        <v>273.85199999999998</v>
      </c>
      <c r="P133" s="230">
        <f t="shared" si="5"/>
        <v>358573.14899999998</v>
      </c>
    </row>
    <row r="134" spans="1:16" x14ac:dyDescent="0.25">
      <c r="A134" s="60">
        <v>1659.486328125</v>
      </c>
      <c r="B134" s="60">
        <v>814.89666748046875</v>
      </c>
      <c r="D134" s="60">
        <v>1659.486328125</v>
      </c>
      <c r="E134" s="60">
        <v>58.947418212890625</v>
      </c>
      <c r="F134" s="60">
        <f t="shared" si="6"/>
        <v>100058.94741821289</v>
      </c>
      <c r="H134" s="60">
        <v>1659.486328125</v>
      </c>
      <c r="I134" s="60">
        <v>-99.021339416503906</v>
      </c>
      <c r="J134" s="60">
        <f t="shared" si="7"/>
        <v>199900.9786605835</v>
      </c>
      <c r="L134" s="60">
        <v>272.06400000000002</v>
      </c>
      <c r="M134" s="14">
        <v>10015.18</v>
      </c>
      <c r="O134" s="230">
        <f t="shared" si="4"/>
        <v>275.06400000000002</v>
      </c>
      <c r="P134" s="230">
        <f t="shared" si="5"/>
        <v>360015.18</v>
      </c>
    </row>
    <row r="135" spans="1:16" x14ac:dyDescent="0.25">
      <c r="A135" s="60">
        <v>1657.88671875</v>
      </c>
      <c r="B135" s="60">
        <v>615.6453857421875</v>
      </c>
      <c r="D135" s="60">
        <v>1657.88671875</v>
      </c>
      <c r="E135" s="60">
        <v>120.28681945800781</v>
      </c>
      <c r="F135" s="60">
        <f t="shared" si="6"/>
        <v>100120.28681945801</v>
      </c>
      <c r="H135" s="60">
        <v>1657.88671875</v>
      </c>
      <c r="I135" s="60">
        <v>7.5431017875671387</v>
      </c>
      <c r="J135" s="60">
        <f t="shared" si="7"/>
        <v>200007.54310178757</v>
      </c>
      <c r="L135" s="60">
        <v>273.27600000000001</v>
      </c>
      <c r="M135" s="14">
        <v>11287.26</v>
      </c>
      <c r="O135" s="230">
        <f t="shared" ref="O135:O198" si="8">L135+$O$4</f>
        <v>276.27600000000001</v>
      </c>
      <c r="P135" s="230">
        <f t="shared" ref="P135:P198" si="9">M135+$P$4</f>
        <v>361287.26</v>
      </c>
    </row>
    <row r="136" spans="1:16" x14ac:dyDescent="0.25">
      <c r="A136" s="60">
        <v>1656.287109375</v>
      </c>
      <c r="B136" s="60">
        <v>546.15924072265625</v>
      </c>
      <c r="D136" s="60">
        <v>1656.287109375</v>
      </c>
      <c r="E136" s="60">
        <v>95.622604370117188</v>
      </c>
      <c r="F136" s="60">
        <f t="shared" ref="F136:F199" si="10">E136+$E$5</f>
        <v>100095.62260437012</v>
      </c>
      <c r="H136" s="60">
        <v>1656.287109375</v>
      </c>
      <c r="I136" s="60">
        <v>282.87191772460938</v>
      </c>
      <c r="J136" s="60">
        <f t="shared" ref="J136:J199" si="11">I136+$I$5</f>
        <v>200282.87191772461</v>
      </c>
      <c r="L136" s="60">
        <v>274.488</v>
      </c>
      <c r="M136" s="14">
        <v>12502.4</v>
      </c>
      <c r="O136" s="230">
        <f t="shared" si="8"/>
        <v>277.488</v>
      </c>
      <c r="P136" s="230">
        <f t="shared" si="9"/>
        <v>362502.40000000002</v>
      </c>
    </row>
    <row r="137" spans="1:16" x14ac:dyDescent="0.25">
      <c r="A137" s="60">
        <v>1654.6875</v>
      </c>
      <c r="B137" s="60">
        <v>721.9981689453125</v>
      </c>
      <c r="D137" s="60">
        <v>1654.6875</v>
      </c>
      <c r="E137" s="60">
        <v>377.26348876953125</v>
      </c>
      <c r="F137" s="60">
        <f t="shared" si="10"/>
        <v>100377.26348876953</v>
      </c>
      <c r="H137" s="60">
        <v>1654.6875</v>
      </c>
      <c r="I137" s="60">
        <v>122.08562469482422</v>
      </c>
      <c r="J137" s="60">
        <f t="shared" si="11"/>
        <v>200122.08562469482</v>
      </c>
      <c r="L137" s="60">
        <v>275.7</v>
      </c>
      <c r="M137" s="14">
        <v>13644.57</v>
      </c>
      <c r="O137" s="230">
        <f t="shared" si="8"/>
        <v>278.7</v>
      </c>
      <c r="P137" s="230">
        <f t="shared" si="9"/>
        <v>363644.57</v>
      </c>
    </row>
    <row r="138" spans="1:16" x14ac:dyDescent="0.25">
      <c r="A138" s="60">
        <v>1653.087890625</v>
      </c>
      <c r="B138" s="60">
        <v>503.9996337890625</v>
      </c>
      <c r="D138" s="60">
        <v>1653.087890625</v>
      </c>
      <c r="E138" s="60">
        <v>307.24087524414063</v>
      </c>
      <c r="F138" s="60">
        <f t="shared" si="10"/>
        <v>100307.24087524414</v>
      </c>
      <c r="H138" s="60">
        <v>1653.087890625</v>
      </c>
      <c r="I138" s="60">
        <v>362.89651489257813</v>
      </c>
      <c r="J138" s="60">
        <f t="shared" si="11"/>
        <v>200362.89651489258</v>
      </c>
      <c r="L138" s="60">
        <v>276.91199999999998</v>
      </c>
      <c r="M138" s="14">
        <v>14243.79</v>
      </c>
      <c r="O138" s="230">
        <f t="shared" si="8"/>
        <v>279.91199999999998</v>
      </c>
      <c r="P138" s="230">
        <f t="shared" si="9"/>
        <v>364243.79</v>
      </c>
    </row>
    <row r="139" spans="1:16" x14ac:dyDescent="0.25">
      <c r="A139" s="60">
        <v>1651.48828125</v>
      </c>
      <c r="B139" s="60">
        <v>718.7314453125</v>
      </c>
      <c r="D139" s="60">
        <v>1651.48828125</v>
      </c>
      <c r="E139" s="60">
        <v>265.363525390625</v>
      </c>
      <c r="F139" s="60">
        <f t="shared" si="10"/>
        <v>100265.36352539063</v>
      </c>
      <c r="H139" s="60">
        <v>1651.48828125</v>
      </c>
      <c r="I139" s="60">
        <v>367.73184204101563</v>
      </c>
      <c r="J139" s="60">
        <f t="shared" si="11"/>
        <v>200367.73184204102</v>
      </c>
      <c r="L139" s="60">
        <v>278.12299999999999</v>
      </c>
      <c r="M139" s="14">
        <v>14289.07</v>
      </c>
      <c r="O139" s="230">
        <f t="shared" si="8"/>
        <v>281.12299999999999</v>
      </c>
      <c r="P139" s="230">
        <f t="shared" si="9"/>
        <v>364289.07</v>
      </c>
    </row>
    <row r="140" spans="1:16" x14ac:dyDescent="0.25">
      <c r="A140" s="60">
        <v>1649.88671875</v>
      </c>
      <c r="B140" s="60">
        <v>550.74072265625</v>
      </c>
      <c r="D140" s="60">
        <v>1649.88671875</v>
      </c>
      <c r="E140" s="60">
        <v>595.21636962890625</v>
      </c>
      <c r="F140" s="60">
        <f t="shared" si="10"/>
        <v>100595.21636962891</v>
      </c>
      <c r="H140" s="60">
        <v>1649.88671875</v>
      </c>
      <c r="I140" s="60">
        <v>94.603218078613281</v>
      </c>
      <c r="J140" s="60">
        <f t="shared" si="11"/>
        <v>200094.60321807861</v>
      </c>
      <c r="L140" s="60">
        <v>279.334</v>
      </c>
      <c r="M140" s="14">
        <v>13704.36</v>
      </c>
      <c r="O140" s="230">
        <f t="shared" si="8"/>
        <v>282.334</v>
      </c>
      <c r="P140" s="230">
        <f t="shared" si="9"/>
        <v>363704.36</v>
      </c>
    </row>
    <row r="141" spans="1:16" x14ac:dyDescent="0.25">
      <c r="A141" s="60">
        <v>1648.28515625</v>
      </c>
      <c r="B141" s="60">
        <v>399.95208740234375</v>
      </c>
      <c r="D141" s="60">
        <v>1648.28515625</v>
      </c>
      <c r="E141" s="60">
        <v>378.4453125</v>
      </c>
      <c r="F141" s="60">
        <f t="shared" si="10"/>
        <v>100378.4453125</v>
      </c>
      <c r="H141" s="60">
        <v>1648.28515625</v>
      </c>
      <c r="I141" s="60">
        <v>-1.978533148765564</v>
      </c>
      <c r="J141" s="60">
        <f t="shared" si="11"/>
        <v>199998.02146685123</v>
      </c>
      <c r="L141" s="60">
        <v>280.54500000000002</v>
      </c>
      <c r="M141" s="14">
        <v>12359.68</v>
      </c>
      <c r="O141" s="230">
        <f t="shared" si="8"/>
        <v>283.54500000000002</v>
      </c>
      <c r="P141" s="230">
        <f t="shared" si="9"/>
        <v>362359.68</v>
      </c>
    </row>
    <row r="142" spans="1:16" x14ac:dyDescent="0.25">
      <c r="A142" s="60">
        <v>1646.68359375</v>
      </c>
      <c r="B142" s="60">
        <v>537.984375</v>
      </c>
      <c r="D142" s="60">
        <v>1646.68359375</v>
      </c>
      <c r="E142" s="60">
        <v>350.64837646484375</v>
      </c>
      <c r="F142" s="60">
        <f t="shared" si="10"/>
        <v>100350.64837646484</v>
      </c>
      <c r="H142" s="60">
        <v>1646.68359375</v>
      </c>
      <c r="I142" s="60">
        <v>84.120941162109375</v>
      </c>
      <c r="J142" s="60">
        <f t="shared" si="11"/>
        <v>200084.12094116211</v>
      </c>
      <c r="L142" s="60">
        <v>281.75599999999997</v>
      </c>
      <c r="M142" s="14">
        <v>10783.02</v>
      </c>
      <c r="O142" s="230">
        <f t="shared" si="8"/>
        <v>284.75599999999997</v>
      </c>
      <c r="P142" s="230">
        <f t="shared" si="9"/>
        <v>360783.02</v>
      </c>
    </row>
    <row r="143" spans="1:16" x14ac:dyDescent="0.25">
      <c r="A143" s="60">
        <v>1645.08203125</v>
      </c>
      <c r="B143" s="60">
        <v>544.81182861328125</v>
      </c>
      <c r="D143" s="60">
        <v>1645.08203125</v>
      </c>
      <c r="E143" s="60">
        <v>213.61100769042969</v>
      </c>
      <c r="F143" s="60">
        <f t="shared" si="10"/>
        <v>100213.61100769043</v>
      </c>
      <c r="H143" s="60">
        <v>1645.08203125</v>
      </c>
      <c r="I143" s="60">
        <v>-24.911252975463867</v>
      </c>
      <c r="J143" s="60">
        <f t="shared" si="11"/>
        <v>199975.08874702454</v>
      </c>
      <c r="L143" s="60">
        <v>282.96699999999998</v>
      </c>
      <c r="M143" s="14">
        <v>9018.3880000000008</v>
      </c>
      <c r="O143" s="230">
        <f t="shared" si="8"/>
        <v>285.96699999999998</v>
      </c>
      <c r="P143" s="230">
        <f t="shared" si="9"/>
        <v>359018.38799999998</v>
      </c>
    </row>
    <row r="144" spans="1:16" x14ac:dyDescent="0.25">
      <c r="A144" s="60">
        <v>1643.48046875</v>
      </c>
      <c r="B144" s="60">
        <v>328.47125244140625</v>
      </c>
      <c r="D144" s="60">
        <v>1643.48046875</v>
      </c>
      <c r="E144" s="60">
        <v>137.48976135253906</v>
      </c>
      <c r="F144" s="60">
        <f t="shared" si="10"/>
        <v>100137.48976135254</v>
      </c>
      <c r="H144" s="60">
        <v>1643.48046875</v>
      </c>
      <c r="I144" s="60">
        <v>142.28782653808594</v>
      </c>
      <c r="J144" s="60">
        <f t="shared" si="11"/>
        <v>200142.28782653809</v>
      </c>
      <c r="L144" s="60">
        <v>284.178</v>
      </c>
      <c r="M144" s="14">
        <v>7280.7809999999999</v>
      </c>
      <c r="O144" s="230">
        <f t="shared" si="8"/>
        <v>287.178</v>
      </c>
      <c r="P144" s="230">
        <f t="shared" si="9"/>
        <v>357280.78100000002</v>
      </c>
    </row>
    <row r="145" spans="1:16" x14ac:dyDescent="0.25">
      <c r="A145" s="60">
        <v>1641.876953125</v>
      </c>
      <c r="B145" s="60">
        <v>299.41983032226563</v>
      </c>
      <c r="D145" s="60">
        <v>1641.876953125</v>
      </c>
      <c r="E145" s="60">
        <v>290.75238037109375</v>
      </c>
      <c r="F145" s="60">
        <f t="shared" si="10"/>
        <v>100290.75238037109</v>
      </c>
      <c r="H145" s="60">
        <v>1641.876953125</v>
      </c>
      <c r="I145" s="60">
        <v>-69.658744812011719</v>
      </c>
      <c r="J145" s="60">
        <f t="shared" si="11"/>
        <v>199930.34125518799</v>
      </c>
      <c r="L145" s="60">
        <v>285.38799999999998</v>
      </c>
      <c r="M145" s="14">
        <v>5958.1930000000002</v>
      </c>
      <c r="O145" s="230">
        <f t="shared" si="8"/>
        <v>288.38799999999998</v>
      </c>
      <c r="P145" s="230">
        <f t="shared" si="9"/>
        <v>355958.19300000003</v>
      </c>
    </row>
    <row r="146" spans="1:16" x14ac:dyDescent="0.25">
      <c r="A146" s="60">
        <v>1640.275390625</v>
      </c>
      <c r="B146" s="60">
        <v>313.98666381835938</v>
      </c>
      <c r="D146" s="60">
        <v>1640.275390625</v>
      </c>
      <c r="E146" s="60">
        <v>468.8707275390625</v>
      </c>
      <c r="F146" s="60">
        <f t="shared" si="10"/>
        <v>100468.87072753906</v>
      </c>
      <c r="H146" s="60">
        <v>1640.275390625</v>
      </c>
      <c r="I146" s="60">
        <v>66.273414611816406</v>
      </c>
      <c r="J146" s="60">
        <f t="shared" si="11"/>
        <v>200066.27341461182</v>
      </c>
      <c r="L146" s="60">
        <v>286.59800000000001</v>
      </c>
      <c r="M146" s="14">
        <v>4744.6270000000004</v>
      </c>
      <c r="O146" s="230">
        <f t="shared" si="8"/>
        <v>289.59800000000001</v>
      </c>
      <c r="P146" s="230">
        <f t="shared" si="9"/>
        <v>354744.62699999998</v>
      </c>
    </row>
    <row r="147" spans="1:16" x14ac:dyDescent="0.25">
      <c r="A147" s="60">
        <v>1638.671875</v>
      </c>
      <c r="B147" s="60">
        <v>537.502197265625</v>
      </c>
      <c r="D147" s="60">
        <v>1638.671875</v>
      </c>
      <c r="E147" s="60">
        <v>260.22134399414063</v>
      </c>
      <c r="F147" s="60">
        <f t="shared" si="10"/>
        <v>100260.22134399414</v>
      </c>
      <c r="H147" s="60">
        <v>1638.671875</v>
      </c>
      <c r="I147" s="60">
        <v>69.616012573242188</v>
      </c>
      <c r="J147" s="60">
        <f t="shared" si="11"/>
        <v>200069.61601257324</v>
      </c>
      <c r="L147" s="60">
        <v>287.80900000000003</v>
      </c>
      <c r="M147" s="14">
        <v>3746.08</v>
      </c>
      <c r="O147" s="230">
        <f t="shared" si="8"/>
        <v>290.80900000000003</v>
      </c>
      <c r="P147" s="230">
        <f t="shared" si="9"/>
        <v>353746.08</v>
      </c>
    </row>
    <row r="148" spans="1:16" x14ac:dyDescent="0.25">
      <c r="A148" s="60">
        <v>1637.068359375</v>
      </c>
      <c r="B148" s="60">
        <v>511.44256591796875</v>
      </c>
      <c r="D148" s="60">
        <v>1637.068359375</v>
      </c>
      <c r="E148" s="60">
        <v>246.5404052734375</v>
      </c>
      <c r="F148" s="60">
        <f t="shared" si="10"/>
        <v>100246.54040527344</v>
      </c>
      <c r="H148" s="60">
        <v>1637.068359375</v>
      </c>
      <c r="I148" s="60">
        <v>224.18096923828125</v>
      </c>
      <c r="J148" s="60">
        <f t="shared" si="11"/>
        <v>200224.18096923828</v>
      </c>
      <c r="L148" s="60">
        <v>289.01900000000001</v>
      </c>
      <c r="M148" s="14">
        <v>3006.55</v>
      </c>
      <c r="O148" s="230">
        <f t="shared" si="8"/>
        <v>292.01900000000001</v>
      </c>
      <c r="P148" s="230">
        <f t="shared" si="9"/>
        <v>353006.55</v>
      </c>
    </row>
    <row r="149" spans="1:16" x14ac:dyDescent="0.25">
      <c r="A149" s="60">
        <v>1635.46484375</v>
      </c>
      <c r="B149" s="60">
        <v>857.8994140625</v>
      </c>
      <c r="D149" s="60">
        <v>1635.46484375</v>
      </c>
      <c r="E149" s="60">
        <v>248.449462890625</v>
      </c>
      <c r="F149" s="60">
        <f t="shared" si="10"/>
        <v>100248.44946289063</v>
      </c>
      <c r="H149" s="60">
        <v>1635.46484375</v>
      </c>
      <c r="I149" s="60">
        <v>119.92709350585938</v>
      </c>
      <c r="J149" s="60">
        <f t="shared" si="11"/>
        <v>200119.92709350586</v>
      </c>
      <c r="L149" s="60">
        <v>290.22899999999998</v>
      </c>
      <c r="M149" s="14">
        <v>2604.038</v>
      </c>
      <c r="O149" s="230">
        <f t="shared" si="8"/>
        <v>293.22899999999998</v>
      </c>
      <c r="P149" s="230">
        <f t="shared" si="9"/>
        <v>352604.038</v>
      </c>
    </row>
    <row r="150" spans="1:16" x14ac:dyDescent="0.25">
      <c r="A150" s="60">
        <v>1633.859375</v>
      </c>
      <c r="B150" s="60">
        <v>264.51324462890625</v>
      </c>
      <c r="D150" s="60">
        <v>1633.859375</v>
      </c>
      <c r="E150" s="60">
        <v>100.78744506835938</v>
      </c>
      <c r="F150" s="60">
        <f t="shared" si="10"/>
        <v>100100.78744506836</v>
      </c>
      <c r="H150" s="60">
        <v>1633.859375</v>
      </c>
      <c r="I150" s="60">
        <v>73.397476196289063</v>
      </c>
      <c r="J150" s="60">
        <f t="shared" si="11"/>
        <v>200073.39747619629</v>
      </c>
      <c r="L150" s="60">
        <v>291.43799999999999</v>
      </c>
      <c r="M150" s="14">
        <v>2128.5410000000002</v>
      </c>
      <c r="O150" s="230">
        <f t="shared" si="8"/>
        <v>294.43799999999999</v>
      </c>
      <c r="P150" s="230">
        <f t="shared" si="9"/>
        <v>352128.54100000003</v>
      </c>
    </row>
    <row r="151" spans="1:16" x14ac:dyDescent="0.25">
      <c r="A151" s="60">
        <v>1632.255859375</v>
      </c>
      <c r="B151" s="60">
        <v>335.04360961914063</v>
      </c>
      <c r="D151" s="60">
        <v>1632.255859375</v>
      </c>
      <c r="E151" s="60">
        <v>277.2314453125</v>
      </c>
      <c r="F151" s="60">
        <f t="shared" si="10"/>
        <v>100277.2314453125</v>
      </c>
      <c r="H151" s="60">
        <v>1632.255859375</v>
      </c>
      <c r="I151" s="60">
        <v>61.132431030273438</v>
      </c>
      <c r="J151" s="60">
        <f t="shared" si="11"/>
        <v>200061.13243103027</v>
      </c>
      <c r="L151" s="60">
        <v>292.64800000000002</v>
      </c>
      <c r="M151" s="14">
        <v>1710.9390000000001</v>
      </c>
      <c r="O151" s="230">
        <f t="shared" si="8"/>
        <v>295.64800000000002</v>
      </c>
      <c r="P151" s="230">
        <f t="shared" si="9"/>
        <v>351710.93900000001</v>
      </c>
    </row>
    <row r="152" spans="1:16" x14ac:dyDescent="0.25">
      <c r="A152" s="60">
        <v>1630.650390625</v>
      </c>
      <c r="B152" s="60">
        <v>338.57449340820313</v>
      </c>
      <c r="D152" s="60">
        <v>1630.650390625</v>
      </c>
      <c r="E152" s="60">
        <v>286.9549560546875</v>
      </c>
      <c r="F152" s="60">
        <f t="shared" si="10"/>
        <v>100286.95495605469</v>
      </c>
      <c r="H152" s="60">
        <v>1630.650390625</v>
      </c>
      <c r="I152" s="60">
        <v>349.52694702148438</v>
      </c>
      <c r="J152" s="60">
        <f t="shared" si="11"/>
        <v>200349.52694702148</v>
      </c>
      <c r="L152" s="60">
        <v>293.85700000000003</v>
      </c>
      <c r="M152" s="14">
        <v>1413.471</v>
      </c>
      <c r="O152" s="230">
        <f t="shared" si="8"/>
        <v>296.85700000000003</v>
      </c>
      <c r="P152" s="230">
        <f t="shared" si="9"/>
        <v>351413.47100000002</v>
      </c>
    </row>
    <row r="153" spans="1:16" x14ac:dyDescent="0.25">
      <c r="A153" s="60">
        <v>1629.044921875</v>
      </c>
      <c r="B153" s="60">
        <v>292.24246215820313</v>
      </c>
      <c r="D153" s="60">
        <v>1629.044921875</v>
      </c>
      <c r="E153" s="60">
        <v>260.85836791992188</v>
      </c>
      <c r="F153" s="60">
        <f t="shared" si="10"/>
        <v>100260.85836791992</v>
      </c>
      <c r="H153" s="60">
        <v>1629.044921875</v>
      </c>
      <c r="I153" s="60">
        <v>183.03968811035156</v>
      </c>
      <c r="J153" s="60">
        <f t="shared" si="11"/>
        <v>200183.03968811035</v>
      </c>
      <c r="L153" s="60">
        <v>295.06700000000001</v>
      </c>
      <c r="M153" s="14">
        <v>1195.221</v>
      </c>
      <c r="O153" s="230">
        <f t="shared" si="8"/>
        <v>298.06700000000001</v>
      </c>
      <c r="P153" s="230">
        <f t="shared" si="9"/>
        <v>351195.22100000002</v>
      </c>
    </row>
    <row r="154" spans="1:16" x14ac:dyDescent="0.25">
      <c r="A154" s="60">
        <v>1627.439453125</v>
      </c>
      <c r="B154" s="60">
        <v>521.5064697265625</v>
      </c>
      <c r="D154" s="60">
        <v>1627.439453125</v>
      </c>
      <c r="E154" s="60">
        <v>138.23908996582031</v>
      </c>
      <c r="F154" s="60">
        <f t="shared" si="10"/>
        <v>100138.23908996582</v>
      </c>
      <c r="H154" s="60">
        <v>1627.439453125</v>
      </c>
      <c r="I154" s="60">
        <v>170.76435852050781</v>
      </c>
      <c r="J154" s="60">
        <f t="shared" si="11"/>
        <v>200170.76435852051</v>
      </c>
      <c r="L154" s="60">
        <v>296.27600000000001</v>
      </c>
      <c r="M154" s="14">
        <v>1112.972</v>
      </c>
      <c r="O154" s="230">
        <f t="shared" si="8"/>
        <v>299.27600000000001</v>
      </c>
      <c r="P154" s="230">
        <f t="shared" si="9"/>
        <v>351112.97200000001</v>
      </c>
    </row>
    <row r="155" spans="1:16" x14ac:dyDescent="0.25">
      <c r="A155" s="60">
        <v>1625.833984375</v>
      </c>
      <c r="B155" s="60">
        <v>56.368434906005859</v>
      </c>
      <c r="D155" s="60">
        <v>1625.833984375</v>
      </c>
      <c r="E155" s="60">
        <v>297.43951416015625</v>
      </c>
      <c r="F155" s="60">
        <f t="shared" si="10"/>
        <v>100297.43951416016</v>
      </c>
      <c r="H155" s="60">
        <v>1625.833984375</v>
      </c>
      <c r="I155" s="60">
        <v>-138.84201049804688</v>
      </c>
      <c r="J155" s="60">
        <f t="shared" si="11"/>
        <v>199861.15798950195</v>
      </c>
      <c r="L155" s="60">
        <v>297.48500000000001</v>
      </c>
      <c r="M155" s="14">
        <v>1011.528</v>
      </c>
      <c r="O155" s="230">
        <f t="shared" si="8"/>
        <v>300.48500000000001</v>
      </c>
      <c r="P155" s="230">
        <f t="shared" si="9"/>
        <v>351011.52799999999</v>
      </c>
    </row>
    <row r="156" spans="1:16" x14ac:dyDescent="0.25">
      <c r="A156" s="60">
        <v>1624.2265625</v>
      </c>
      <c r="B156" s="60">
        <v>8.5469341278076172</v>
      </c>
      <c r="D156" s="60">
        <v>1624.2265625</v>
      </c>
      <c r="E156" s="60">
        <v>145.33183288574219</v>
      </c>
      <c r="F156" s="60">
        <f t="shared" si="10"/>
        <v>100145.33183288574</v>
      </c>
      <c r="H156" s="60">
        <v>1624.2265625</v>
      </c>
      <c r="I156" s="60">
        <v>-105.89639282226563</v>
      </c>
      <c r="J156" s="60">
        <f t="shared" si="11"/>
        <v>199894.10360717773</v>
      </c>
      <c r="L156" s="60">
        <v>298.69299999999998</v>
      </c>
      <c r="M156" s="14">
        <v>941.09519999999998</v>
      </c>
      <c r="O156" s="230">
        <f t="shared" si="8"/>
        <v>301.69299999999998</v>
      </c>
      <c r="P156" s="230">
        <f t="shared" si="9"/>
        <v>350941.09519999998</v>
      </c>
    </row>
    <row r="157" spans="1:16" x14ac:dyDescent="0.25">
      <c r="A157" s="60">
        <v>1622.62109375</v>
      </c>
      <c r="B157" s="60">
        <v>267.23947143554688</v>
      </c>
      <c r="D157" s="60">
        <v>1622.62109375</v>
      </c>
      <c r="E157" s="60">
        <v>242.22811889648438</v>
      </c>
      <c r="F157" s="60">
        <f t="shared" si="10"/>
        <v>100242.22811889648</v>
      </c>
      <c r="H157" s="60">
        <v>1622.62109375</v>
      </c>
      <c r="I157" s="60">
        <v>70.15948486328125</v>
      </c>
      <c r="J157" s="60">
        <f t="shared" si="11"/>
        <v>200070.15948486328</v>
      </c>
      <c r="L157" s="60">
        <v>299.90199999999999</v>
      </c>
      <c r="M157" s="14">
        <v>821.44359999999995</v>
      </c>
      <c r="O157" s="230">
        <f t="shared" si="8"/>
        <v>302.90199999999999</v>
      </c>
      <c r="P157" s="230">
        <f t="shared" si="9"/>
        <v>350821.4436</v>
      </c>
    </row>
    <row r="158" spans="1:16" x14ac:dyDescent="0.25">
      <c r="A158" s="60">
        <v>1621.013671875</v>
      </c>
      <c r="B158" s="60">
        <v>96.467262268066406</v>
      </c>
      <c r="D158" s="60">
        <v>1621.013671875</v>
      </c>
      <c r="E158" s="60">
        <v>55.979671478271484</v>
      </c>
      <c r="F158" s="60">
        <f t="shared" si="10"/>
        <v>100055.97967147827</v>
      </c>
      <c r="H158" s="60">
        <v>1621.013671875</v>
      </c>
      <c r="I158" s="60">
        <v>-82.095809936523438</v>
      </c>
      <c r="J158" s="60">
        <f t="shared" si="11"/>
        <v>199917.90419006348</v>
      </c>
      <c r="L158" s="60">
        <v>301.11099999999999</v>
      </c>
      <c r="M158" s="14">
        <v>729.11279999999999</v>
      </c>
      <c r="O158" s="230">
        <f t="shared" si="8"/>
        <v>304.11099999999999</v>
      </c>
      <c r="P158" s="230">
        <f t="shared" si="9"/>
        <v>350729.1128</v>
      </c>
    </row>
    <row r="159" spans="1:16" x14ac:dyDescent="0.25">
      <c r="A159" s="60">
        <v>1619.40625</v>
      </c>
      <c r="B159" s="60">
        <v>131.07028198242188</v>
      </c>
      <c r="D159" s="60">
        <v>1619.40625</v>
      </c>
      <c r="E159" s="60">
        <v>92.236984252929688</v>
      </c>
      <c r="F159" s="60">
        <f t="shared" si="10"/>
        <v>100092.23698425293</v>
      </c>
      <c r="H159" s="60">
        <v>1619.40625</v>
      </c>
      <c r="I159" s="60">
        <v>37.896247863769531</v>
      </c>
      <c r="J159" s="60">
        <f t="shared" si="11"/>
        <v>200037.89624786377</v>
      </c>
      <c r="L159" s="60">
        <v>302.31900000000002</v>
      </c>
      <c r="M159" s="14">
        <v>611.57180000000005</v>
      </c>
      <c r="O159" s="230">
        <f t="shared" si="8"/>
        <v>305.31900000000002</v>
      </c>
      <c r="P159" s="230">
        <f t="shared" si="9"/>
        <v>350611.57179999998</v>
      </c>
    </row>
    <row r="160" spans="1:16" x14ac:dyDescent="0.25">
      <c r="A160" s="60">
        <v>1617.798828125</v>
      </c>
      <c r="B160" s="60">
        <v>321.14816284179688</v>
      </c>
      <c r="D160" s="60">
        <v>1617.798828125</v>
      </c>
      <c r="E160" s="60">
        <v>69.391349792480469</v>
      </c>
      <c r="F160" s="60">
        <f t="shared" si="10"/>
        <v>100069.39134979248</v>
      </c>
      <c r="H160" s="60">
        <v>1617.798828125</v>
      </c>
      <c r="I160" s="60">
        <v>8.5478982925415039</v>
      </c>
      <c r="J160" s="60">
        <f t="shared" si="11"/>
        <v>200008.54789829254</v>
      </c>
      <c r="L160" s="60">
        <v>303.52699999999999</v>
      </c>
      <c r="M160" s="14">
        <v>556.06539999999995</v>
      </c>
      <c r="O160" s="230">
        <f t="shared" si="8"/>
        <v>306.52699999999999</v>
      </c>
      <c r="P160" s="230">
        <f t="shared" si="9"/>
        <v>350556.06540000002</v>
      </c>
    </row>
    <row r="161" spans="1:16" x14ac:dyDescent="0.25">
      <c r="A161" s="60">
        <v>1616.189453125</v>
      </c>
      <c r="B161" s="60">
        <v>260.86474609375</v>
      </c>
      <c r="D161" s="60">
        <v>1616.189453125</v>
      </c>
      <c r="E161" s="60">
        <v>3.0630910396575928</v>
      </c>
      <c r="F161" s="60">
        <f t="shared" si="10"/>
        <v>100003.06309103966</v>
      </c>
      <c r="H161" s="60">
        <v>1616.189453125</v>
      </c>
      <c r="I161" s="60">
        <v>-8.3300209045410156</v>
      </c>
      <c r="J161" s="60">
        <f t="shared" si="11"/>
        <v>199991.66997909546</v>
      </c>
      <c r="L161" s="60">
        <v>304.73500000000001</v>
      </c>
      <c r="M161" s="14">
        <v>511.81689999999998</v>
      </c>
      <c r="O161" s="230">
        <f t="shared" si="8"/>
        <v>307.73500000000001</v>
      </c>
      <c r="P161" s="230">
        <f t="shared" si="9"/>
        <v>350511.81689999998</v>
      </c>
    </row>
    <row r="162" spans="1:16" x14ac:dyDescent="0.25">
      <c r="A162" s="60">
        <v>1614.58203125</v>
      </c>
      <c r="B162" s="60">
        <v>68.449050903320313</v>
      </c>
      <c r="D162" s="60">
        <v>1614.58203125</v>
      </c>
      <c r="E162" s="60">
        <v>-134.76179504394531</v>
      </c>
      <c r="F162" s="60">
        <f t="shared" si="10"/>
        <v>99865.238204956055</v>
      </c>
      <c r="H162" s="60">
        <v>1614.58203125</v>
      </c>
      <c r="I162" s="60">
        <v>228.12962341308594</v>
      </c>
      <c r="J162" s="60">
        <f t="shared" si="11"/>
        <v>200228.12962341309</v>
      </c>
      <c r="L162" s="60">
        <v>305.94299999999998</v>
      </c>
      <c r="M162" s="14">
        <v>501.1936</v>
      </c>
      <c r="O162" s="230">
        <f t="shared" si="8"/>
        <v>308.94299999999998</v>
      </c>
      <c r="P162" s="230">
        <f t="shared" si="9"/>
        <v>350501.1936</v>
      </c>
    </row>
    <row r="163" spans="1:16" x14ac:dyDescent="0.25">
      <c r="A163" s="60">
        <v>1612.97265625</v>
      </c>
      <c r="B163" s="60">
        <v>84.386962890625</v>
      </c>
      <c r="D163" s="60">
        <v>1612.97265625</v>
      </c>
      <c r="E163" s="60">
        <v>-9.8569517135620117</v>
      </c>
      <c r="F163" s="60">
        <f t="shared" si="10"/>
        <v>99990.143048286438</v>
      </c>
      <c r="H163" s="60">
        <v>1612.97265625</v>
      </c>
      <c r="I163" s="60">
        <v>-26.568838119506836</v>
      </c>
      <c r="J163" s="60">
        <f t="shared" si="11"/>
        <v>199973.43116188049</v>
      </c>
      <c r="L163" s="60">
        <v>307.15100000000001</v>
      </c>
      <c r="M163" s="14">
        <v>441.74459999999999</v>
      </c>
      <c r="O163" s="230">
        <f t="shared" si="8"/>
        <v>310.15100000000001</v>
      </c>
      <c r="P163" s="230">
        <f t="shared" si="9"/>
        <v>350441.74459999998</v>
      </c>
    </row>
    <row r="164" spans="1:16" x14ac:dyDescent="0.25">
      <c r="A164" s="60">
        <v>1611.36328125</v>
      </c>
      <c r="B164" s="60">
        <v>224.60844421386719</v>
      </c>
      <c r="D164" s="60">
        <v>1611.36328125</v>
      </c>
      <c r="E164" s="60">
        <v>220.65670776367188</v>
      </c>
      <c r="F164" s="60">
        <f t="shared" si="10"/>
        <v>100220.65670776367</v>
      </c>
      <c r="H164" s="60">
        <v>1611.36328125</v>
      </c>
      <c r="I164" s="60">
        <v>138.33645629882813</v>
      </c>
      <c r="J164" s="60">
        <f t="shared" si="11"/>
        <v>200138.33645629883</v>
      </c>
      <c r="L164" s="60">
        <v>308.358</v>
      </c>
      <c r="M164" s="14">
        <v>409.02730000000003</v>
      </c>
      <c r="O164" s="230">
        <f t="shared" si="8"/>
        <v>311.358</v>
      </c>
      <c r="P164" s="230">
        <f t="shared" si="9"/>
        <v>350409.02730000002</v>
      </c>
    </row>
    <row r="165" spans="1:16" x14ac:dyDescent="0.25">
      <c r="A165" s="60">
        <v>1609.75390625</v>
      </c>
      <c r="B165" s="60">
        <v>-28.224344253540039</v>
      </c>
      <c r="D165" s="60">
        <v>1609.75390625</v>
      </c>
      <c r="E165" s="60">
        <v>-8.7161540985107422</v>
      </c>
      <c r="F165" s="60">
        <f t="shared" si="10"/>
        <v>99991.283845901489</v>
      </c>
      <c r="H165" s="60">
        <v>1609.75390625</v>
      </c>
      <c r="I165" s="60">
        <v>-68.087821960449219</v>
      </c>
      <c r="J165" s="60">
        <f t="shared" si="11"/>
        <v>199931.91217803955</v>
      </c>
      <c r="L165" s="60">
        <v>309.56599999999997</v>
      </c>
      <c r="M165" s="14">
        <v>353.2595</v>
      </c>
      <c r="O165" s="230">
        <f t="shared" si="8"/>
        <v>312.56599999999997</v>
      </c>
      <c r="P165" s="230">
        <f t="shared" si="9"/>
        <v>350353.25949999999</v>
      </c>
    </row>
    <row r="166" spans="1:16" x14ac:dyDescent="0.25">
      <c r="A166" s="60">
        <v>1608.14453125</v>
      </c>
      <c r="B166" s="60">
        <v>-422.27346801757813</v>
      </c>
      <c r="D166" s="60">
        <v>1608.14453125</v>
      </c>
      <c r="E166" s="60">
        <v>41.566200256347656</v>
      </c>
      <c r="F166" s="60">
        <f t="shared" si="10"/>
        <v>100041.56620025635</v>
      </c>
      <c r="H166" s="60">
        <v>1608.14453125</v>
      </c>
      <c r="I166" s="60">
        <v>-108.25350189208984</v>
      </c>
      <c r="J166" s="60">
        <f t="shared" si="11"/>
        <v>199891.74649810791</v>
      </c>
      <c r="L166" s="60">
        <v>310.77300000000002</v>
      </c>
      <c r="M166" s="14">
        <v>312.90359999999998</v>
      </c>
      <c r="O166" s="230">
        <f t="shared" si="8"/>
        <v>313.77300000000002</v>
      </c>
      <c r="P166" s="230">
        <f t="shared" si="9"/>
        <v>350312.90360000002</v>
      </c>
    </row>
    <row r="167" spans="1:16" x14ac:dyDescent="0.25">
      <c r="A167" s="60">
        <v>1606.53515625</v>
      </c>
      <c r="B167" s="60">
        <v>127.88886260986328</v>
      </c>
      <c r="D167" s="60">
        <v>1606.53515625</v>
      </c>
      <c r="E167" s="60">
        <v>102.70570373535156</v>
      </c>
      <c r="F167" s="60">
        <f t="shared" si="10"/>
        <v>100102.70570373535</v>
      </c>
      <c r="H167" s="60">
        <v>1606.53515625</v>
      </c>
      <c r="I167" s="60">
        <v>123.31434631347656</v>
      </c>
      <c r="J167" s="60">
        <f t="shared" si="11"/>
        <v>200123.31434631348</v>
      </c>
      <c r="L167" s="60">
        <v>311.98</v>
      </c>
      <c r="M167" s="14">
        <v>273.5806</v>
      </c>
      <c r="O167" s="230">
        <f t="shared" si="8"/>
        <v>314.98</v>
      </c>
      <c r="P167" s="230">
        <f t="shared" si="9"/>
        <v>350273.58059999999</v>
      </c>
    </row>
    <row r="168" spans="1:16" x14ac:dyDescent="0.25">
      <c r="A168" s="60">
        <v>1604.923828125</v>
      </c>
      <c r="B168" s="60">
        <v>22.762374877929688</v>
      </c>
      <c r="D168" s="60">
        <v>1604.923828125</v>
      </c>
      <c r="E168" s="60">
        <v>-244.40766906738281</v>
      </c>
      <c r="F168" s="60">
        <f t="shared" si="10"/>
        <v>99755.592330932617</v>
      </c>
      <c r="H168" s="60">
        <v>1604.923828125</v>
      </c>
      <c r="I168" s="60">
        <v>84.6922607421875</v>
      </c>
      <c r="J168" s="60">
        <f t="shared" si="11"/>
        <v>200084.69226074219</v>
      </c>
      <c r="L168" s="60">
        <v>313.18700000000001</v>
      </c>
      <c r="M168" s="14">
        <v>199.23580000000001</v>
      </c>
      <c r="O168" s="230">
        <f t="shared" si="8"/>
        <v>316.18700000000001</v>
      </c>
      <c r="P168" s="230">
        <f t="shared" si="9"/>
        <v>350199.23580000002</v>
      </c>
    </row>
    <row r="169" spans="1:16" x14ac:dyDescent="0.25">
      <c r="A169" s="60">
        <v>1603.314453125</v>
      </c>
      <c r="B169" s="60">
        <v>-54.408138275146484</v>
      </c>
      <c r="D169" s="60">
        <v>1603.314453125</v>
      </c>
      <c r="E169" s="60">
        <v>-12.483207702636719</v>
      </c>
      <c r="F169" s="60">
        <f t="shared" si="10"/>
        <v>99987.516792297363</v>
      </c>
      <c r="H169" s="60">
        <v>1603.314453125</v>
      </c>
      <c r="I169" s="60">
        <v>-96.728843688964844</v>
      </c>
      <c r="J169" s="60">
        <f t="shared" si="11"/>
        <v>199903.27115631104</v>
      </c>
      <c r="L169" s="60">
        <v>314.39400000000001</v>
      </c>
      <c r="M169" s="14">
        <v>246.64599999999999</v>
      </c>
      <c r="O169" s="230">
        <f t="shared" si="8"/>
        <v>317.39400000000001</v>
      </c>
      <c r="P169" s="230">
        <f t="shared" si="9"/>
        <v>350246.64600000001</v>
      </c>
    </row>
    <row r="170" spans="1:16" x14ac:dyDescent="0.25">
      <c r="A170" s="60">
        <v>1601.703125</v>
      </c>
      <c r="B170" s="60">
        <v>147.80058288574219</v>
      </c>
      <c r="D170" s="60">
        <v>1601.703125</v>
      </c>
      <c r="E170" s="60">
        <v>48.69775390625</v>
      </c>
      <c r="F170" s="60">
        <f t="shared" si="10"/>
        <v>100048.69775390625</v>
      </c>
      <c r="H170" s="60">
        <v>1601.703125</v>
      </c>
      <c r="I170" s="60">
        <v>-138.39776611328125</v>
      </c>
      <c r="J170" s="60">
        <f t="shared" si="11"/>
        <v>199861.60223388672</v>
      </c>
      <c r="L170" s="60">
        <v>315.601</v>
      </c>
      <c r="M170" s="14">
        <v>202.31489999999999</v>
      </c>
      <c r="O170" s="230">
        <f t="shared" si="8"/>
        <v>318.601</v>
      </c>
      <c r="P170" s="230">
        <f t="shared" si="9"/>
        <v>350202.3149</v>
      </c>
    </row>
    <row r="171" spans="1:16" x14ac:dyDescent="0.25">
      <c r="A171" s="60">
        <v>1600.091796875</v>
      </c>
      <c r="B171" s="60">
        <v>-50.310344696044922</v>
      </c>
      <c r="D171" s="60">
        <v>1600.091796875</v>
      </c>
      <c r="E171" s="60">
        <v>36.955783843994141</v>
      </c>
      <c r="F171" s="60">
        <f t="shared" si="10"/>
        <v>100036.95578384399</v>
      </c>
      <c r="H171" s="60">
        <v>1600.091796875</v>
      </c>
      <c r="I171" s="60">
        <v>-128.85711669921875</v>
      </c>
      <c r="J171" s="60">
        <f t="shared" si="11"/>
        <v>199871.14288330078</v>
      </c>
      <c r="L171" s="60">
        <v>316.80700000000002</v>
      </c>
      <c r="M171" s="14">
        <v>228.98779999999999</v>
      </c>
      <c r="O171" s="230">
        <f t="shared" si="8"/>
        <v>319.80700000000002</v>
      </c>
      <c r="P171" s="230">
        <f t="shared" si="9"/>
        <v>350228.9878</v>
      </c>
    </row>
    <row r="172" spans="1:16" x14ac:dyDescent="0.25">
      <c r="A172" s="60">
        <v>1598.478515625</v>
      </c>
      <c r="B172" s="60">
        <v>297.66897583007813</v>
      </c>
      <c r="D172" s="60">
        <v>1598.478515625</v>
      </c>
      <c r="E172" s="60">
        <v>-257.026123046875</v>
      </c>
      <c r="F172" s="60">
        <f t="shared" si="10"/>
        <v>99742.973876953125</v>
      </c>
      <c r="H172" s="60">
        <v>1598.478515625</v>
      </c>
      <c r="I172" s="60">
        <v>-106.88966369628906</v>
      </c>
      <c r="J172" s="60">
        <f t="shared" si="11"/>
        <v>199893.11033630371</v>
      </c>
      <c r="L172" s="60">
        <v>318.01299999999998</v>
      </c>
      <c r="M172" s="14">
        <v>205.66409999999999</v>
      </c>
      <c r="O172" s="230">
        <f t="shared" si="8"/>
        <v>321.01299999999998</v>
      </c>
      <c r="P172" s="230">
        <f t="shared" si="9"/>
        <v>350205.66409999999</v>
      </c>
    </row>
    <row r="173" spans="1:16" x14ac:dyDescent="0.25">
      <c r="A173" s="60">
        <v>1596.8671875</v>
      </c>
      <c r="B173" s="60">
        <v>180.27629089355469</v>
      </c>
      <c r="D173" s="60">
        <v>1596.8671875</v>
      </c>
      <c r="E173" s="60">
        <v>191.89042663574219</v>
      </c>
      <c r="F173" s="60">
        <f t="shared" si="10"/>
        <v>100191.89042663574</v>
      </c>
      <c r="H173" s="60">
        <v>1596.8671875</v>
      </c>
      <c r="I173" s="60">
        <v>147.64566040039063</v>
      </c>
      <c r="J173" s="60">
        <f t="shared" si="11"/>
        <v>200147.64566040039</v>
      </c>
      <c r="L173" s="60">
        <v>319.22000000000003</v>
      </c>
      <c r="M173" s="14">
        <v>155.34569999999999</v>
      </c>
      <c r="O173" s="230">
        <f t="shared" si="8"/>
        <v>322.22000000000003</v>
      </c>
      <c r="P173" s="230">
        <f t="shared" si="9"/>
        <v>350155.34570000001</v>
      </c>
    </row>
    <row r="174" spans="1:16" x14ac:dyDescent="0.25">
      <c r="A174" s="60">
        <v>1595.25390625</v>
      </c>
      <c r="B174" s="60">
        <v>-65.694068908691406</v>
      </c>
      <c r="D174" s="60">
        <v>1595.25390625</v>
      </c>
      <c r="E174" s="60">
        <v>279.42608642578125</v>
      </c>
      <c r="F174" s="60">
        <f t="shared" si="10"/>
        <v>100279.42608642578</v>
      </c>
      <c r="H174" s="60">
        <v>1595.25390625</v>
      </c>
      <c r="I174" s="60">
        <v>73.417243957519531</v>
      </c>
      <c r="J174" s="60">
        <f t="shared" si="11"/>
        <v>200073.41724395752</v>
      </c>
      <c r="L174" s="60">
        <v>320.42599999999999</v>
      </c>
      <c r="M174" s="14">
        <v>130.08539999999999</v>
      </c>
      <c r="O174" s="230">
        <f t="shared" si="8"/>
        <v>323.42599999999999</v>
      </c>
      <c r="P174" s="230">
        <f t="shared" si="9"/>
        <v>350130.08539999998</v>
      </c>
    </row>
    <row r="175" spans="1:16" x14ac:dyDescent="0.25">
      <c r="A175" s="60">
        <v>1593.640625</v>
      </c>
      <c r="B175" s="60">
        <v>48.070724487304688</v>
      </c>
      <c r="D175" s="60">
        <v>1593.640625</v>
      </c>
      <c r="E175" s="60">
        <v>27.483505249023438</v>
      </c>
      <c r="F175" s="60">
        <f t="shared" si="10"/>
        <v>100027.48350524902</v>
      </c>
      <c r="H175" s="60">
        <v>1593.640625</v>
      </c>
      <c r="I175" s="60">
        <v>-313.88690185546875</v>
      </c>
      <c r="J175" s="60">
        <f t="shared" si="11"/>
        <v>199686.11309814453</v>
      </c>
      <c r="L175" s="60">
        <v>321.63099999999997</v>
      </c>
      <c r="M175" s="14">
        <v>128.77250000000001</v>
      </c>
      <c r="O175" s="230">
        <f t="shared" si="8"/>
        <v>324.63099999999997</v>
      </c>
      <c r="P175" s="230">
        <f t="shared" si="9"/>
        <v>350128.77250000002</v>
      </c>
    </row>
    <row r="176" spans="1:16" x14ac:dyDescent="0.25">
      <c r="A176" s="60">
        <v>1592.029296875</v>
      </c>
      <c r="B176" s="60">
        <v>256.30526733398438</v>
      </c>
      <c r="D176" s="60">
        <v>1592.029296875</v>
      </c>
      <c r="E176" s="60">
        <v>293.2386474609375</v>
      </c>
      <c r="F176" s="60">
        <f t="shared" si="10"/>
        <v>100293.23864746094</v>
      </c>
      <c r="H176" s="60">
        <v>1592.029296875</v>
      </c>
      <c r="I176" s="60">
        <v>135.78842163085938</v>
      </c>
      <c r="J176" s="60">
        <f t="shared" si="11"/>
        <v>200135.78842163086</v>
      </c>
      <c r="L176" s="60">
        <v>322.83699999999999</v>
      </c>
      <c r="M176" s="14">
        <v>144.8115</v>
      </c>
      <c r="O176" s="230">
        <f t="shared" si="8"/>
        <v>325.83699999999999</v>
      </c>
      <c r="P176" s="230">
        <f t="shared" si="9"/>
        <v>350144.81150000001</v>
      </c>
    </row>
    <row r="177" spans="1:16" x14ac:dyDescent="0.25">
      <c r="A177" s="60">
        <v>1590.4140625</v>
      </c>
      <c r="B177" s="60">
        <v>57.063541412353516</v>
      </c>
      <c r="D177" s="60">
        <v>1590.4140625</v>
      </c>
      <c r="E177" s="60">
        <v>-200.22769165039063</v>
      </c>
      <c r="F177" s="60">
        <f t="shared" si="10"/>
        <v>99799.772308349609</v>
      </c>
      <c r="H177" s="60">
        <v>1590.4140625</v>
      </c>
      <c r="I177" s="60">
        <v>-8.0896148681640625</v>
      </c>
      <c r="J177" s="60">
        <f t="shared" si="11"/>
        <v>199991.91038513184</v>
      </c>
      <c r="L177" s="60">
        <v>324.04300000000001</v>
      </c>
      <c r="M177" s="14">
        <v>150.5522</v>
      </c>
      <c r="O177" s="230">
        <f t="shared" si="8"/>
        <v>327.04300000000001</v>
      </c>
      <c r="P177" s="230">
        <f t="shared" si="9"/>
        <v>350150.55219999998</v>
      </c>
    </row>
    <row r="178" spans="1:16" x14ac:dyDescent="0.25">
      <c r="A178" s="60">
        <v>1588.80078125</v>
      </c>
      <c r="B178" s="60">
        <v>-33.669406890869141</v>
      </c>
      <c r="D178" s="60">
        <v>1588.80078125</v>
      </c>
      <c r="E178" s="60">
        <v>51.58935546875</v>
      </c>
      <c r="F178" s="60">
        <f t="shared" si="10"/>
        <v>100051.58935546875</v>
      </c>
      <c r="H178" s="60">
        <v>1588.80078125</v>
      </c>
      <c r="I178" s="60">
        <v>-111.65508270263672</v>
      </c>
      <c r="J178" s="60">
        <f t="shared" si="11"/>
        <v>199888.34491729736</v>
      </c>
      <c r="L178" s="60">
        <v>325.24799999999999</v>
      </c>
      <c r="M178" s="14">
        <v>134.8389</v>
      </c>
      <c r="O178" s="230">
        <f t="shared" si="8"/>
        <v>328.24799999999999</v>
      </c>
      <c r="P178" s="230">
        <f t="shared" si="9"/>
        <v>350134.83889999997</v>
      </c>
    </row>
    <row r="179" spans="1:16" x14ac:dyDescent="0.25">
      <c r="A179" s="60">
        <v>1587.1875</v>
      </c>
      <c r="B179" s="60">
        <v>13.496777534484863</v>
      </c>
      <c r="D179" s="60">
        <v>1587.1875</v>
      </c>
      <c r="E179" s="60">
        <v>-136.50798034667969</v>
      </c>
      <c r="F179" s="60">
        <f t="shared" si="10"/>
        <v>99863.49201965332</v>
      </c>
      <c r="H179" s="60">
        <v>1587.1875</v>
      </c>
      <c r="I179" s="60">
        <v>102.30930328369141</v>
      </c>
      <c r="J179" s="60">
        <f t="shared" si="11"/>
        <v>200102.30930328369</v>
      </c>
      <c r="L179" s="60">
        <v>326.45400000000001</v>
      </c>
      <c r="M179" s="14">
        <v>102.92870000000001</v>
      </c>
      <c r="O179" s="230">
        <f t="shared" si="8"/>
        <v>329.45400000000001</v>
      </c>
      <c r="P179" s="230">
        <f t="shared" si="9"/>
        <v>350102.92869999999</v>
      </c>
    </row>
    <row r="180" spans="1:16" x14ac:dyDescent="0.25">
      <c r="A180" s="60">
        <v>1585.572265625</v>
      </c>
      <c r="B180" s="60">
        <v>252.70645141601563</v>
      </c>
      <c r="D180" s="60">
        <v>1585.572265625</v>
      </c>
      <c r="E180" s="60">
        <v>339.7728271484375</v>
      </c>
      <c r="F180" s="60">
        <f t="shared" si="10"/>
        <v>100339.77282714844</v>
      </c>
      <c r="H180" s="60">
        <v>1585.572265625</v>
      </c>
      <c r="I180" s="60">
        <v>353.36651611328125</v>
      </c>
      <c r="J180" s="60">
        <f t="shared" si="11"/>
        <v>200353.36651611328</v>
      </c>
      <c r="L180" s="60">
        <v>327.65899999999999</v>
      </c>
      <c r="M180" s="14">
        <v>89.933589999999995</v>
      </c>
      <c r="O180" s="230">
        <f t="shared" si="8"/>
        <v>330.65899999999999</v>
      </c>
      <c r="P180" s="230">
        <f t="shared" si="9"/>
        <v>350089.93358999997</v>
      </c>
    </row>
    <row r="181" spans="1:16" x14ac:dyDescent="0.25">
      <c r="A181" s="60">
        <v>1583.95703125</v>
      </c>
      <c r="B181" s="60">
        <v>-45.321521759033203</v>
      </c>
      <c r="D181" s="60">
        <v>1583.95703125</v>
      </c>
      <c r="E181" s="60">
        <v>91.396827697753906</v>
      </c>
      <c r="F181" s="60">
        <f t="shared" si="10"/>
        <v>100091.39682769775</v>
      </c>
      <c r="H181" s="60">
        <v>1583.95703125</v>
      </c>
      <c r="I181" s="60">
        <v>-61.334358215332031</v>
      </c>
      <c r="J181" s="60">
        <f t="shared" si="11"/>
        <v>199938.66564178467</v>
      </c>
      <c r="L181" s="60">
        <v>328.86399999999998</v>
      </c>
      <c r="M181" s="14">
        <v>110.6313</v>
      </c>
      <c r="O181" s="230">
        <f t="shared" si="8"/>
        <v>331.86399999999998</v>
      </c>
      <c r="P181" s="230">
        <f t="shared" si="9"/>
        <v>350110.63130000001</v>
      </c>
    </row>
    <row r="182" spans="1:16" x14ac:dyDescent="0.25">
      <c r="A182" s="60">
        <v>1582.341796875</v>
      </c>
      <c r="B182" s="60">
        <v>-13.52666187286377</v>
      </c>
      <c r="D182" s="60">
        <v>1582.341796875</v>
      </c>
      <c r="E182" s="60">
        <v>-101.1331787109375</v>
      </c>
      <c r="F182" s="60">
        <f t="shared" si="10"/>
        <v>99898.866821289063</v>
      </c>
      <c r="H182" s="60">
        <v>1582.341796875</v>
      </c>
      <c r="I182" s="60">
        <v>-249.88844299316406</v>
      </c>
      <c r="J182" s="60">
        <f t="shared" si="11"/>
        <v>199750.11155700684</v>
      </c>
      <c r="L182" s="60">
        <v>330.06799999999998</v>
      </c>
      <c r="M182" s="14">
        <v>81.330079999999995</v>
      </c>
      <c r="O182" s="230">
        <f t="shared" si="8"/>
        <v>333.06799999999998</v>
      </c>
      <c r="P182" s="230">
        <f t="shared" si="9"/>
        <v>350081.33007999999</v>
      </c>
    </row>
    <row r="183" spans="1:16" x14ac:dyDescent="0.25">
      <c r="A183" s="60">
        <v>1580.7265625</v>
      </c>
      <c r="B183" s="60">
        <v>-204.5281982421875</v>
      </c>
      <c r="D183" s="60">
        <v>1580.7265625</v>
      </c>
      <c r="E183" s="60">
        <v>-315.21673583984375</v>
      </c>
      <c r="F183" s="60">
        <f t="shared" si="10"/>
        <v>99684.783264160156</v>
      </c>
      <c r="H183" s="60">
        <v>1580.7265625</v>
      </c>
      <c r="I183" s="60">
        <v>-210.89863586425781</v>
      </c>
      <c r="J183" s="60">
        <f t="shared" si="11"/>
        <v>199789.10136413574</v>
      </c>
      <c r="L183" s="60">
        <v>331.27300000000002</v>
      </c>
      <c r="M183" s="14">
        <v>83.029300000000006</v>
      </c>
      <c r="O183" s="230">
        <f t="shared" si="8"/>
        <v>334.27300000000002</v>
      </c>
      <c r="P183" s="230">
        <f t="shared" si="9"/>
        <v>350083.02929999999</v>
      </c>
    </row>
    <row r="184" spans="1:16" x14ac:dyDescent="0.25">
      <c r="A184" s="60">
        <v>1579.109375</v>
      </c>
      <c r="B184" s="60">
        <v>-147.84968566894531</v>
      </c>
      <c r="D184" s="60">
        <v>1579.109375</v>
      </c>
      <c r="E184" s="60">
        <v>-335.77407836914063</v>
      </c>
      <c r="F184" s="60">
        <f t="shared" si="10"/>
        <v>99664.225921630859</v>
      </c>
      <c r="H184" s="60">
        <v>1579.109375</v>
      </c>
      <c r="I184" s="60">
        <v>-212.12026977539063</v>
      </c>
      <c r="J184" s="60">
        <f t="shared" si="11"/>
        <v>199787.87973022461</v>
      </c>
      <c r="L184" s="60">
        <v>332.47800000000001</v>
      </c>
      <c r="M184" s="14">
        <v>129.7295</v>
      </c>
      <c r="O184" s="230">
        <f t="shared" si="8"/>
        <v>335.47800000000001</v>
      </c>
      <c r="P184" s="230">
        <f t="shared" si="9"/>
        <v>350129.72950000002</v>
      </c>
    </row>
    <row r="185" spans="1:16" x14ac:dyDescent="0.25">
      <c r="A185" s="60">
        <v>1577.494140625</v>
      </c>
      <c r="B185" s="60">
        <v>3.1552853584289551</v>
      </c>
      <c r="D185" s="60">
        <v>1577.494140625</v>
      </c>
      <c r="E185" s="60">
        <v>-215.57737731933594</v>
      </c>
      <c r="F185" s="60">
        <f t="shared" si="10"/>
        <v>99784.422622680664</v>
      </c>
      <c r="H185" s="60">
        <v>1577.494140625</v>
      </c>
      <c r="I185" s="60">
        <v>58.859542846679688</v>
      </c>
      <c r="J185" s="60">
        <f t="shared" si="11"/>
        <v>200058.85954284668</v>
      </c>
      <c r="L185" s="60">
        <v>333.68200000000002</v>
      </c>
      <c r="M185" s="14">
        <v>124.42919999999999</v>
      </c>
      <c r="O185" s="230">
        <f t="shared" si="8"/>
        <v>336.68200000000002</v>
      </c>
      <c r="P185" s="230">
        <f t="shared" si="9"/>
        <v>350124.42920000001</v>
      </c>
    </row>
    <row r="186" spans="1:16" x14ac:dyDescent="0.25">
      <c r="A186" s="60">
        <v>1575.876953125</v>
      </c>
      <c r="B186" s="60">
        <v>-329.83566284179688</v>
      </c>
      <c r="D186" s="60">
        <v>1575.876953125</v>
      </c>
      <c r="E186" s="60">
        <v>-316.50506591796875</v>
      </c>
      <c r="F186" s="60">
        <f t="shared" si="10"/>
        <v>99683.494934082031</v>
      </c>
      <c r="H186" s="60">
        <v>1575.876953125</v>
      </c>
      <c r="I186" s="60">
        <v>-121.78684234619141</v>
      </c>
      <c r="J186" s="60">
        <f t="shared" si="11"/>
        <v>199878.21315765381</v>
      </c>
      <c r="L186" s="60">
        <v>334.88600000000002</v>
      </c>
      <c r="M186" s="14">
        <v>132.74950000000001</v>
      </c>
      <c r="O186" s="230">
        <f t="shared" si="8"/>
        <v>337.88600000000002</v>
      </c>
      <c r="P186" s="230">
        <f t="shared" si="9"/>
        <v>350132.74949999998</v>
      </c>
    </row>
    <row r="187" spans="1:16" x14ac:dyDescent="0.25">
      <c r="A187" s="60">
        <v>1574.259765625</v>
      </c>
      <c r="B187" s="60">
        <v>-226.66250610351563</v>
      </c>
      <c r="D187" s="60">
        <v>1574.259765625</v>
      </c>
      <c r="E187" s="60">
        <v>-3.0238914489746094</v>
      </c>
      <c r="F187" s="60">
        <f t="shared" si="10"/>
        <v>99996.976108551025</v>
      </c>
      <c r="H187" s="60">
        <v>1574.259765625</v>
      </c>
      <c r="I187" s="60">
        <v>88.794830322265625</v>
      </c>
      <c r="J187" s="60">
        <f t="shared" si="11"/>
        <v>200088.79483032227</v>
      </c>
      <c r="L187" s="60">
        <v>336.09</v>
      </c>
      <c r="M187" s="14">
        <v>78.779300000000006</v>
      </c>
      <c r="O187" s="230">
        <f t="shared" si="8"/>
        <v>339.09</v>
      </c>
      <c r="P187" s="230">
        <f t="shared" si="9"/>
        <v>350078.77929999999</v>
      </c>
    </row>
    <row r="188" spans="1:16" x14ac:dyDescent="0.25">
      <c r="A188" s="60">
        <v>1572.642578125</v>
      </c>
      <c r="B188" s="60">
        <v>181.01634216308594</v>
      </c>
      <c r="D188" s="60">
        <v>1572.642578125</v>
      </c>
      <c r="E188" s="60">
        <v>-23.519678115844727</v>
      </c>
      <c r="F188" s="60">
        <f t="shared" si="10"/>
        <v>99976.480321884155</v>
      </c>
      <c r="H188" s="60">
        <v>1572.642578125</v>
      </c>
      <c r="I188" s="60">
        <v>-121.136962890625</v>
      </c>
      <c r="J188" s="60">
        <f t="shared" si="11"/>
        <v>199878.86303710938</v>
      </c>
      <c r="L188" s="60">
        <v>337.29399999999998</v>
      </c>
      <c r="M188" s="14">
        <v>104.36279999999999</v>
      </c>
      <c r="O188" s="230">
        <f t="shared" si="8"/>
        <v>340.29399999999998</v>
      </c>
      <c r="P188" s="230">
        <f t="shared" si="9"/>
        <v>350104.3628</v>
      </c>
    </row>
    <row r="189" spans="1:16" x14ac:dyDescent="0.25">
      <c r="A189" s="60">
        <v>1571.025390625</v>
      </c>
      <c r="B189" s="60">
        <v>-116.12155914306641</v>
      </c>
      <c r="D189" s="60">
        <v>1571.025390625</v>
      </c>
      <c r="E189" s="60">
        <v>99.740829467773438</v>
      </c>
      <c r="F189" s="60">
        <f t="shared" si="10"/>
        <v>100099.74082946777</v>
      </c>
      <c r="H189" s="60">
        <v>1571.025390625</v>
      </c>
      <c r="I189" s="60">
        <v>-85.257339477539063</v>
      </c>
      <c r="J189" s="60">
        <f t="shared" si="11"/>
        <v>199914.74266052246</v>
      </c>
      <c r="L189" s="60">
        <v>338.49799999999999</v>
      </c>
      <c r="M189" s="14">
        <v>111.06789999999999</v>
      </c>
      <c r="O189" s="230">
        <f t="shared" si="8"/>
        <v>341.49799999999999</v>
      </c>
      <c r="P189" s="230">
        <f t="shared" si="9"/>
        <v>350111.06790000002</v>
      </c>
    </row>
    <row r="190" spans="1:16" x14ac:dyDescent="0.25">
      <c r="A190" s="60">
        <v>1569.40625</v>
      </c>
      <c r="B190" s="60">
        <v>-11.337876319885254</v>
      </c>
      <c r="D190" s="60">
        <v>1569.40625</v>
      </c>
      <c r="E190" s="60">
        <v>-19.558963775634766</v>
      </c>
      <c r="F190" s="60">
        <f t="shared" si="10"/>
        <v>99980.441036224365</v>
      </c>
      <c r="H190" s="60">
        <v>1569.40625</v>
      </c>
      <c r="I190" s="60">
        <v>4.7135887145996094</v>
      </c>
      <c r="J190" s="60">
        <f t="shared" si="11"/>
        <v>200004.7135887146</v>
      </c>
      <c r="L190" s="60">
        <v>339.70100000000002</v>
      </c>
      <c r="M190" s="14">
        <v>39.762700000000002</v>
      </c>
      <c r="O190" s="230">
        <f t="shared" si="8"/>
        <v>342.70100000000002</v>
      </c>
      <c r="P190" s="230">
        <f t="shared" si="9"/>
        <v>350039.76270000002</v>
      </c>
    </row>
    <row r="191" spans="1:16" x14ac:dyDescent="0.25">
      <c r="A191" s="60">
        <v>1567.7890625</v>
      </c>
      <c r="B191" s="60">
        <v>-204.70951843261719</v>
      </c>
      <c r="D191" s="60">
        <v>1567.7890625</v>
      </c>
      <c r="E191" s="60">
        <v>-117.17977905273438</v>
      </c>
      <c r="F191" s="60">
        <f t="shared" si="10"/>
        <v>99882.820220947266</v>
      </c>
      <c r="H191" s="60">
        <v>1567.7890625</v>
      </c>
      <c r="I191" s="60">
        <v>-186.50454711914063</v>
      </c>
      <c r="J191" s="60">
        <f t="shared" si="11"/>
        <v>199813.49545288086</v>
      </c>
      <c r="L191" s="60">
        <v>340.90499999999997</v>
      </c>
      <c r="M191" s="14">
        <v>65.569820000000007</v>
      </c>
      <c r="O191" s="230">
        <f t="shared" si="8"/>
        <v>343.90499999999997</v>
      </c>
      <c r="P191" s="230">
        <f t="shared" si="9"/>
        <v>350065.56981999998</v>
      </c>
    </row>
    <row r="192" spans="1:16" x14ac:dyDescent="0.25">
      <c r="A192" s="60">
        <v>1566.169921875</v>
      </c>
      <c r="B192" s="60">
        <v>48.41033935546875</v>
      </c>
      <c r="D192" s="60">
        <v>1566.169921875</v>
      </c>
      <c r="E192" s="60">
        <v>134.33030700683594</v>
      </c>
      <c r="F192" s="60">
        <f t="shared" si="10"/>
        <v>100134.33030700684</v>
      </c>
      <c r="H192" s="60">
        <v>1566.169921875</v>
      </c>
      <c r="I192" s="60">
        <v>14.66103458404541</v>
      </c>
      <c r="J192" s="60">
        <f t="shared" si="11"/>
        <v>200014.66103458405</v>
      </c>
      <c r="L192" s="60">
        <v>342.108</v>
      </c>
      <c r="M192" s="14">
        <v>108.3198</v>
      </c>
      <c r="O192" s="230">
        <f t="shared" si="8"/>
        <v>345.108</v>
      </c>
      <c r="P192" s="230">
        <f t="shared" si="9"/>
        <v>350108.3198</v>
      </c>
    </row>
    <row r="193" spans="1:16" x14ac:dyDescent="0.25">
      <c r="A193" s="60">
        <v>1564.55078125</v>
      </c>
      <c r="B193" s="60">
        <v>0.38833823800086975</v>
      </c>
      <c r="D193" s="60">
        <v>1564.55078125</v>
      </c>
      <c r="E193" s="60">
        <v>24.463396072387695</v>
      </c>
      <c r="F193" s="60">
        <f t="shared" si="10"/>
        <v>100024.46339607239</v>
      </c>
      <c r="H193" s="60">
        <v>1564.55078125</v>
      </c>
      <c r="I193" s="60">
        <v>-9.6775398254394531</v>
      </c>
      <c r="J193" s="60">
        <f t="shared" si="11"/>
        <v>199990.32246017456</v>
      </c>
      <c r="L193" s="60">
        <v>343.31099999999998</v>
      </c>
      <c r="M193" s="14">
        <v>96.012699999999995</v>
      </c>
      <c r="O193" s="230">
        <f t="shared" si="8"/>
        <v>346.31099999999998</v>
      </c>
      <c r="P193" s="230">
        <f t="shared" si="9"/>
        <v>350096.01270000002</v>
      </c>
    </row>
    <row r="194" spans="1:16" x14ac:dyDescent="0.25">
      <c r="A194" s="60">
        <v>1562.931640625</v>
      </c>
      <c r="B194" s="60">
        <v>-260.58245849609375</v>
      </c>
      <c r="D194" s="60">
        <v>1562.931640625</v>
      </c>
      <c r="E194" s="60">
        <v>24.280887603759766</v>
      </c>
      <c r="F194" s="60">
        <f t="shared" si="10"/>
        <v>100024.28088760376</v>
      </c>
      <c r="H194" s="60">
        <v>1562.931640625</v>
      </c>
      <c r="I194" s="60">
        <v>21.578102111816406</v>
      </c>
      <c r="J194" s="60">
        <f t="shared" si="11"/>
        <v>200021.57810211182</v>
      </c>
      <c r="L194" s="60">
        <v>344.51400000000001</v>
      </c>
      <c r="M194" s="14">
        <v>61.748049999999999</v>
      </c>
      <c r="O194" s="230">
        <f t="shared" si="8"/>
        <v>347.51400000000001</v>
      </c>
      <c r="P194" s="230">
        <f t="shared" si="9"/>
        <v>350061.74804999999</v>
      </c>
    </row>
    <row r="195" spans="1:16" x14ac:dyDescent="0.25">
      <c r="A195" s="60">
        <v>1561.310546875</v>
      </c>
      <c r="B195" s="60">
        <v>40.431751251220703</v>
      </c>
      <c r="D195" s="60">
        <v>1561.310546875</v>
      </c>
      <c r="E195" s="60">
        <v>-230.49266052246094</v>
      </c>
      <c r="F195" s="60">
        <f t="shared" si="10"/>
        <v>99769.507339477539</v>
      </c>
      <c r="H195" s="60">
        <v>1561.310546875</v>
      </c>
      <c r="I195" s="60">
        <v>-2.7061548233032227</v>
      </c>
      <c r="J195" s="60">
        <f t="shared" si="11"/>
        <v>199997.2938451767</v>
      </c>
      <c r="L195" s="60">
        <v>345.71699999999998</v>
      </c>
      <c r="M195" s="14">
        <v>25.47559</v>
      </c>
      <c r="O195" s="230">
        <f t="shared" si="8"/>
        <v>348.71699999999998</v>
      </c>
      <c r="P195" s="230">
        <f t="shared" si="9"/>
        <v>350025.47558999999</v>
      </c>
    </row>
    <row r="196" spans="1:16" x14ac:dyDescent="0.25">
      <c r="A196" s="60">
        <v>1559.69140625</v>
      </c>
      <c r="B196" s="60">
        <v>258.01748657226563</v>
      </c>
      <c r="D196" s="60">
        <v>1559.69140625</v>
      </c>
      <c r="E196" s="60">
        <v>-40.756973266601563</v>
      </c>
      <c r="F196" s="60">
        <f t="shared" si="10"/>
        <v>99959.243026733398</v>
      </c>
      <c r="H196" s="60">
        <v>1559.69140625</v>
      </c>
      <c r="I196" s="60">
        <v>199.83384704589844</v>
      </c>
      <c r="J196" s="60">
        <f t="shared" si="11"/>
        <v>200199.8338470459</v>
      </c>
      <c r="L196" s="60">
        <v>346.92</v>
      </c>
      <c r="M196" s="14">
        <v>57.258789999999998</v>
      </c>
      <c r="O196" s="230">
        <f t="shared" si="8"/>
        <v>349.92</v>
      </c>
      <c r="P196" s="230">
        <f t="shared" si="9"/>
        <v>350057.25878999999</v>
      </c>
    </row>
    <row r="197" spans="1:16" x14ac:dyDescent="0.25">
      <c r="A197" s="60">
        <v>1558.0703125</v>
      </c>
      <c r="B197" s="60">
        <v>313.622802734375</v>
      </c>
      <c r="D197" s="60">
        <v>1558.0703125</v>
      </c>
      <c r="E197" s="60">
        <v>96.512435913085938</v>
      </c>
      <c r="F197" s="60">
        <f t="shared" si="10"/>
        <v>100096.51243591309</v>
      </c>
      <c r="H197" s="60">
        <v>1558.0703125</v>
      </c>
      <c r="I197" s="60">
        <v>140.06588745117188</v>
      </c>
      <c r="J197" s="60">
        <f t="shared" si="11"/>
        <v>200140.06588745117</v>
      </c>
      <c r="L197" s="60">
        <v>348.12200000000001</v>
      </c>
      <c r="M197" s="14">
        <v>17.04102</v>
      </c>
      <c r="O197" s="230">
        <f t="shared" si="8"/>
        <v>351.12200000000001</v>
      </c>
      <c r="P197" s="230">
        <f t="shared" si="9"/>
        <v>350017.04102</v>
      </c>
    </row>
    <row r="198" spans="1:16" x14ac:dyDescent="0.25">
      <c r="A198" s="60">
        <v>1556.44921875</v>
      </c>
      <c r="B198" s="60">
        <v>99.352210998535156</v>
      </c>
      <c r="D198" s="60">
        <v>1556.44921875</v>
      </c>
      <c r="E198" s="60">
        <v>119.62587738037109</v>
      </c>
      <c r="F198" s="60">
        <f t="shared" si="10"/>
        <v>100119.62587738037</v>
      </c>
      <c r="H198" s="60">
        <v>1556.44921875</v>
      </c>
      <c r="I198" s="60">
        <v>179.04740905761719</v>
      </c>
      <c r="J198" s="60">
        <f t="shared" si="11"/>
        <v>200179.04740905762</v>
      </c>
      <c r="L198" s="60">
        <v>349.32400000000001</v>
      </c>
      <c r="M198" s="14">
        <v>8.6416020000000007</v>
      </c>
      <c r="O198" s="230">
        <f t="shared" si="8"/>
        <v>352.32400000000001</v>
      </c>
      <c r="P198" s="230">
        <f t="shared" si="9"/>
        <v>350008.64160199999</v>
      </c>
    </row>
    <row r="199" spans="1:16" x14ac:dyDescent="0.25">
      <c r="A199" s="60">
        <v>1554.828125</v>
      </c>
      <c r="B199" s="60">
        <v>281.543212890625</v>
      </c>
      <c r="D199" s="60">
        <v>1554.828125</v>
      </c>
      <c r="E199" s="60">
        <v>71.836105346679688</v>
      </c>
      <c r="F199" s="60">
        <f t="shared" si="10"/>
        <v>100071.83610534668</v>
      </c>
      <c r="H199" s="60">
        <v>1554.828125</v>
      </c>
      <c r="I199" s="60">
        <v>122.42176055908203</v>
      </c>
      <c r="J199" s="60">
        <f t="shared" si="11"/>
        <v>200122.42176055908</v>
      </c>
      <c r="L199" s="60">
        <v>350.52699999999999</v>
      </c>
      <c r="M199" s="14">
        <v>92.323239999999998</v>
      </c>
      <c r="O199" s="230">
        <f t="shared" ref="O199:O262" si="12">L199+$O$4</f>
        <v>353.52699999999999</v>
      </c>
      <c r="P199" s="230">
        <f t="shared" ref="P199:P262" si="13">M199+$P$4</f>
        <v>350092.32324</v>
      </c>
    </row>
    <row r="200" spans="1:16" x14ac:dyDescent="0.25">
      <c r="A200" s="60">
        <v>1553.20703125</v>
      </c>
      <c r="B200" s="60">
        <v>-152.958984375</v>
      </c>
      <c r="D200" s="60">
        <v>1553.20703125</v>
      </c>
      <c r="E200" s="60">
        <v>-88.438102722167969</v>
      </c>
      <c r="F200" s="60">
        <f t="shared" ref="F200:F263" si="14">E200+$E$5</f>
        <v>99911.561897277832</v>
      </c>
      <c r="H200" s="60">
        <v>1553.20703125</v>
      </c>
      <c r="I200" s="60">
        <v>221.54513549804688</v>
      </c>
      <c r="J200" s="60">
        <f t="shared" ref="J200:J263" si="15">I200+$I$5</f>
        <v>200221.54513549805</v>
      </c>
      <c r="L200" s="60">
        <v>351.72899999999998</v>
      </c>
      <c r="M200" s="14">
        <v>24.001950000000001</v>
      </c>
      <c r="O200" s="230">
        <f t="shared" si="12"/>
        <v>354.72899999999998</v>
      </c>
      <c r="P200" s="230">
        <f t="shared" si="13"/>
        <v>350024.00195000001</v>
      </c>
    </row>
    <row r="201" spans="1:16" x14ac:dyDescent="0.25">
      <c r="A201" s="60">
        <v>1551.583984375</v>
      </c>
      <c r="B201" s="60">
        <v>243.62350463867188</v>
      </c>
      <c r="D201" s="60">
        <v>1551.583984375</v>
      </c>
      <c r="E201" s="60">
        <v>85.902999877929688</v>
      </c>
      <c r="F201" s="60">
        <f t="shared" si="14"/>
        <v>100085.90299987793</v>
      </c>
      <c r="H201" s="60">
        <v>1551.583984375</v>
      </c>
      <c r="I201" s="60">
        <v>200.44171142578125</v>
      </c>
      <c r="J201" s="60">
        <f t="shared" si="15"/>
        <v>200200.44171142578</v>
      </c>
      <c r="L201" s="60">
        <v>352.93099999999998</v>
      </c>
      <c r="M201" s="14">
        <v>53.687989999999999</v>
      </c>
      <c r="O201" s="230">
        <f t="shared" si="12"/>
        <v>355.93099999999998</v>
      </c>
      <c r="P201" s="230">
        <f t="shared" si="13"/>
        <v>350053.68799000001</v>
      </c>
    </row>
    <row r="202" spans="1:16" x14ac:dyDescent="0.25">
      <c r="A202" s="60">
        <v>1549.962890625</v>
      </c>
      <c r="B202" s="60">
        <v>37.524639129638672</v>
      </c>
      <c r="D202" s="60">
        <v>1549.962890625</v>
      </c>
      <c r="E202" s="60">
        <v>-27.993888854980469</v>
      </c>
      <c r="F202" s="60">
        <f t="shared" si="14"/>
        <v>99972.00611114502</v>
      </c>
      <c r="H202" s="60">
        <v>1549.962890625</v>
      </c>
      <c r="I202" s="60">
        <v>12.907204627990723</v>
      </c>
      <c r="J202" s="60">
        <f t="shared" si="15"/>
        <v>200012.90720462799</v>
      </c>
      <c r="L202" s="60">
        <v>354.13200000000001</v>
      </c>
      <c r="M202" s="14">
        <v>7.3627929999999999</v>
      </c>
      <c r="O202" s="230">
        <f t="shared" si="12"/>
        <v>357.13200000000001</v>
      </c>
      <c r="P202" s="230">
        <f t="shared" si="13"/>
        <v>350007.36279300001</v>
      </c>
    </row>
    <row r="203" spans="1:16" x14ac:dyDescent="0.25">
      <c r="A203" s="60">
        <v>1548.33984375</v>
      </c>
      <c r="B203" s="60">
        <v>239.90798950195313</v>
      </c>
      <c r="D203" s="60">
        <v>1548.33984375</v>
      </c>
      <c r="E203" s="60">
        <v>380.5269775390625</v>
      </c>
      <c r="F203" s="60">
        <f t="shared" si="14"/>
        <v>100380.52697753906</v>
      </c>
      <c r="H203" s="60">
        <v>1548.33984375</v>
      </c>
      <c r="I203" s="60">
        <v>252.26852416992188</v>
      </c>
      <c r="J203" s="60">
        <f t="shared" si="15"/>
        <v>200252.26852416992</v>
      </c>
      <c r="L203" s="60">
        <v>355.334</v>
      </c>
      <c r="M203" s="14">
        <v>110.0356</v>
      </c>
      <c r="O203" s="230">
        <f t="shared" si="12"/>
        <v>358.334</v>
      </c>
      <c r="P203" s="230">
        <f t="shared" si="13"/>
        <v>350110.0356</v>
      </c>
    </row>
    <row r="204" spans="1:16" x14ac:dyDescent="0.25">
      <c r="A204" s="60">
        <v>1546.716796875</v>
      </c>
      <c r="B204" s="60">
        <v>64.885353088378906</v>
      </c>
      <c r="D204" s="60">
        <v>1546.716796875</v>
      </c>
      <c r="E204" s="60">
        <v>125.01978302001953</v>
      </c>
      <c r="F204" s="60">
        <f t="shared" si="14"/>
        <v>100125.01978302002</v>
      </c>
      <c r="H204" s="60">
        <v>1546.716796875</v>
      </c>
      <c r="I204" s="60">
        <v>329.80572509765625</v>
      </c>
      <c r="J204" s="60">
        <f t="shared" si="15"/>
        <v>200329.80572509766</v>
      </c>
      <c r="L204" s="60">
        <v>356.53500000000003</v>
      </c>
      <c r="M204" s="14">
        <v>108.70610000000001</v>
      </c>
      <c r="O204" s="230">
        <f t="shared" si="12"/>
        <v>359.53500000000003</v>
      </c>
      <c r="P204" s="230">
        <f t="shared" si="13"/>
        <v>350108.70610000001</v>
      </c>
    </row>
    <row r="205" spans="1:16" x14ac:dyDescent="0.25">
      <c r="A205" s="60">
        <v>1545.09375</v>
      </c>
      <c r="B205" s="60">
        <v>47.094814300537109</v>
      </c>
      <c r="D205" s="60">
        <v>1545.09375</v>
      </c>
      <c r="E205" s="60">
        <v>491.83685302734375</v>
      </c>
      <c r="F205" s="60">
        <f t="shared" si="14"/>
        <v>100491.83685302734</v>
      </c>
      <c r="H205" s="60">
        <v>1545.09375</v>
      </c>
      <c r="I205" s="60">
        <v>154.76570129394531</v>
      </c>
      <c r="J205" s="60">
        <f t="shared" si="15"/>
        <v>200154.76570129395</v>
      </c>
      <c r="L205" s="60">
        <v>357.73700000000002</v>
      </c>
      <c r="M205" s="14">
        <v>88.373050000000006</v>
      </c>
      <c r="O205" s="230">
        <f t="shared" si="12"/>
        <v>360.73700000000002</v>
      </c>
      <c r="P205" s="230">
        <f t="shared" si="13"/>
        <v>350088.37304999999</v>
      </c>
    </row>
    <row r="206" spans="1:16" x14ac:dyDescent="0.25">
      <c r="A206" s="60">
        <v>1543.46875</v>
      </c>
      <c r="B206" s="60">
        <v>-24.470706939697266</v>
      </c>
      <c r="D206" s="60">
        <v>1543.46875</v>
      </c>
      <c r="E206" s="60">
        <v>353.552734375</v>
      </c>
      <c r="F206" s="60">
        <f t="shared" si="14"/>
        <v>100353.552734375</v>
      </c>
      <c r="H206" s="60">
        <v>1543.46875</v>
      </c>
      <c r="I206" s="60">
        <v>-43.251155853271484</v>
      </c>
      <c r="J206" s="60">
        <f t="shared" si="15"/>
        <v>199956.74884414673</v>
      </c>
      <c r="L206" s="60">
        <v>358.93799999999999</v>
      </c>
      <c r="M206" s="14">
        <v>11.945309999999999</v>
      </c>
      <c r="O206" s="230">
        <f t="shared" si="12"/>
        <v>361.93799999999999</v>
      </c>
      <c r="P206" s="230">
        <f t="shared" si="13"/>
        <v>350011.94530999998</v>
      </c>
    </row>
    <row r="207" spans="1:16" x14ac:dyDescent="0.25">
      <c r="A207" s="60">
        <v>1541.845703125</v>
      </c>
      <c r="B207" s="60">
        <v>278.10549926757813</v>
      </c>
      <c r="D207" s="60">
        <v>1541.845703125</v>
      </c>
      <c r="E207" s="60">
        <v>152.22575378417969</v>
      </c>
      <c r="F207" s="60">
        <f t="shared" si="14"/>
        <v>100152.22575378418</v>
      </c>
      <c r="H207" s="60">
        <v>1541.845703125</v>
      </c>
      <c r="I207" s="60">
        <v>266.80270385742188</v>
      </c>
      <c r="J207" s="60">
        <f t="shared" si="15"/>
        <v>200266.80270385742</v>
      </c>
      <c r="L207" s="60">
        <v>360.13900000000001</v>
      </c>
      <c r="M207" s="14">
        <v>82.973140000000001</v>
      </c>
      <c r="O207" s="230">
        <f t="shared" si="12"/>
        <v>363.13900000000001</v>
      </c>
      <c r="P207" s="230">
        <f t="shared" si="13"/>
        <v>350082.97314000002</v>
      </c>
    </row>
    <row r="208" spans="1:16" x14ac:dyDescent="0.25">
      <c r="A208" s="60">
        <v>1540.220703125</v>
      </c>
      <c r="B208" s="60">
        <v>220.52665710449219</v>
      </c>
      <c r="D208" s="60">
        <v>1540.220703125</v>
      </c>
      <c r="E208" s="60">
        <v>-8.9195718765258789</v>
      </c>
      <c r="F208" s="60">
        <f t="shared" si="14"/>
        <v>99991.080428123474</v>
      </c>
      <c r="H208" s="60">
        <v>1540.220703125</v>
      </c>
      <c r="I208" s="60">
        <v>332.06292724609375</v>
      </c>
      <c r="J208" s="60">
        <f t="shared" si="15"/>
        <v>200332.06292724609</v>
      </c>
      <c r="L208" s="60">
        <v>361.34</v>
      </c>
      <c r="M208" s="14">
        <v>7.7998050000000001</v>
      </c>
      <c r="O208" s="230">
        <f t="shared" si="12"/>
        <v>364.34</v>
      </c>
      <c r="P208" s="230">
        <f t="shared" si="13"/>
        <v>350007.79980500002</v>
      </c>
    </row>
    <row r="209" spans="1:16" x14ac:dyDescent="0.25">
      <c r="A209" s="60">
        <v>1538.595703125</v>
      </c>
      <c r="B209" s="60">
        <v>207.67752075195313</v>
      </c>
      <c r="D209" s="60">
        <v>1538.595703125</v>
      </c>
      <c r="E209" s="60">
        <v>103.93824768066406</v>
      </c>
      <c r="F209" s="60">
        <f t="shared" si="14"/>
        <v>100103.93824768066</v>
      </c>
      <c r="H209" s="60">
        <v>1538.595703125</v>
      </c>
      <c r="I209" s="60">
        <v>412.70404052734375</v>
      </c>
      <c r="J209" s="60">
        <f t="shared" si="15"/>
        <v>200412.70404052734</v>
      </c>
      <c r="L209" s="60">
        <v>362.54</v>
      </c>
      <c r="M209" s="14">
        <v>38.510249999999999</v>
      </c>
      <c r="O209" s="230">
        <f t="shared" si="12"/>
        <v>365.54</v>
      </c>
      <c r="P209" s="230">
        <f t="shared" si="13"/>
        <v>350038.51024999999</v>
      </c>
    </row>
    <row r="210" spans="1:16" x14ac:dyDescent="0.25">
      <c r="A210" s="60">
        <v>1536.970703125</v>
      </c>
      <c r="B210" s="60">
        <v>559.504638671875</v>
      </c>
      <c r="D210" s="60">
        <v>1536.970703125</v>
      </c>
      <c r="E210" s="60">
        <v>447.54995727539063</v>
      </c>
      <c r="F210" s="60">
        <f t="shared" si="14"/>
        <v>100447.54995727539</v>
      </c>
      <c r="H210" s="60">
        <v>1536.970703125</v>
      </c>
      <c r="I210" s="60">
        <v>376.418212890625</v>
      </c>
      <c r="J210" s="60">
        <f t="shared" si="15"/>
        <v>200376.41821289063</v>
      </c>
      <c r="L210" s="60">
        <v>363.74099999999999</v>
      </c>
      <c r="M210" s="14">
        <v>64.278319999999994</v>
      </c>
      <c r="O210" s="230">
        <f t="shared" si="12"/>
        <v>366.74099999999999</v>
      </c>
      <c r="P210" s="230">
        <f t="shared" si="13"/>
        <v>350064.27831999998</v>
      </c>
    </row>
    <row r="211" spans="1:16" x14ac:dyDescent="0.25">
      <c r="A211" s="60">
        <v>1535.345703125</v>
      </c>
      <c r="B211" s="60">
        <v>125.32946014404297</v>
      </c>
      <c r="D211" s="60">
        <v>1535.345703125</v>
      </c>
      <c r="E211" s="60">
        <v>337.34201049804688</v>
      </c>
      <c r="F211" s="60">
        <f t="shared" si="14"/>
        <v>100337.34201049805</v>
      </c>
      <c r="H211" s="60">
        <v>1535.345703125</v>
      </c>
      <c r="I211" s="60">
        <v>158.68278503417969</v>
      </c>
      <c r="J211" s="60">
        <f t="shared" si="15"/>
        <v>200158.68278503418</v>
      </c>
      <c r="L211" s="60">
        <v>364.94099999999997</v>
      </c>
      <c r="M211" s="14">
        <v>20.972169999999998</v>
      </c>
      <c r="O211" s="230">
        <f t="shared" si="12"/>
        <v>367.94099999999997</v>
      </c>
      <c r="P211" s="230">
        <f t="shared" si="13"/>
        <v>350020.97217000002</v>
      </c>
    </row>
    <row r="212" spans="1:16" x14ac:dyDescent="0.25">
      <c r="A212" s="60">
        <v>1533.720703125</v>
      </c>
      <c r="B212" s="60">
        <v>377.23526000976563</v>
      </c>
      <c r="D212" s="60">
        <v>1533.720703125</v>
      </c>
      <c r="E212" s="60">
        <v>413.291748046875</v>
      </c>
      <c r="F212" s="60">
        <f t="shared" si="14"/>
        <v>100413.29174804688</v>
      </c>
      <c r="H212" s="60">
        <v>1533.720703125</v>
      </c>
      <c r="I212" s="60">
        <v>133.27973937988281</v>
      </c>
      <c r="J212" s="60">
        <f t="shared" si="15"/>
        <v>200133.27973937988</v>
      </c>
      <c r="L212" s="60">
        <v>366.14100000000002</v>
      </c>
      <c r="M212" s="14">
        <v>73.653319999999994</v>
      </c>
      <c r="O212" s="230">
        <f t="shared" si="12"/>
        <v>369.14100000000002</v>
      </c>
      <c r="P212" s="230">
        <f t="shared" si="13"/>
        <v>350073.65331999998</v>
      </c>
    </row>
    <row r="213" spans="1:16" x14ac:dyDescent="0.25">
      <c r="A213" s="60">
        <v>1532.09375</v>
      </c>
      <c r="B213" s="60">
        <v>361.65286254882813</v>
      </c>
      <c r="D213" s="60">
        <v>1532.09375</v>
      </c>
      <c r="E213" s="60">
        <v>782.92706298828125</v>
      </c>
      <c r="F213" s="60">
        <f t="shared" si="14"/>
        <v>100782.92706298828</v>
      </c>
      <c r="H213" s="60">
        <v>1532.09375</v>
      </c>
      <c r="I213" s="60">
        <v>383.12408447265625</v>
      </c>
      <c r="J213" s="60">
        <f t="shared" si="15"/>
        <v>200383.12408447266</v>
      </c>
      <c r="L213" s="60">
        <v>367.34100000000001</v>
      </c>
      <c r="M213" s="14">
        <v>121.3608</v>
      </c>
      <c r="O213" s="230">
        <f t="shared" si="12"/>
        <v>370.34100000000001</v>
      </c>
      <c r="P213" s="230">
        <f t="shared" si="13"/>
        <v>350121.36080000002</v>
      </c>
    </row>
    <row r="214" spans="1:16" x14ac:dyDescent="0.25">
      <c r="A214" s="60">
        <v>1530.466796875</v>
      </c>
      <c r="B214" s="60">
        <v>558.27105712890625</v>
      </c>
      <c r="D214" s="60">
        <v>1530.466796875</v>
      </c>
      <c r="E214" s="60">
        <v>843.50860595703125</v>
      </c>
      <c r="F214" s="60">
        <f t="shared" si="14"/>
        <v>100843.50860595703</v>
      </c>
      <c r="H214" s="60">
        <v>1530.466796875</v>
      </c>
      <c r="I214" s="60">
        <v>316.2574462890625</v>
      </c>
      <c r="J214" s="60">
        <f t="shared" si="15"/>
        <v>200316.25744628906</v>
      </c>
      <c r="L214" s="60">
        <v>368.541</v>
      </c>
      <c r="M214" s="14">
        <v>49.012700000000002</v>
      </c>
      <c r="O214" s="230">
        <f t="shared" si="12"/>
        <v>371.541</v>
      </c>
      <c r="P214" s="230">
        <f t="shared" si="13"/>
        <v>350049.01270000002</v>
      </c>
    </row>
    <row r="215" spans="1:16" x14ac:dyDescent="0.25">
      <c r="A215" s="60">
        <v>1528.83984375</v>
      </c>
      <c r="B215" s="60">
        <v>690.3487548828125</v>
      </c>
      <c r="D215" s="60">
        <v>1528.83984375</v>
      </c>
      <c r="E215" s="60">
        <v>575.26165771484375</v>
      </c>
      <c r="F215" s="60">
        <f t="shared" si="14"/>
        <v>100575.26165771484</v>
      </c>
      <c r="H215" s="60">
        <v>1528.83984375</v>
      </c>
      <c r="I215" s="60">
        <v>300.15908813476563</v>
      </c>
      <c r="J215" s="60">
        <f t="shared" si="15"/>
        <v>200300.15908813477</v>
      </c>
      <c r="L215" s="60">
        <v>369.74099999999999</v>
      </c>
      <c r="M215" s="14">
        <v>75.743160000000003</v>
      </c>
      <c r="O215" s="230">
        <f t="shared" si="12"/>
        <v>372.74099999999999</v>
      </c>
      <c r="P215" s="230">
        <f t="shared" si="13"/>
        <v>350075.74316000001</v>
      </c>
    </row>
    <row r="216" spans="1:16" x14ac:dyDescent="0.25">
      <c r="A216" s="60">
        <v>1527.212890625</v>
      </c>
      <c r="B216" s="60">
        <v>572.02764892578125</v>
      </c>
      <c r="D216" s="60">
        <v>1527.212890625</v>
      </c>
      <c r="E216" s="60">
        <v>654.40374755859375</v>
      </c>
      <c r="F216" s="60">
        <f t="shared" si="14"/>
        <v>100654.40374755859</v>
      </c>
      <c r="H216" s="60">
        <v>1527.212890625</v>
      </c>
      <c r="I216" s="60">
        <v>299.45669555664063</v>
      </c>
      <c r="J216" s="60">
        <f t="shared" si="15"/>
        <v>200299.45669555664</v>
      </c>
      <c r="L216" s="60">
        <v>370.94</v>
      </c>
      <c r="M216" s="14">
        <v>12.387700000000001</v>
      </c>
      <c r="O216" s="230">
        <f t="shared" si="12"/>
        <v>373.94</v>
      </c>
      <c r="P216" s="230">
        <f t="shared" si="13"/>
        <v>350012.38770000002</v>
      </c>
    </row>
    <row r="217" spans="1:16" x14ac:dyDescent="0.25">
      <c r="A217" s="60">
        <v>1525.5859375</v>
      </c>
      <c r="B217" s="60">
        <v>820.96112060546875</v>
      </c>
      <c r="D217" s="60">
        <v>1525.5859375</v>
      </c>
      <c r="E217" s="60">
        <v>887.16595458984375</v>
      </c>
      <c r="F217" s="60">
        <f t="shared" si="14"/>
        <v>100887.16595458984</v>
      </c>
      <c r="H217" s="60">
        <v>1525.5859375</v>
      </c>
      <c r="I217" s="60">
        <v>278.8170166015625</v>
      </c>
      <c r="J217" s="60">
        <f t="shared" si="15"/>
        <v>200278.81701660156</v>
      </c>
      <c r="L217" s="60">
        <v>372.14</v>
      </c>
      <c r="M217" s="14">
        <v>19.099119999999999</v>
      </c>
      <c r="O217" s="230">
        <f t="shared" si="12"/>
        <v>375.14</v>
      </c>
      <c r="P217" s="230">
        <f t="shared" si="13"/>
        <v>350019.09912000003</v>
      </c>
    </row>
    <row r="218" spans="1:16" x14ac:dyDescent="0.25">
      <c r="A218" s="60">
        <v>1523.95703125</v>
      </c>
      <c r="B218" s="60">
        <v>661.416259765625</v>
      </c>
      <c r="D218" s="60">
        <v>1523.95703125</v>
      </c>
      <c r="E218" s="60">
        <v>972.484619140625</v>
      </c>
      <c r="F218" s="60">
        <f t="shared" si="14"/>
        <v>100972.48461914063</v>
      </c>
      <c r="H218" s="60">
        <v>1523.95703125</v>
      </c>
      <c r="I218" s="60">
        <v>448.66497802734375</v>
      </c>
      <c r="J218" s="60">
        <f t="shared" si="15"/>
        <v>200448.66497802734</v>
      </c>
      <c r="L218" s="60">
        <v>373.339</v>
      </c>
      <c r="M218" s="14">
        <v>68.018069999999994</v>
      </c>
      <c r="O218" s="230">
        <f t="shared" si="12"/>
        <v>376.339</v>
      </c>
      <c r="P218" s="230">
        <f t="shared" si="13"/>
        <v>350068.01806999999</v>
      </c>
    </row>
    <row r="219" spans="1:16" x14ac:dyDescent="0.25">
      <c r="A219" s="60">
        <v>1522.330078125</v>
      </c>
      <c r="B219" s="60">
        <v>687.7720947265625</v>
      </c>
      <c r="D219" s="60">
        <v>1522.330078125</v>
      </c>
      <c r="E219" s="60">
        <v>1020.940185546875</v>
      </c>
      <c r="F219" s="60">
        <f t="shared" si="14"/>
        <v>101020.94018554688</v>
      </c>
      <c r="H219" s="60">
        <v>1522.330078125</v>
      </c>
      <c r="I219" s="60">
        <v>612.3033447265625</v>
      </c>
      <c r="J219" s="60">
        <f t="shared" si="15"/>
        <v>200612.30334472656</v>
      </c>
      <c r="L219" s="60">
        <v>374.53800000000001</v>
      </c>
      <c r="M219" s="14">
        <v>74.651859999999999</v>
      </c>
      <c r="O219" s="230">
        <f t="shared" si="12"/>
        <v>377.53800000000001</v>
      </c>
      <c r="P219" s="230">
        <f t="shared" si="13"/>
        <v>350074.65185999998</v>
      </c>
    </row>
    <row r="220" spans="1:16" x14ac:dyDescent="0.25">
      <c r="A220" s="60">
        <v>1520.701171875</v>
      </c>
      <c r="B220" s="60">
        <v>944.49932861328125</v>
      </c>
      <c r="D220" s="60">
        <v>1520.701171875</v>
      </c>
      <c r="E220" s="60">
        <v>1262.87548828125</v>
      </c>
      <c r="F220" s="60">
        <f t="shared" si="14"/>
        <v>101262.87548828125</v>
      </c>
      <c r="H220" s="60">
        <v>1520.701171875</v>
      </c>
      <c r="I220" s="60">
        <v>545.67108154296875</v>
      </c>
      <c r="J220" s="60">
        <f t="shared" si="15"/>
        <v>200545.67108154297</v>
      </c>
      <c r="L220" s="60">
        <v>375.73700000000002</v>
      </c>
      <c r="M220" s="14">
        <v>42.281739999999999</v>
      </c>
      <c r="O220" s="230">
        <f t="shared" si="12"/>
        <v>378.73700000000002</v>
      </c>
      <c r="P220" s="230">
        <f t="shared" si="13"/>
        <v>350042.28174000001</v>
      </c>
    </row>
    <row r="221" spans="1:16" x14ac:dyDescent="0.25">
      <c r="A221" s="60">
        <v>1519.072265625</v>
      </c>
      <c r="B221" s="60">
        <v>731.59063720703125</v>
      </c>
      <c r="D221" s="60">
        <v>1519.072265625</v>
      </c>
      <c r="E221" s="60">
        <v>1187.0780029296875</v>
      </c>
      <c r="F221" s="60">
        <f t="shared" si="14"/>
        <v>101187.07800292969</v>
      </c>
      <c r="H221" s="60">
        <v>1519.072265625</v>
      </c>
      <c r="I221" s="60">
        <v>417.7099609375</v>
      </c>
      <c r="J221" s="60">
        <f t="shared" si="15"/>
        <v>200417.7099609375</v>
      </c>
      <c r="L221" s="60">
        <v>376.93599999999998</v>
      </c>
      <c r="M221" s="14">
        <v>40.004390000000001</v>
      </c>
      <c r="O221" s="230">
        <f t="shared" si="12"/>
        <v>379.93599999999998</v>
      </c>
      <c r="P221" s="230">
        <f t="shared" si="13"/>
        <v>350040.00439000002</v>
      </c>
    </row>
    <row r="222" spans="1:16" x14ac:dyDescent="0.25">
      <c r="A222" s="60">
        <v>1517.443359375</v>
      </c>
      <c r="B222" s="60">
        <v>790.453125</v>
      </c>
      <c r="D222" s="60">
        <v>1517.443359375</v>
      </c>
      <c r="E222" s="60">
        <v>1470.4117431640625</v>
      </c>
      <c r="F222" s="60">
        <f t="shared" si="14"/>
        <v>101470.41174316406</v>
      </c>
      <c r="H222" s="60">
        <v>1517.443359375</v>
      </c>
      <c r="I222" s="60">
        <v>731.73516845703125</v>
      </c>
      <c r="J222" s="60">
        <f t="shared" si="15"/>
        <v>200731.73516845703</v>
      </c>
      <c r="L222" s="60">
        <v>378.13499999999999</v>
      </c>
      <c r="M222" s="14">
        <v>34.159179999999999</v>
      </c>
      <c r="O222" s="230">
        <f t="shared" si="12"/>
        <v>381.13499999999999</v>
      </c>
      <c r="P222" s="230">
        <f t="shared" si="13"/>
        <v>350034.15918000002</v>
      </c>
    </row>
    <row r="223" spans="1:16" x14ac:dyDescent="0.25">
      <c r="A223" s="60">
        <v>1515.8125</v>
      </c>
      <c r="B223" s="60">
        <v>654.596435546875</v>
      </c>
      <c r="D223" s="60">
        <v>1515.8125</v>
      </c>
      <c r="E223" s="60">
        <v>1448.4381103515625</v>
      </c>
      <c r="F223" s="60">
        <f t="shared" si="14"/>
        <v>101448.43811035156</v>
      </c>
      <c r="H223" s="60">
        <v>1515.8125</v>
      </c>
      <c r="I223" s="60">
        <v>473.48611450195313</v>
      </c>
      <c r="J223" s="60">
        <f t="shared" si="15"/>
        <v>200473.48611450195</v>
      </c>
      <c r="L223" s="60">
        <v>379.33300000000003</v>
      </c>
      <c r="M223" s="14">
        <v>44.778320000000001</v>
      </c>
      <c r="O223" s="230">
        <f t="shared" si="12"/>
        <v>382.33300000000003</v>
      </c>
      <c r="P223" s="230">
        <f t="shared" si="13"/>
        <v>350044.77831999998</v>
      </c>
    </row>
    <row r="224" spans="1:16" x14ac:dyDescent="0.25">
      <c r="A224" s="60">
        <v>1514.18359375</v>
      </c>
      <c r="B224" s="60">
        <v>863.94140625</v>
      </c>
      <c r="D224" s="60">
        <v>1514.18359375</v>
      </c>
      <c r="E224" s="60">
        <v>1449.5045166015625</v>
      </c>
      <c r="F224" s="60">
        <f t="shared" si="14"/>
        <v>101449.50451660156</v>
      </c>
      <c r="H224" s="60">
        <v>1514.18359375</v>
      </c>
      <c r="I224" s="60">
        <v>555.841552734375</v>
      </c>
      <c r="J224" s="60">
        <f t="shared" si="15"/>
        <v>200555.84155273438</v>
      </c>
      <c r="L224" s="60">
        <v>380.53100000000001</v>
      </c>
      <c r="M224" s="14">
        <v>94.177250000000001</v>
      </c>
      <c r="O224" s="230">
        <f t="shared" si="12"/>
        <v>383.53100000000001</v>
      </c>
      <c r="P224" s="230">
        <f t="shared" si="13"/>
        <v>350094.17725000001</v>
      </c>
    </row>
    <row r="225" spans="1:16" x14ac:dyDescent="0.25">
      <c r="A225" s="60">
        <v>1512.552734375</v>
      </c>
      <c r="B225" s="60">
        <v>712.98309326171875</v>
      </c>
      <c r="D225" s="60">
        <v>1512.552734375</v>
      </c>
      <c r="E225" s="60">
        <v>1616.2630615234375</v>
      </c>
      <c r="F225" s="60">
        <f t="shared" si="14"/>
        <v>101616.26306152344</v>
      </c>
      <c r="H225" s="60">
        <v>1512.552734375</v>
      </c>
      <c r="I225" s="60">
        <v>618.28350830078125</v>
      </c>
      <c r="J225" s="60">
        <f t="shared" si="15"/>
        <v>200618.28350830078</v>
      </c>
      <c r="L225" s="60">
        <v>381.73</v>
      </c>
      <c r="M225" s="14">
        <v>69.78125</v>
      </c>
      <c r="O225" s="230">
        <f t="shared" si="12"/>
        <v>384.73</v>
      </c>
      <c r="P225" s="230">
        <f t="shared" si="13"/>
        <v>350069.78125</v>
      </c>
    </row>
    <row r="226" spans="1:16" x14ac:dyDescent="0.25">
      <c r="A226" s="60">
        <v>1510.921875</v>
      </c>
      <c r="B226" s="60">
        <v>706.29547119140625</v>
      </c>
      <c r="D226" s="60">
        <v>1510.921875</v>
      </c>
      <c r="E226" s="60">
        <v>1448.807373046875</v>
      </c>
      <c r="F226" s="60">
        <f t="shared" si="14"/>
        <v>101448.80737304688</v>
      </c>
      <c r="H226" s="60">
        <v>1510.921875</v>
      </c>
      <c r="I226" s="60">
        <v>820.24005126953125</v>
      </c>
      <c r="J226" s="60">
        <f t="shared" si="15"/>
        <v>200820.24005126953</v>
      </c>
      <c r="L226" s="60">
        <v>382.928</v>
      </c>
      <c r="M226" s="14">
        <v>105.4961</v>
      </c>
      <c r="O226" s="230">
        <f t="shared" si="12"/>
        <v>385.928</v>
      </c>
      <c r="P226" s="230">
        <f t="shared" si="13"/>
        <v>350105.49609999999</v>
      </c>
    </row>
    <row r="227" spans="1:16" x14ac:dyDescent="0.25">
      <c r="A227" s="60">
        <v>1509.291015625</v>
      </c>
      <c r="B227" s="60">
        <v>610.8128662109375</v>
      </c>
      <c r="D227" s="60">
        <v>1509.291015625</v>
      </c>
      <c r="E227" s="60">
        <v>1460.8079833984375</v>
      </c>
      <c r="F227" s="60">
        <f t="shared" si="14"/>
        <v>101460.80798339844</v>
      </c>
      <c r="H227" s="60">
        <v>1509.291015625</v>
      </c>
      <c r="I227" s="60">
        <v>632.8387451171875</v>
      </c>
      <c r="J227" s="60">
        <f t="shared" si="15"/>
        <v>200632.83874511719</v>
      </c>
      <c r="L227" s="60">
        <v>384.12599999999998</v>
      </c>
      <c r="M227" s="14">
        <v>40.091799999999999</v>
      </c>
      <c r="O227" s="230">
        <f t="shared" si="12"/>
        <v>387.12599999999998</v>
      </c>
      <c r="P227" s="230">
        <f t="shared" si="13"/>
        <v>350040.09179999999</v>
      </c>
    </row>
    <row r="228" spans="1:16" x14ac:dyDescent="0.25">
      <c r="A228" s="60">
        <v>1507.66015625</v>
      </c>
      <c r="B228" s="60">
        <v>579.83282470703125</v>
      </c>
      <c r="D228" s="60">
        <v>1507.66015625</v>
      </c>
      <c r="E228" s="60">
        <v>1463.669677734375</v>
      </c>
      <c r="F228" s="60">
        <f t="shared" si="14"/>
        <v>101463.66967773438</v>
      </c>
      <c r="H228" s="60">
        <v>1507.66015625</v>
      </c>
      <c r="I228" s="60">
        <v>804.12908935546875</v>
      </c>
      <c r="J228" s="60">
        <f t="shared" si="15"/>
        <v>200804.12908935547</v>
      </c>
      <c r="L228" s="60">
        <v>385.32299999999998</v>
      </c>
      <c r="M228" s="14">
        <v>18.752929999999999</v>
      </c>
      <c r="O228" s="230">
        <f t="shared" si="12"/>
        <v>388.32299999999998</v>
      </c>
      <c r="P228" s="230">
        <f t="shared" si="13"/>
        <v>350018.75293000002</v>
      </c>
    </row>
    <row r="229" spans="1:16" x14ac:dyDescent="0.25">
      <c r="A229" s="60">
        <v>1506.02734375</v>
      </c>
      <c r="B229" s="60">
        <v>619.470947265625</v>
      </c>
      <c r="D229" s="60">
        <v>1506.02734375</v>
      </c>
      <c r="E229" s="60">
        <v>1256.733642578125</v>
      </c>
      <c r="F229" s="60">
        <f t="shared" si="14"/>
        <v>101256.73364257813</v>
      </c>
      <c r="H229" s="60">
        <v>1506.02734375</v>
      </c>
      <c r="I229" s="60">
        <v>696.57733154296875</v>
      </c>
      <c r="J229" s="60">
        <f t="shared" si="15"/>
        <v>200696.57733154297</v>
      </c>
      <c r="L229" s="60">
        <v>386.52100000000002</v>
      </c>
      <c r="M229" s="14">
        <v>32.340820000000001</v>
      </c>
      <c r="O229" s="230">
        <f t="shared" si="12"/>
        <v>389.52100000000002</v>
      </c>
      <c r="P229" s="230">
        <f t="shared" si="13"/>
        <v>350032.34081999998</v>
      </c>
    </row>
    <row r="230" spans="1:16" x14ac:dyDescent="0.25">
      <c r="A230" s="60">
        <v>1504.39453125</v>
      </c>
      <c r="B230" s="60">
        <v>625.4959716796875</v>
      </c>
      <c r="D230" s="60">
        <v>1504.39453125</v>
      </c>
      <c r="E230" s="60">
        <v>1259.7906494140625</v>
      </c>
      <c r="F230" s="60">
        <f t="shared" si="14"/>
        <v>101259.79064941406</v>
      </c>
      <c r="H230" s="60">
        <v>1504.39453125</v>
      </c>
      <c r="I230" s="60">
        <v>477.29275512695313</v>
      </c>
      <c r="J230" s="60">
        <f t="shared" si="15"/>
        <v>200477.29275512695</v>
      </c>
      <c r="L230" s="60">
        <v>387.71800000000002</v>
      </c>
      <c r="M230" s="14">
        <v>44.075200000000002</v>
      </c>
      <c r="O230" s="230">
        <f t="shared" si="12"/>
        <v>390.71800000000002</v>
      </c>
      <c r="P230" s="230">
        <f t="shared" si="13"/>
        <v>350044.07520000002</v>
      </c>
    </row>
    <row r="231" spans="1:16" x14ac:dyDescent="0.25">
      <c r="A231" s="60">
        <v>1502.763671875</v>
      </c>
      <c r="B231" s="60">
        <v>319.18405151367188</v>
      </c>
      <c r="D231" s="60">
        <v>1502.763671875</v>
      </c>
      <c r="E231" s="60">
        <v>829.49847412109375</v>
      </c>
      <c r="F231" s="60">
        <f t="shared" si="14"/>
        <v>100829.49847412109</v>
      </c>
      <c r="H231" s="60">
        <v>1502.763671875</v>
      </c>
      <c r="I231" s="60">
        <v>556.7362060546875</v>
      </c>
      <c r="J231" s="60">
        <f t="shared" si="15"/>
        <v>200556.73620605469</v>
      </c>
      <c r="L231" s="60">
        <v>388.916</v>
      </c>
      <c r="M231" s="14">
        <v>90.490719999999996</v>
      </c>
      <c r="O231" s="230">
        <f t="shared" si="12"/>
        <v>391.916</v>
      </c>
      <c r="P231" s="230">
        <f t="shared" si="13"/>
        <v>350090.49072</v>
      </c>
    </row>
    <row r="232" spans="1:16" x14ac:dyDescent="0.25">
      <c r="A232" s="60">
        <v>1501.12890625</v>
      </c>
      <c r="B232" s="60">
        <v>20.834133148193359</v>
      </c>
      <c r="D232" s="60">
        <v>1501.12890625</v>
      </c>
      <c r="E232" s="60">
        <v>921.60260009765625</v>
      </c>
      <c r="F232" s="60">
        <f t="shared" si="14"/>
        <v>100921.60260009766</v>
      </c>
      <c r="H232" s="60">
        <v>1501.12890625</v>
      </c>
      <c r="I232" s="60">
        <v>337.68023681640625</v>
      </c>
      <c r="J232" s="60">
        <f t="shared" si="15"/>
        <v>200337.68023681641</v>
      </c>
      <c r="L232" s="60">
        <v>390.113</v>
      </c>
      <c r="M232" s="14">
        <v>62.064450000000001</v>
      </c>
      <c r="O232" s="230">
        <f t="shared" si="12"/>
        <v>393.113</v>
      </c>
      <c r="P232" s="230">
        <f t="shared" si="13"/>
        <v>350062.06445000001</v>
      </c>
    </row>
    <row r="233" spans="1:16" x14ac:dyDescent="0.25">
      <c r="A233" s="60">
        <v>1499.49609375</v>
      </c>
      <c r="B233" s="60">
        <v>-43.121124267578125</v>
      </c>
      <c r="D233" s="60">
        <v>1499.49609375</v>
      </c>
      <c r="E233" s="60">
        <v>606.5283203125</v>
      </c>
      <c r="F233" s="60">
        <f t="shared" si="14"/>
        <v>100606.5283203125</v>
      </c>
      <c r="H233" s="60">
        <v>1499.49609375</v>
      </c>
      <c r="I233" s="60">
        <v>121.79689025878906</v>
      </c>
      <c r="J233" s="60">
        <f t="shared" si="15"/>
        <v>200121.79689025879</v>
      </c>
      <c r="L233" s="60">
        <v>391.31</v>
      </c>
      <c r="M233" s="14">
        <v>29.366209999999999</v>
      </c>
      <c r="O233" s="230">
        <f t="shared" si="12"/>
        <v>394.31</v>
      </c>
      <c r="P233" s="230">
        <f t="shared" si="13"/>
        <v>350029.36621000001</v>
      </c>
    </row>
    <row r="234" spans="1:16" x14ac:dyDescent="0.25">
      <c r="A234" s="60">
        <v>1497.86328125</v>
      </c>
      <c r="B234" s="60">
        <v>257.28543090820313</v>
      </c>
      <c r="D234" s="60">
        <v>1497.86328125</v>
      </c>
      <c r="E234" s="60">
        <v>743.114990234375</v>
      </c>
      <c r="F234" s="60">
        <f t="shared" si="14"/>
        <v>100743.11499023438</v>
      </c>
      <c r="H234" s="60">
        <v>1497.86328125</v>
      </c>
      <c r="I234" s="60">
        <v>291.70086669921875</v>
      </c>
      <c r="J234" s="60">
        <f t="shared" si="15"/>
        <v>200291.70086669922</v>
      </c>
      <c r="L234" s="60">
        <v>392.50599999999997</v>
      </c>
      <c r="M234" s="14">
        <v>59.188479999999998</v>
      </c>
      <c r="O234" s="230">
        <f t="shared" si="12"/>
        <v>395.50599999999997</v>
      </c>
      <c r="P234" s="230">
        <f t="shared" si="13"/>
        <v>350059.18848000001</v>
      </c>
    </row>
    <row r="235" spans="1:16" x14ac:dyDescent="0.25">
      <c r="A235" s="60">
        <v>1496.228515625</v>
      </c>
      <c r="B235" s="60">
        <v>326.66586303710938</v>
      </c>
      <c r="D235" s="60">
        <v>1496.228515625</v>
      </c>
      <c r="E235" s="60">
        <v>648.70196533203125</v>
      </c>
      <c r="F235" s="60">
        <f t="shared" si="14"/>
        <v>100648.70196533203</v>
      </c>
      <c r="H235" s="60">
        <v>1496.228515625</v>
      </c>
      <c r="I235" s="60">
        <v>86.737403869628906</v>
      </c>
      <c r="J235" s="60">
        <f t="shared" si="15"/>
        <v>200086.73740386963</v>
      </c>
      <c r="L235" s="60">
        <v>393.70299999999997</v>
      </c>
      <c r="M235" s="14">
        <v>14.168950000000001</v>
      </c>
      <c r="O235" s="230">
        <f t="shared" si="12"/>
        <v>396.70299999999997</v>
      </c>
      <c r="P235" s="230">
        <f t="shared" si="13"/>
        <v>350014.16895000002</v>
      </c>
    </row>
    <row r="236" spans="1:16" x14ac:dyDescent="0.25">
      <c r="A236" s="60">
        <v>1494.595703125</v>
      </c>
      <c r="B236" s="60">
        <v>103.90300750732422</v>
      </c>
      <c r="D236" s="60">
        <v>1494.595703125</v>
      </c>
      <c r="E236" s="60">
        <v>282.0706787109375</v>
      </c>
      <c r="F236" s="60">
        <f t="shared" si="14"/>
        <v>100282.07067871094</v>
      </c>
      <c r="H236" s="60">
        <v>1494.595703125</v>
      </c>
      <c r="I236" s="60">
        <v>53.206089019775391</v>
      </c>
      <c r="J236" s="60">
        <f t="shared" si="15"/>
        <v>200053.20608901978</v>
      </c>
      <c r="L236" s="60">
        <v>394.9</v>
      </c>
      <c r="M236" s="14">
        <v>35.470210000000002</v>
      </c>
      <c r="O236" s="230">
        <f t="shared" si="12"/>
        <v>397.9</v>
      </c>
      <c r="P236" s="230">
        <f t="shared" si="13"/>
        <v>350035.47021</v>
      </c>
    </row>
    <row r="237" spans="1:16" x14ac:dyDescent="0.25">
      <c r="A237" s="60">
        <v>1492.9609375</v>
      </c>
      <c r="B237" s="60">
        <v>139.84951782226563</v>
      </c>
      <c r="D237" s="60">
        <v>1492.9609375</v>
      </c>
      <c r="E237" s="60">
        <v>438.743408203125</v>
      </c>
      <c r="F237" s="60">
        <f t="shared" si="14"/>
        <v>100438.74340820313</v>
      </c>
      <c r="H237" s="60">
        <v>1492.9609375</v>
      </c>
      <c r="I237" s="60">
        <v>91.638671875</v>
      </c>
      <c r="J237" s="60">
        <f t="shared" si="15"/>
        <v>200091.638671875</v>
      </c>
      <c r="L237" s="60">
        <v>396.096</v>
      </c>
      <c r="M237" s="14">
        <v>31.051760000000002</v>
      </c>
      <c r="O237" s="230">
        <f t="shared" si="12"/>
        <v>399.096</v>
      </c>
      <c r="P237" s="230">
        <f t="shared" si="13"/>
        <v>350031.05176</v>
      </c>
    </row>
    <row r="238" spans="1:16" x14ac:dyDescent="0.25">
      <c r="A238" s="60">
        <v>1491.32421875</v>
      </c>
      <c r="B238" s="60">
        <v>-128.361083984375</v>
      </c>
      <c r="D238" s="60">
        <v>1491.32421875</v>
      </c>
      <c r="E238" s="60">
        <v>281.99215698242188</v>
      </c>
      <c r="F238" s="60">
        <f t="shared" si="14"/>
        <v>100281.99215698242</v>
      </c>
      <c r="H238" s="60">
        <v>1491.32421875</v>
      </c>
      <c r="I238" s="60">
        <v>10.854193687438965</v>
      </c>
      <c r="J238" s="60">
        <f t="shared" si="15"/>
        <v>200010.85419368744</v>
      </c>
      <c r="L238" s="60">
        <v>397.29199999999997</v>
      </c>
      <c r="M238" s="14">
        <v>19.682130000000001</v>
      </c>
      <c r="O238" s="230">
        <f t="shared" si="12"/>
        <v>400.29199999999997</v>
      </c>
      <c r="P238" s="230">
        <f t="shared" si="13"/>
        <v>350019.68212999997</v>
      </c>
    </row>
    <row r="239" spans="1:16" x14ac:dyDescent="0.25">
      <c r="A239" s="60">
        <v>1489.689453125</v>
      </c>
      <c r="B239" s="60">
        <v>-55.47955322265625</v>
      </c>
      <c r="D239" s="60">
        <v>1489.689453125</v>
      </c>
      <c r="E239" s="60">
        <v>353.119384765625</v>
      </c>
      <c r="F239" s="60">
        <f t="shared" si="14"/>
        <v>100353.11938476563</v>
      </c>
      <c r="H239" s="60">
        <v>1489.689453125</v>
      </c>
      <c r="I239" s="60">
        <v>-108.09220886230469</v>
      </c>
      <c r="J239" s="60">
        <f t="shared" si="15"/>
        <v>199891.9077911377</v>
      </c>
      <c r="L239" s="60">
        <v>398.488</v>
      </c>
      <c r="M239" s="14">
        <v>6.8203129999999996</v>
      </c>
      <c r="O239" s="230">
        <f t="shared" si="12"/>
        <v>401.488</v>
      </c>
      <c r="P239" s="230">
        <f t="shared" si="13"/>
        <v>350006.820313</v>
      </c>
    </row>
    <row r="240" spans="1:16" x14ac:dyDescent="0.25">
      <c r="A240" s="60">
        <v>1488.0546875</v>
      </c>
      <c r="B240" s="60">
        <v>239.08673095703125</v>
      </c>
      <c r="D240" s="60">
        <v>1488.0546875</v>
      </c>
      <c r="E240" s="60">
        <v>462.48995971679688</v>
      </c>
      <c r="F240" s="60">
        <f t="shared" si="14"/>
        <v>100462.4899597168</v>
      </c>
      <c r="H240" s="60">
        <v>1488.0546875</v>
      </c>
      <c r="I240" s="60">
        <v>37.467025756835938</v>
      </c>
      <c r="J240" s="60">
        <f t="shared" si="15"/>
        <v>200037.46702575684</v>
      </c>
      <c r="L240" s="60">
        <v>399.68400000000003</v>
      </c>
      <c r="M240" s="14">
        <v>69.659180000000006</v>
      </c>
      <c r="O240" s="230">
        <f t="shared" si="12"/>
        <v>402.68400000000003</v>
      </c>
      <c r="P240" s="230">
        <f t="shared" si="13"/>
        <v>350069.65918000002</v>
      </c>
    </row>
    <row r="241" spans="1:16" x14ac:dyDescent="0.25">
      <c r="A241" s="60">
        <v>1486.41796875</v>
      </c>
      <c r="B241" s="60">
        <v>180.69256591796875</v>
      </c>
      <c r="D241" s="60">
        <v>1486.41796875</v>
      </c>
      <c r="E241" s="60">
        <v>234.21318054199219</v>
      </c>
      <c r="F241" s="60">
        <f t="shared" si="14"/>
        <v>100234.21318054199</v>
      </c>
      <c r="H241" s="60">
        <v>1486.41796875</v>
      </c>
      <c r="I241" s="60">
        <v>202.89688110351563</v>
      </c>
      <c r="J241" s="60">
        <f t="shared" si="15"/>
        <v>200202.89688110352</v>
      </c>
      <c r="L241" s="60">
        <v>400.88</v>
      </c>
      <c r="M241" s="14">
        <v>35.873049999999999</v>
      </c>
      <c r="O241" s="230">
        <f t="shared" si="12"/>
        <v>403.88</v>
      </c>
      <c r="P241" s="230">
        <f t="shared" si="13"/>
        <v>350035.87304999999</v>
      </c>
    </row>
    <row r="242" spans="1:16" x14ac:dyDescent="0.25">
      <c r="A242" s="60">
        <v>1484.78125</v>
      </c>
      <c r="B242" s="60">
        <v>52.155815124511719</v>
      </c>
      <c r="D242" s="60">
        <v>1484.78125</v>
      </c>
      <c r="E242" s="60">
        <v>198.5926513671875</v>
      </c>
      <c r="F242" s="60">
        <f t="shared" si="14"/>
        <v>100198.59265136719</v>
      </c>
      <c r="H242" s="60">
        <v>1484.78125</v>
      </c>
      <c r="I242" s="60">
        <v>100.94873809814453</v>
      </c>
      <c r="J242" s="60">
        <f t="shared" si="15"/>
        <v>200100.94873809814</v>
      </c>
      <c r="L242" s="60">
        <v>402.07499999999999</v>
      </c>
      <c r="M242" s="14">
        <v>18.434080000000002</v>
      </c>
      <c r="O242" s="230">
        <f t="shared" si="12"/>
        <v>405.07499999999999</v>
      </c>
      <c r="P242" s="230">
        <f t="shared" si="13"/>
        <v>350018.43407999998</v>
      </c>
    </row>
    <row r="243" spans="1:16" x14ac:dyDescent="0.25">
      <c r="A243" s="60">
        <v>1483.14453125</v>
      </c>
      <c r="B243" s="60">
        <v>125.39470672607422</v>
      </c>
      <c r="D243" s="60">
        <v>1483.14453125</v>
      </c>
      <c r="E243" s="60">
        <v>323.43136596679688</v>
      </c>
      <c r="F243" s="60">
        <f t="shared" si="14"/>
        <v>100323.4313659668</v>
      </c>
      <c r="H243" s="60">
        <v>1483.14453125</v>
      </c>
      <c r="I243" s="60">
        <v>393.15628051757813</v>
      </c>
      <c r="J243" s="60">
        <f t="shared" si="15"/>
        <v>200393.15628051758</v>
      </c>
      <c r="L243" s="60">
        <v>403.27100000000002</v>
      </c>
      <c r="M243" s="14">
        <v>75.101560000000006</v>
      </c>
      <c r="O243" s="230">
        <f t="shared" si="12"/>
        <v>406.27100000000002</v>
      </c>
      <c r="P243" s="230">
        <f t="shared" si="13"/>
        <v>350075.10155999998</v>
      </c>
    </row>
    <row r="244" spans="1:16" x14ac:dyDescent="0.25">
      <c r="A244" s="60">
        <v>1481.5078125</v>
      </c>
      <c r="B244" s="60">
        <v>679.733642578125</v>
      </c>
      <c r="D244" s="60">
        <v>1481.5078125</v>
      </c>
      <c r="E244" s="60">
        <v>223.80577087402344</v>
      </c>
      <c r="F244" s="60">
        <f t="shared" si="14"/>
        <v>100223.80577087402</v>
      </c>
      <c r="H244" s="60">
        <v>1481.5078125</v>
      </c>
      <c r="I244" s="60">
        <v>222.58642578125</v>
      </c>
      <c r="J244" s="60">
        <f t="shared" si="15"/>
        <v>200222.58642578125</v>
      </c>
      <c r="L244" s="60">
        <v>404.46600000000001</v>
      </c>
      <c r="M244" s="14">
        <v>106.5068</v>
      </c>
      <c r="O244" s="230">
        <f t="shared" si="12"/>
        <v>407.46600000000001</v>
      </c>
      <c r="P244" s="230">
        <f t="shared" si="13"/>
        <v>350106.50679999997</v>
      </c>
    </row>
    <row r="245" spans="1:16" x14ac:dyDescent="0.25">
      <c r="A245" s="60">
        <v>1479.87109375</v>
      </c>
      <c r="B245" s="60">
        <v>262.9423828125</v>
      </c>
      <c r="D245" s="60">
        <v>1479.87109375</v>
      </c>
      <c r="E245" s="60">
        <v>438.79428100585938</v>
      </c>
      <c r="F245" s="60">
        <f t="shared" si="14"/>
        <v>100438.79428100586</v>
      </c>
      <c r="H245" s="60">
        <v>1479.87109375</v>
      </c>
      <c r="I245" s="60">
        <v>220.0755615234375</v>
      </c>
      <c r="J245" s="60">
        <f t="shared" si="15"/>
        <v>200220.07556152344</v>
      </c>
      <c r="L245" s="60">
        <v>405.661</v>
      </c>
      <c r="M245" s="14">
        <v>28.051760000000002</v>
      </c>
      <c r="O245" s="230">
        <f t="shared" si="12"/>
        <v>408.661</v>
      </c>
      <c r="P245" s="230">
        <f t="shared" si="13"/>
        <v>350028.05176</v>
      </c>
    </row>
    <row r="246" spans="1:16" x14ac:dyDescent="0.25">
      <c r="A246" s="60">
        <v>1478.232421875</v>
      </c>
      <c r="B246" s="60">
        <v>160.91514587402344</v>
      </c>
      <c r="D246" s="60">
        <v>1478.232421875</v>
      </c>
      <c r="E246" s="60">
        <v>478.25448608398438</v>
      </c>
      <c r="F246" s="60">
        <f t="shared" si="14"/>
        <v>100478.25448608398</v>
      </c>
      <c r="H246" s="60">
        <v>1478.232421875</v>
      </c>
      <c r="I246" s="60">
        <v>327.53768920898438</v>
      </c>
      <c r="J246" s="60">
        <f t="shared" si="15"/>
        <v>200327.53768920898</v>
      </c>
      <c r="L246" s="60">
        <v>406.85599999999999</v>
      </c>
      <c r="M246" s="14">
        <v>69.440920000000006</v>
      </c>
      <c r="O246" s="230">
        <f t="shared" si="12"/>
        <v>409.85599999999999</v>
      </c>
      <c r="P246" s="230">
        <f t="shared" si="13"/>
        <v>350069.44092000002</v>
      </c>
    </row>
    <row r="247" spans="1:16" x14ac:dyDescent="0.25">
      <c r="A247" s="60">
        <v>1476.59375</v>
      </c>
      <c r="B247" s="60">
        <v>483.2816162109375</v>
      </c>
      <c r="D247" s="60">
        <v>1476.59375</v>
      </c>
      <c r="E247" s="60">
        <v>322.43093872070313</v>
      </c>
      <c r="F247" s="60">
        <f t="shared" si="14"/>
        <v>100322.4309387207</v>
      </c>
      <c r="H247" s="60">
        <v>1476.59375</v>
      </c>
      <c r="I247" s="60">
        <v>219.82737731933594</v>
      </c>
      <c r="J247" s="60">
        <f t="shared" si="15"/>
        <v>200219.82737731934</v>
      </c>
      <c r="L247" s="60">
        <v>408.05099999999999</v>
      </c>
      <c r="M247" s="14">
        <v>55.014650000000003</v>
      </c>
      <c r="O247" s="230">
        <f t="shared" si="12"/>
        <v>411.05099999999999</v>
      </c>
      <c r="P247" s="230">
        <f t="shared" si="13"/>
        <v>350055.01465000003</v>
      </c>
    </row>
    <row r="248" spans="1:16" x14ac:dyDescent="0.25">
      <c r="A248" s="60">
        <v>1474.955078125</v>
      </c>
      <c r="B248" s="60">
        <v>288.39736938476563</v>
      </c>
      <c r="D248" s="60">
        <v>1474.955078125</v>
      </c>
      <c r="E248" s="60">
        <v>613.7808837890625</v>
      </c>
      <c r="F248" s="60">
        <f t="shared" si="14"/>
        <v>100613.78088378906</v>
      </c>
      <c r="H248" s="60">
        <v>1474.955078125</v>
      </c>
      <c r="I248" s="60">
        <v>251.05445861816406</v>
      </c>
      <c r="J248" s="60">
        <f t="shared" si="15"/>
        <v>200251.05445861816</v>
      </c>
      <c r="L248" s="60">
        <v>409.245</v>
      </c>
      <c r="M248" s="14">
        <v>27.404789999999998</v>
      </c>
      <c r="O248" s="230">
        <f t="shared" si="12"/>
        <v>412.245</v>
      </c>
      <c r="P248" s="230">
        <f t="shared" si="13"/>
        <v>350027.40479</v>
      </c>
    </row>
    <row r="249" spans="1:16" x14ac:dyDescent="0.25">
      <c r="A249" s="60">
        <v>1473.31640625</v>
      </c>
      <c r="B249" s="60">
        <v>537.598388671875</v>
      </c>
      <c r="D249" s="60">
        <v>1473.31640625</v>
      </c>
      <c r="E249" s="60">
        <v>467.28305053710938</v>
      </c>
      <c r="F249" s="60">
        <f t="shared" si="14"/>
        <v>100467.28305053711</v>
      </c>
      <c r="H249" s="60">
        <v>1473.31640625</v>
      </c>
      <c r="I249" s="60">
        <v>308.24667358398438</v>
      </c>
      <c r="J249" s="60">
        <f t="shared" si="15"/>
        <v>200308.24667358398</v>
      </c>
      <c r="L249" s="60">
        <v>410.44</v>
      </c>
      <c r="M249" s="14">
        <v>40.793950000000002</v>
      </c>
      <c r="O249" s="230">
        <f t="shared" si="12"/>
        <v>413.44</v>
      </c>
      <c r="P249" s="230">
        <f t="shared" si="13"/>
        <v>350040.79395000002</v>
      </c>
    </row>
    <row r="250" spans="1:16" x14ac:dyDescent="0.25">
      <c r="A250" s="60">
        <v>1471.677734375</v>
      </c>
      <c r="B250" s="60">
        <v>448.23233032226563</v>
      </c>
      <c r="D250" s="60">
        <v>1471.677734375</v>
      </c>
      <c r="E250" s="60">
        <v>375.8204345703125</v>
      </c>
      <c r="F250" s="60">
        <f t="shared" si="14"/>
        <v>100375.82043457031</v>
      </c>
      <c r="H250" s="60">
        <v>1471.677734375</v>
      </c>
      <c r="I250" s="60">
        <v>307.50991821289063</v>
      </c>
      <c r="J250" s="60">
        <f t="shared" si="15"/>
        <v>200307.50991821289</v>
      </c>
      <c r="L250" s="60">
        <v>411.63400000000001</v>
      </c>
      <c r="M250" s="14">
        <v>2.8168950000000001</v>
      </c>
      <c r="O250" s="230">
        <f t="shared" si="12"/>
        <v>414.63400000000001</v>
      </c>
      <c r="P250" s="230">
        <f t="shared" si="13"/>
        <v>350002.816895</v>
      </c>
    </row>
    <row r="251" spans="1:16" x14ac:dyDescent="0.25">
      <c r="A251" s="60">
        <v>1470.037109375</v>
      </c>
      <c r="B251" s="60">
        <v>441.3892822265625</v>
      </c>
      <c r="D251" s="60">
        <v>1470.037109375</v>
      </c>
      <c r="E251" s="60">
        <v>209.78800964355469</v>
      </c>
      <c r="F251" s="60">
        <f t="shared" si="14"/>
        <v>100209.78800964355</v>
      </c>
      <c r="H251" s="60">
        <v>1470.037109375</v>
      </c>
      <c r="I251" s="60">
        <v>248.91067504882813</v>
      </c>
      <c r="J251" s="60">
        <f t="shared" si="15"/>
        <v>200248.91067504883</v>
      </c>
      <c r="L251" s="60">
        <v>412.82799999999997</v>
      </c>
      <c r="M251" s="14">
        <v>8.4370119999999993</v>
      </c>
      <c r="O251" s="230">
        <f t="shared" si="12"/>
        <v>415.82799999999997</v>
      </c>
      <c r="P251" s="230">
        <f t="shared" si="13"/>
        <v>350008.43701200001</v>
      </c>
    </row>
    <row r="252" spans="1:16" x14ac:dyDescent="0.25">
      <c r="A252" s="60">
        <v>1468.3984375</v>
      </c>
      <c r="B252" s="60">
        <v>452.9127197265625</v>
      </c>
      <c r="D252" s="60">
        <v>1468.3984375</v>
      </c>
      <c r="E252" s="60">
        <v>251.18150329589844</v>
      </c>
      <c r="F252" s="60">
        <f t="shared" si="14"/>
        <v>100251.1815032959</v>
      </c>
      <c r="H252" s="60">
        <v>1468.3984375</v>
      </c>
      <c r="I252" s="60">
        <v>280.299560546875</v>
      </c>
      <c r="J252" s="60">
        <f t="shared" si="15"/>
        <v>200280.29956054688</v>
      </c>
      <c r="L252" s="60">
        <v>414.02199999999999</v>
      </c>
      <c r="M252" s="14">
        <v>25.061039999999998</v>
      </c>
      <c r="O252" s="230">
        <f t="shared" si="12"/>
        <v>417.02199999999999</v>
      </c>
      <c r="P252" s="230">
        <f t="shared" si="13"/>
        <v>350025.06104</v>
      </c>
    </row>
    <row r="253" spans="1:16" x14ac:dyDescent="0.25">
      <c r="A253" s="60">
        <v>1466.7578125</v>
      </c>
      <c r="B253" s="60">
        <v>239.01786804199219</v>
      </c>
      <c r="D253" s="60">
        <v>1466.7578125</v>
      </c>
      <c r="E253" s="60">
        <v>315.51925659179688</v>
      </c>
      <c r="F253" s="60">
        <f t="shared" si="14"/>
        <v>100315.5192565918</v>
      </c>
      <c r="H253" s="60">
        <v>1466.7578125</v>
      </c>
      <c r="I253" s="60">
        <v>291.9361572265625</v>
      </c>
      <c r="J253" s="60">
        <f t="shared" si="15"/>
        <v>200291.93615722656</v>
      </c>
      <c r="L253" s="60">
        <v>415.21600000000001</v>
      </c>
      <c r="M253" s="14">
        <v>33.353999999999999</v>
      </c>
      <c r="O253" s="230">
        <f t="shared" si="12"/>
        <v>418.21600000000001</v>
      </c>
      <c r="P253" s="230">
        <f t="shared" si="13"/>
        <v>350033.35399999999</v>
      </c>
    </row>
    <row r="254" spans="1:16" x14ac:dyDescent="0.25">
      <c r="A254" s="60">
        <v>1465.1171875</v>
      </c>
      <c r="B254" s="60">
        <v>250.83340454101563</v>
      </c>
      <c r="D254" s="60">
        <v>1465.1171875</v>
      </c>
      <c r="E254" s="60">
        <v>251.9066162109375</v>
      </c>
      <c r="F254" s="60">
        <f t="shared" si="14"/>
        <v>100251.90661621094</v>
      </c>
      <c r="H254" s="60">
        <v>1465.1171875</v>
      </c>
      <c r="I254" s="60">
        <v>405.71176147460938</v>
      </c>
      <c r="J254" s="60">
        <f t="shared" si="15"/>
        <v>200405.71176147461</v>
      </c>
      <c r="L254" s="60">
        <v>416.41</v>
      </c>
      <c r="M254" s="14">
        <v>37.821289999999998</v>
      </c>
      <c r="O254" s="230">
        <f t="shared" si="12"/>
        <v>419.41</v>
      </c>
      <c r="P254" s="230">
        <f t="shared" si="13"/>
        <v>350037.82128999999</v>
      </c>
    </row>
    <row r="255" spans="1:16" x14ac:dyDescent="0.25">
      <c r="A255" s="60">
        <v>1463.474609375</v>
      </c>
      <c r="B255" s="60">
        <v>246.03955078125</v>
      </c>
      <c r="D255" s="60">
        <v>1463.474609375</v>
      </c>
      <c r="E255" s="60">
        <v>348.38131713867188</v>
      </c>
      <c r="F255" s="60">
        <f t="shared" si="14"/>
        <v>100348.38131713867</v>
      </c>
      <c r="H255" s="60">
        <v>1463.474609375</v>
      </c>
      <c r="I255" s="60">
        <v>126.47425079345703</v>
      </c>
      <c r="J255" s="60">
        <f t="shared" si="15"/>
        <v>200126.47425079346</v>
      </c>
      <c r="L255" s="60">
        <v>417.60300000000001</v>
      </c>
      <c r="M255" s="14">
        <v>39.306640000000002</v>
      </c>
      <c r="O255" s="230">
        <f t="shared" si="12"/>
        <v>420.60300000000001</v>
      </c>
      <c r="P255" s="230">
        <f t="shared" si="13"/>
        <v>350039.30664000002</v>
      </c>
    </row>
    <row r="256" spans="1:16" x14ac:dyDescent="0.25">
      <c r="A256" s="60">
        <v>1461.833984375</v>
      </c>
      <c r="B256" s="60">
        <v>-35.884525299072266</v>
      </c>
      <c r="D256" s="60">
        <v>1461.833984375</v>
      </c>
      <c r="E256" s="60">
        <v>70.172859191894531</v>
      </c>
      <c r="F256" s="60">
        <f t="shared" si="14"/>
        <v>100070.17285919189</v>
      </c>
      <c r="H256" s="60">
        <v>1461.833984375</v>
      </c>
      <c r="I256" s="60">
        <v>126.10695648193359</v>
      </c>
      <c r="J256" s="60">
        <f t="shared" si="15"/>
        <v>200126.10695648193</v>
      </c>
      <c r="L256" s="60">
        <v>418.79700000000003</v>
      </c>
      <c r="M256" s="14">
        <v>36.160159999999998</v>
      </c>
      <c r="O256" s="230">
        <f t="shared" si="12"/>
        <v>421.79700000000003</v>
      </c>
      <c r="P256" s="230">
        <f t="shared" si="13"/>
        <v>350036.16016000003</v>
      </c>
    </row>
    <row r="257" spans="1:16" x14ac:dyDescent="0.25">
      <c r="A257" s="60">
        <v>1460.19140625</v>
      </c>
      <c r="B257" s="60">
        <v>361.60537719726563</v>
      </c>
      <c r="D257" s="60">
        <v>1460.19140625</v>
      </c>
      <c r="E257" s="60">
        <v>425.64971923828125</v>
      </c>
      <c r="F257" s="60">
        <f t="shared" si="14"/>
        <v>100425.64971923828</v>
      </c>
      <c r="H257" s="60">
        <v>1460.19140625</v>
      </c>
      <c r="I257" s="60">
        <v>45.112037658691406</v>
      </c>
      <c r="J257" s="60">
        <f t="shared" si="15"/>
        <v>200045.11203765869</v>
      </c>
      <c r="L257" s="60">
        <v>419.99</v>
      </c>
      <c r="M257" s="14">
        <v>36.146000000000001</v>
      </c>
      <c r="O257" s="230">
        <f t="shared" si="12"/>
        <v>422.99</v>
      </c>
      <c r="P257" s="230">
        <f t="shared" si="13"/>
        <v>350036.14600000001</v>
      </c>
    </row>
    <row r="258" spans="1:16" x14ac:dyDescent="0.25">
      <c r="A258" s="60">
        <v>1458.55078125</v>
      </c>
      <c r="B258" s="60">
        <v>376.8629150390625</v>
      </c>
      <c r="D258" s="60">
        <v>1458.55078125</v>
      </c>
      <c r="E258" s="60">
        <v>27.417976379394531</v>
      </c>
      <c r="F258" s="60">
        <f t="shared" si="14"/>
        <v>100027.41797637939</v>
      </c>
      <c r="H258" s="60">
        <v>1458.55078125</v>
      </c>
      <c r="I258" s="60">
        <v>122.50930023193359</v>
      </c>
      <c r="J258" s="60">
        <f t="shared" si="15"/>
        <v>200122.50930023193</v>
      </c>
      <c r="L258" s="60">
        <v>421.18299999999999</v>
      </c>
      <c r="M258" s="14">
        <v>4.5244140000000002</v>
      </c>
      <c r="O258" s="230">
        <f t="shared" si="12"/>
        <v>424.18299999999999</v>
      </c>
      <c r="P258" s="230">
        <f t="shared" si="13"/>
        <v>350004.52441399998</v>
      </c>
    </row>
    <row r="259" spans="1:16" x14ac:dyDescent="0.25">
      <c r="A259" s="60">
        <v>1456.908203125</v>
      </c>
      <c r="B259" s="60">
        <v>361.82333374023438</v>
      </c>
      <c r="D259" s="60">
        <v>1456.908203125</v>
      </c>
      <c r="E259" s="60">
        <v>69.340530395507813</v>
      </c>
      <c r="F259" s="60">
        <f t="shared" si="14"/>
        <v>100069.34053039551</v>
      </c>
      <c r="H259" s="60">
        <v>1456.908203125</v>
      </c>
      <c r="I259" s="60">
        <v>300.40655517578125</v>
      </c>
      <c r="J259" s="60">
        <f t="shared" si="15"/>
        <v>200300.40655517578</v>
      </c>
      <c r="L259" s="60">
        <v>422.37599999999998</v>
      </c>
      <c r="M259" s="14">
        <v>31.93506</v>
      </c>
      <c r="O259" s="230">
        <f t="shared" si="12"/>
        <v>425.37599999999998</v>
      </c>
      <c r="P259" s="230">
        <f t="shared" si="13"/>
        <v>350031.93505999999</v>
      </c>
    </row>
    <row r="260" spans="1:16" x14ac:dyDescent="0.25">
      <c r="A260" s="60">
        <v>1455.265625</v>
      </c>
      <c r="B260" s="60">
        <v>325.59490966796875</v>
      </c>
      <c r="D260" s="60">
        <v>1455.265625</v>
      </c>
      <c r="E260" s="60">
        <v>141.75065612792969</v>
      </c>
      <c r="F260" s="60">
        <f t="shared" si="14"/>
        <v>100141.75065612793</v>
      </c>
      <c r="H260" s="60">
        <v>1455.265625</v>
      </c>
      <c r="I260" s="60">
        <v>262.19265747070313</v>
      </c>
      <c r="J260" s="60">
        <f t="shared" si="15"/>
        <v>200262.1926574707</v>
      </c>
      <c r="L260" s="60">
        <v>423.56900000000002</v>
      </c>
      <c r="M260" s="14">
        <v>28.37744</v>
      </c>
      <c r="O260" s="230">
        <f t="shared" si="12"/>
        <v>426.56900000000002</v>
      </c>
      <c r="P260" s="230">
        <f t="shared" si="13"/>
        <v>350028.37744000001</v>
      </c>
    </row>
    <row r="261" spans="1:16" x14ac:dyDescent="0.25">
      <c r="A261" s="60">
        <v>1453.62109375</v>
      </c>
      <c r="B261" s="60">
        <v>485.79193115234375</v>
      </c>
      <c r="D261" s="60">
        <v>1453.62109375</v>
      </c>
      <c r="E261" s="60">
        <v>235.53411865234375</v>
      </c>
      <c r="F261" s="60">
        <f t="shared" si="14"/>
        <v>100235.53411865234</v>
      </c>
      <c r="H261" s="60">
        <v>1453.62109375</v>
      </c>
      <c r="I261" s="60">
        <v>119.09663391113281</v>
      </c>
      <c r="J261" s="60">
        <f t="shared" si="15"/>
        <v>200119.09663391113</v>
      </c>
      <c r="L261" s="60">
        <v>424.76100000000002</v>
      </c>
      <c r="M261" s="14">
        <v>32.00244</v>
      </c>
      <c r="O261" s="230">
        <f t="shared" si="12"/>
        <v>427.76100000000002</v>
      </c>
      <c r="P261" s="230">
        <f t="shared" si="13"/>
        <v>350032.00244000001</v>
      </c>
    </row>
    <row r="262" spans="1:16" x14ac:dyDescent="0.25">
      <c r="A262" s="60">
        <v>1451.978515625</v>
      </c>
      <c r="B262" s="60">
        <v>719.00146484375</v>
      </c>
      <c r="D262" s="60">
        <v>1451.978515625</v>
      </c>
      <c r="E262" s="60">
        <v>409.92727661132813</v>
      </c>
      <c r="F262" s="60">
        <f t="shared" si="14"/>
        <v>100409.92727661133</v>
      </c>
      <c r="H262" s="60">
        <v>1451.978515625</v>
      </c>
      <c r="I262" s="60">
        <v>265.09481811523438</v>
      </c>
      <c r="J262" s="60">
        <f t="shared" si="15"/>
        <v>200265.09481811523</v>
      </c>
      <c r="L262" s="60">
        <v>425.95400000000001</v>
      </c>
      <c r="M262" s="14">
        <v>62.965820000000001</v>
      </c>
      <c r="O262" s="230">
        <f t="shared" si="12"/>
        <v>428.95400000000001</v>
      </c>
      <c r="P262" s="230">
        <f t="shared" si="13"/>
        <v>350062.96581999998</v>
      </c>
    </row>
    <row r="263" spans="1:16" x14ac:dyDescent="0.25">
      <c r="A263" s="60">
        <v>1450.333984375</v>
      </c>
      <c r="B263" s="60">
        <v>822.9876708984375</v>
      </c>
      <c r="D263" s="60">
        <v>1450.333984375</v>
      </c>
      <c r="E263" s="60">
        <v>517.43798828125</v>
      </c>
      <c r="F263" s="60">
        <f t="shared" si="14"/>
        <v>100517.43798828125</v>
      </c>
      <c r="H263" s="60">
        <v>1450.333984375</v>
      </c>
      <c r="I263" s="60">
        <v>292.49072265625</v>
      </c>
      <c r="J263" s="60">
        <f t="shared" si="15"/>
        <v>200292.49072265625</v>
      </c>
      <c r="L263" s="60">
        <v>427.14600000000002</v>
      </c>
      <c r="M263" s="14">
        <v>39.352049999999998</v>
      </c>
      <c r="O263" s="230">
        <f t="shared" ref="O263:O326" si="16">L263+$O$4</f>
        <v>430.14600000000002</v>
      </c>
      <c r="P263" s="230">
        <f t="shared" ref="P263:P326" si="17">M263+$P$4</f>
        <v>350039.35204999999</v>
      </c>
    </row>
    <row r="264" spans="1:16" x14ac:dyDescent="0.25">
      <c r="A264" s="60">
        <v>1448.689453125</v>
      </c>
      <c r="B264" s="60">
        <v>931.60040283203125</v>
      </c>
      <c r="D264" s="60">
        <v>1448.689453125</v>
      </c>
      <c r="E264" s="60">
        <v>469.88949584960938</v>
      </c>
      <c r="F264" s="60">
        <f t="shared" ref="F264:F327" si="18">E264+$E$5</f>
        <v>100469.88949584961</v>
      </c>
      <c r="H264" s="60">
        <v>1448.689453125</v>
      </c>
      <c r="I264" s="60">
        <v>567.75689697265625</v>
      </c>
      <c r="J264" s="60">
        <f t="shared" ref="J264:J327" si="19">I264+$I$5</f>
        <v>200567.75689697266</v>
      </c>
      <c r="L264" s="60">
        <v>428.33800000000002</v>
      </c>
      <c r="M264" s="14">
        <v>101.6455</v>
      </c>
      <c r="O264" s="230">
        <f t="shared" si="16"/>
        <v>431.33800000000002</v>
      </c>
      <c r="P264" s="230">
        <f t="shared" si="17"/>
        <v>350101.64549999998</v>
      </c>
    </row>
    <row r="265" spans="1:16" x14ac:dyDescent="0.25">
      <c r="A265" s="60">
        <v>1447.044921875</v>
      </c>
      <c r="B265" s="60">
        <v>1031.15185546875</v>
      </c>
      <c r="D265" s="60">
        <v>1447.044921875</v>
      </c>
      <c r="E265" s="60">
        <v>769.01019287109375</v>
      </c>
      <c r="F265" s="60">
        <f t="shared" si="18"/>
        <v>100769.01019287109</v>
      </c>
      <c r="H265" s="60">
        <v>1447.044921875</v>
      </c>
      <c r="I265" s="60">
        <v>725.9091796875</v>
      </c>
      <c r="J265" s="60">
        <f t="shared" si="19"/>
        <v>200725.9091796875</v>
      </c>
      <c r="L265" s="60">
        <v>429.53</v>
      </c>
      <c r="M265" s="14">
        <v>80.934079999999994</v>
      </c>
      <c r="O265" s="230">
        <f t="shared" si="16"/>
        <v>432.53</v>
      </c>
      <c r="P265" s="230">
        <f t="shared" si="17"/>
        <v>350080.93407999998</v>
      </c>
    </row>
    <row r="266" spans="1:16" x14ac:dyDescent="0.25">
      <c r="A266" s="60">
        <v>1445.400390625</v>
      </c>
      <c r="B266" s="60">
        <v>1451.4345703125</v>
      </c>
      <c r="D266" s="60">
        <v>1445.400390625</v>
      </c>
      <c r="E266" s="60">
        <v>989.042236328125</v>
      </c>
      <c r="F266" s="60">
        <f t="shared" si="18"/>
        <v>100989.04223632813</v>
      </c>
      <c r="H266" s="60">
        <v>1445.400390625</v>
      </c>
      <c r="I266" s="60">
        <v>1213.83447265625</v>
      </c>
      <c r="J266" s="60">
        <f t="shared" si="19"/>
        <v>201213.83447265625</v>
      </c>
      <c r="L266" s="60">
        <v>430.72199999999998</v>
      </c>
      <c r="M266" s="14">
        <v>73.218260000000001</v>
      </c>
      <c r="O266" s="230">
        <f t="shared" si="16"/>
        <v>433.72199999999998</v>
      </c>
      <c r="P266" s="230">
        <f t="shared" si="17"/>
        <v>350073.21825999999</v>
      </c>
    </row>
    <row r="267" spans="1:16" x14ac:dyDescent="0.25">
      <c r="A267" s="60">
        <v>1443.75390625</v>
      </c>
      <c r="B267" s="60">
        <v>1672.6375732421875</v>
      </c>
      <c r="D267" s="60">
        <v>1443.75390625</v>
      </c>
      <c r="E267" s="60">
        <v>1145.2701416015625</v>
      </c>
      <c r="F267" s="60">
        <f t="shared" si="18"/>
        <v>101145.27014160156</v>
      </c>
      <c r="H267" s="60">
        <v>1443.75390625</v>
      </c>
      <c r="I267" s="60">
        <v>1502.5802001953125</v>
      </c>
      <c r="J267" s="60">
        <f t="shared" si="19"/>
        <v>201502.58020019531</v>
      </c>
      <c r="L267" s="60">
        <v>431.91399999999999</v>
      </c>
      <c r="M267" s="14">
        <v>48.497070000000001</v>
      </c>
      <c r="O267" s="230">
        <f t="shared" si="16"/>
        <v>434.91399999999999</v>
      </c>
      <c r="P267" s="230">
        <f t="shared" si="17"/>
        <v>350048.49706999998</v>
      </c>
    </row>
    <row r="268" spans="1:16" x14ac:dyDescent="0.25">
      <c r="A268" s="60">
        <v>1442.109375</v>
      </c>
      <c r="B268" s="60">
        <v>2317.635498046875</v>
      </c>
      <c r="D268" s="60">
        <v>1442.109375</v>
      </c>
      <c r="E268" s="60">
        <v>1369.8218994140625</v>
      </c>
      <c r="F268" s="60">
        <f t="shared" si="18"/>
        <v>101369.82189941406</v>
      </c>
      <c r="H268" s="60">
        <v>1442.109375</v>
      </c>
      <c r="I268" s="60">
        <v>2213.5361328125</v>
      </c>
      <c r="J268" s="60">
        <f t="shared" si="19"/>
        <v>202213.5361328125</v>
      </c>
      <c r="L268" s="60">
        <v>433.10500000000002</v>
      </c>
      <c r="M268" s="14">
        <v>76.770510000000002</v>
      </c>
      <c r="O268" s="230">
        <f t="shared" si="16"/>
        <v>436.10500000000002</v>
      </c>
      <c r="P268" s="230">
        <f t="shared" si="17"/>
        <v>350076.77051</v>
      </c>
    </row>
    <row r="269" spans="1:16" x14ac:dyDescent="0.25">
      <c r="A269" s="60">
        <v>1440.462890625</v>
      </c>
      <c r="B269" s="60">
        <v>3779.58837890625</v>
      </c>
      <c r="D269" s="60">
        <v>1440.462890625</v>
      </c>
      <c r="E269" s="60">
        <v>2051.5263671875</v>
      </c>
      <c r="F269" s="60">
        <f t="shared" si="18"/>
        <v>102051.5263671875</v>
      </c>
      <c r="H269" s="60">
        <v>1440.462890625</v>
      </c>
      <c r="I269" s="60">
        <v>3537.84033203125</v>
      </c>
      <c r="J269" s="60">
        <f t="shared" si="19"/>
        <v>203537.84033203125</v>
      </c>
      <c r="L269" s="60">
        <v>434.29700000000003</v>
      </c>
      <c r="M269" s="14">
        <v>80.038570000000007</v>
      </c>
      <c r="O269" s="230">
        <f t="shared" si="16"/>
        <v>437.29700000000003</v>
      </c>
      <c r="P269" s="230">
        <f t="shared" si="17"/>
        <v>350080.03856999998</v>
      </c>
    </row>
    <row r="270" spans="1:16" x14ac:dyDescent="0.25">
      <c r="A270" s="60">
        <v>1438.81640625</v>
      </c>
      <c r="B270" s="60">
        <v>5603.91162109375</v>
      </c>
      <c r="D270" s="60">
        <v>1438.81640625</v>
      </c>
      <c r="E270" s="60">
        <v>2916.731689453125</v>
      </c>
      <c r="F270" s="60">
        <f t="shared" si="18"/>
        <v>102916.73168945313</v>
      </c>
      <c r="H270" s="60">
        <v>1438.81640625</v>
      </c>
      <c r="I270" s="60">
        <v>5762.04736328125</v>
      </c>
      <c r="J270" s="60">
        <f t="shared" si="19"/>
        <v>205762.04736328125</v>
      </c>
      <c r="L270" s="60">
        <v>435.488</v>
      </c>
      <c r="M270" s="14">
        <v>63.698729999999998</v>
      </c>
      <c r="O270" s="230">
        <f t="shared" si="16"/>
        <v>438.488</v>
      </c>
      <c r="P270" s="230">
        <f t="shared" si="17"/>
        <v>350063.69873</v>
      </c>
    </row>
    <row r="271" spans="1:16" x14ac:dyDescent="0.25">
      <c r="A271" s="60">
        <v>1437.169921875</v>
      </c>
      <c r="B271" s="60">
        <v>6686.7138671875</v>
      </c>
      <c r="D271" s="60">
        <v>1437.169921875</v>
      </c>
      <c r="E271" s="60">
        <v>4522.45751953125</v>
      </c>
      <c r="F271" s="60">
        <f t="shared" si="18"/>
        <v>104522.45751953125</v>
      </c>
      <c r="H271" s="60">
        <v>1437.169921875</v>
      </c>
      <c r="I271" s="60">
        <v>6895.345703125</v>
      </c>
      <c r="J271" s="60">
        <f t="shared" si="19"/>
        <v>206895.345703125</v>
      </c>
      <c r="L271" s="60">
        <v>436.67899999999997</v>
      </c>
      <c r="M271" s="14">
        <v>47.517090000000003</v>
      </c>
      <c r="O271" s="230">
        <f t="shared" si="16"/>
        <v>439.67899999999997</v>
      </c>
      <c r="P271" s="230">
        <f t="shared" si="17"/>
        <v>350047.51708999998</v>
      </c>
    </row>
    <row r="272" spans="1:16" x14ac:dyDescent="0.25">
      <c r="A272" s="60">
        <v>1435.5234375</v>
      </c>
      <c r="B272" s="60">
        <v>5908.36962890625</v>
      </c>
      <c r="D272" s="60">
        <v>1435.5234375</v>
      </c>
      <c r="E272" s="60">
        <v>4078.576171875</v>
      </c>
      <c r="F272" s="60">
        <f t="shared" si="18"/>
        <v>104078.576171875</v>
      </c>
      <c r="H272" s="60">
        <v>1435.5234375</v>
      </c>
      <c r="I272" s="60">
        <v>6026.275390625</v>
      </c>
      <c r="J272" s="60">
        <f t="shared" si="19"/>
        <v>206026.275390625</v>
      </c>
      <c r="L272" s="60">
        <v>437.87</v>
      </c>
      <c r="M272" s="14">
        <v>14.726559999999999</v>
      </c>
      <c r="O272" s="230">
        <f t="shared" si="16"/>
        <v>440.87</v>
      </c>
      <c r="P272" s="230">
        <f t="shared" si="17"/>
        <v>350014.72655999998</v>
      </c>
    </row>
    <row r="273" spans="1:16" x14ac:dyDescent="0.25">
      <c r="A273" s="60">
        <v>1433.875</v>
      </c>
      <c r="B273" s="60">
        <v>4194.25634765625</v>
      </c>
      <c r="D273" s="60">
        <v>1433.875</v>
      </c>
      <c r="E273" s="60">
        <v>2932.421630859375</v>
      </c>
      <c r="F273" s="60">
        <f t="shared" si="18"/>
        <v>102932.42163085938</v>
      </c>
      <c r="H273" s="60">
        <v>1433.875</v>
      </c>
      <c r="I273" s="60">
        <v>4271.48779296875</v>
      </c>
      <c r="J273" s="60">
        <f t="shared" si="19"/>
        <v>204271.48779296875</v>
      </c>
      <c r="L273" s="60">
        <v>439.06099999999998</v>
      </c>
      <c r="M273" s="14">
        <v>14.92822</v>
      </c>
      <c r="O273" s="230">
        <f t="shared" si="16"/>
        <v>442.06099999999998</v>
      </c>
      <c r="P273" s="230">
        <f t="shared" si="17"/>
        <v>350014.92822</v>
      </c>
    </row>
    <row r="274" spans="1:16" x14ac:dyDescent="0.25">
      <c r="A274" s="60">
        <v>1432.2265625</v>
      </c>
      <c r="B274" s="60">
        <v>2779.8671875</v>
      </c>
      <c r="D274" s="60">
        <v>1432.2265625</v>
      </c>
      <c r="E274" s="60">
        <v>2155.491943359375</v>
      </c>
      <c r="F274" s="60">
        <f t="shared" si="18"/>
        <v>102155.49194335938</v>
      </c>
      <c r="H274" s="60">
        <v>1432.2265625</v>
      </c>
      <c r="I274" s="60">
        <v>2927.1376953125</v>
      </c>
      <c r="J274" s="60">
        <f t="shared" si="19"/>
        <v>202927.1376953125</v>
      </c>
      <c r="L274" s="60">
        <v>440.25099999999998</v>
      </c>
      <c r="M274" s="14">
        <v>63.18994</v>
      </c>
      <c r="O274" s="230">
        <f t="shared" si="16"/>
        <v>443.25099999999998</v>
      </c>
      <c r="P274" s="230">
        <f t="shared" si="17"/>
        <v>350063.18994000001</v>
      </c>
    </row>
    <row r="275" spans="1:16" x14ac:dyDescent="0.25">
      <c r="A275" s="60">
        <v>1430.578125</v>
      </c>
      <c r="B275" s="60">
        <v>1780.275146484375</v>
      </c>
      <c r="D275" s="60">
        <v>1430.578125</v>
      </c>
      <c r="E275" s="60">
        <v>1482.111328125</v>
      </c>
      <c r="F275" s="60">
        <f t="shared" si="18"/>
        <v>101482.111328125</v>
      </c>
      <c r="H275" s="60">
        <v>1430.578125</v>
      </c>
      <c r="I275" s="60">
        <v>1839.7626953125</v>
      </c>
      <c r="J275" s="60">
        <f t="shared" si="19"/>
        <v>201839.7626953125</v>
      </c>
      <c r="L275" s="60">
        <v>441.44200000000001</v>
      </c>
      <c r="M275" s="14">
        <v>90.395020000000002</v>
      </c>
      <c r="O275" s="230">
        <f t="shared" si="16"/>
        <v>444.44200000000001</v>
      </c>
      <c r="P275" s="230">
        <f t="shared" si="17"/>
        <v>350090.39502</v>
      </c>
    </row>
    <row r="276" spans="1:16" x14ac:dyDescent="0.25">
      <c r="A276" s="60">
        <v>1428.9296875</v>
      </c>
      <c r="B276" s="60">
        <v>1310.45654296875</v>
      </c>
      <c r="D276" s="60">
        <v>1428.9296875</v>
      </c>
      <c r="E276" s="60">
        <v>1089.6346435546875</v>
      </c>
      <c r="F276" s="60">
        <f t="shared" si="18"/>
        <v>101089.63464355469</v>
      </c>
      <c r="H276" s="60">
        <v>1428.9296875</v>
      </c>
      <c r="I276" s="60">
        <v>1229.07958984375</v>
      </c>
      <c r="J276" s="60">
        <f t="shared" si="19"/>
        <v>201229.07958984375</v>
      </c>
      <c r="L276" s="60">
        <v>442.63200000000001</v>
      </c>
      <c r="M276" s="14">
        <v>3.5771480000000002</v>
      </c>
      <c r="O276" s="230">
        <f t="shared" si="16"/>
        <v>445.63200000000001</v>
      </c>
      <c r="P276" s="230">
        <f t="shared" si="17"/>
        <v>350003.57714800001</v>
      </c>
    </row>
    <row r="277" spans="1:16" x14ac:dyDescent="0.25">
      <c r="A277" s="60">
        <v>1427.28125</v>
      </c>
      <c r="B277" s="60">
        <v>1263.93798828125</v>
      </c>
      <c r="D277" s="60">
        <v>1427.28125</v>
      </c>
      <c r="E277" s="60">
        <v>609.46240234375</v>
      </c>
      <c r="F277" s="60">
        <f t="shared" si="18"/>
        <v>100609.46240234375</v>
      </c>
      <c r="H277" s="60">
        <v>1427.28125</v>
      </c>
      <c r="I277" s="60">
        <v>918.9085693359375</v>
      </c>
      <c r="J277" s="60">
        <f t="shared" si="19"/>
        <v>200918.90856933594</v>
      </c>
      <c r="L277" s="60">
        <v>443.822</v>
      </c>
      <c r="M277" s="14">
        <v>46.801270000000002</v>
      </c>
      <c r="O277" s="230">
        <f t="shared" si="16"/>
        <v>446.822</v>
      </c>
      <c r="P277" s="230">
        <f t="shared" si="17"/>
        <v>350046.80127</v>
      </c>
    </row>
    <row r="278" spans="1:16" x14ac:dyDescent="0.25">
      <c r="A278" s="60">
        <v>1425.6328125</v>
      </c>
      <c r="B278" s="60">
        <v>700.66424560546875</v>
      </c>
      <c r="D278" s="60">
        <v>1425.6328125</v>
      </c>
      <c r="E278" s="60">
        <v>538.8284912109375</v>
      </c>
      <c r="F278" s="60">
        <f t="shared" si="18"/>
        <v>100538.82849121094</v>
      </c>
      <c r="H278" s="60">
        <v>1425.6328125</v>
      </c>
      <c r="I278" s="60">
        <v>607.41168212890625</v>
      </c>
      <c r="J278" s="60">
        <f t="shared" si="19"/>
        <v>200607.41168212891</v>
      </c>
      <c r="L278" s="60">
        <v>445.012</v>
      </c>
      <c r="M278" s="14">
        <v>110.9639</v>
      </c>
      <c r="O278" s="230">
        <f t="shared" si="16"/>
        <v>448.012</v>
      </c>
      <c r="P278" s="230">
        <f t="shared" si="17"/>
        <v>350110.96389999997</v>
      </c>
    </row>
    <row r="279" spans="1:16" x14ac:dyDescent="0.25">
      <c r="A279" s="60">
        <v>1423.982421875</v>
      </c>
      <c r="B279" s="60">
        <v>728.80194091796875</v>
      </c>
      <c r="D279" s="60">
        <v>1423.982421875</v>
      </c>
      <c r="E279" s="60">
        <v>677.4615478515625</v>
      </c>
      <c r="F279" s="60">
        <f t="shared" si="18"/>
        <v>100677.46154785156</v>
      </c>
      <c r="H279" s="60">
        <v>1423.982421875</v>
      </c>
      <c r="I279" s="60">
        <v>490.10772705078125</v>
      </c>
      <c r="J279" s="60">
        <f t="shared" si="19"/>
        <v>200490.10772705078</v>
      </c>
      <c r="L279" s="60">
        <v>446.202</v>
      </c>
      <c r="M279" s="14">
        <v>1.1464840000000001</v>
      </c>
      <c r="O279" s="230">
        <f t="shared" si="16"/>
        <v>449.202</v>
      </c>
      <c r="P279" s="230">
        <f t="shared" si="17"/>
        <v>350001.14648400003</v>
      </c>
    </row>
    <row r="280" spans="1:16" x14ac:dyDescent="0.25">
      <c r="A280" s="60">
        <v>1422.33203125</v>
      </c>
      <c r="B280" s="60">
        <v>243.40196228027344</v>
      </c>
      <c r="D280" s="60">
        <v>1422.33203125</v>
      </c>
      <c r="E280" s="60">
        <v>391.86892700195313</v>
      </c>
      <c r="F280" s="60">
        <f t="shared" si="18"/>
        <v>100391.86892700195</v>
      </c>
      <c r="H280" s="60">
        <v>1422.33203125</v>
      </c>
      <c r="I280" s="60">
        <v>477.45449829101563</v>
      </c>
      <c r="J280" s="60">
        <f t="shared" si="19"/>
        <v>200477.45449829102</v>
      </c>
      <c r="L280" s="60">
        <v>447.39100000000002</v>
      </c>
      <c r="M280" s="14">
        <v>2.7026370000000002</v>
      </c>
      <c r="O280" s="230">
        <f t="shared" si="16"/>
        <v>450.39100000000002</v>
      </c>
      <c r="P280" s="230">
        <f t="shared" si="17"/>
        <v>350002.70263700001</v>
      </c>
    </row>
    <row r="281" spans="1:16" x14ac:dyDescent="0.25">
      <c r="A281" s="60">
        <v>1420.681640625</v>
      </c>
      <c r="B281" s="60">
        <v>333.932373046875</v>
      </c>
      <c r="D281" s="60">
        <v>1420.681640625</v>
      </c>
      <c r="E281" s="60">
        <v>630.58544921875</v>
      </c>
      <c r="F281" s="60">
        <f t="shared" si="18"/>
        <v>100630.58544921875</v>
      </c>
      <c r="H281" s="60">
        <v>1420.681640625</v>
      </c>
      <c r="I281" s="60">
        <v>417.90304565429688</v>
      </c>
      <c r="J281" s="60">
        <f t="shared" si="19"/>
        <v>200417.9030456543</v>
      </c>
      <c r="L281" s="60">
        <v>448.58100000000002</v>
      </c>
      <c r="M281" s="14">
        <v>12.3916</v>
      </c>
      <c r="O281" s="230">
        <f t="shared" si="16"/>
        <v>451.58100000000002</v>
      </c>
      <c r="P281" s="230">
        <f t="shared" si="17"/>
        <v>350012.39159999997</v>
      </c>
    </row>
    <row r="282" spans="1:16" x14ac:dyDescent="0.25">
      <c r="A282" s="60">
        <v>1419.03125</v>
      </c>
      <c r="B282" s="60">
        <v>326.08380126953125</v>
      </c>
      <c r="D282" s="60">
        <v>1419.03125</v>
      </c>
      <c r="E282" s="60">
        <v>434.61663818359375</v>
      </c>
      <c r="F282" s="60">
        <f t="shared" si="18"/>
        <v>100434.61663818359</v>
      </c>
      <c r="H282" s="60">
        <v>1419.03125</v>
      </c>
      <c r="I282" s="60">
        <v>437.18569946289063</v>
      </c>
      <c r="J282" s="60">
        <f t="shared" si="19"/>
        <v>200437.18569946289</v>
      </c>
      <c r="L282" s="60">
        <v>449.77</v>
      </c>
      <c r="M282" s="14">
        <v>36.855960000000003</v>
      </c>
      <c r="O282" s="230">
        <f t="shared" si="16"/>
        <v>452.77</v>
      </c>
      <c r="P282" s="230">
        <f t="shared" si="17"/>
        <v>350036.85596000002</v>
      </c>
    </row>
    <row r="283" spans="1:16" x14ac:dyDescent="0.25">
      <c r="A283" s="60">
        <v>1417.380859375</v>
      </c>
      <c r="B283" s="60">
        <v>62.449268341064453</v>
      </c>
      <c r="D283" s="60">
        <v>1417.380859375</v>
      </c>
      <c r="E283" s="60">
        <v>408.38214111328125</v>
      </c>
      <c r="F283" s="60">
        <f t="shared" si="18"/>
        <v>100408.38214111328</v>
      </c>
      <c r="H283" s="60">
        <v>1417.380859375</v>
      </c>
      <c r="I283" s="60">
        <v>438.34335327148438</v>
      </c>
      <c r="J283" s="60">
        <f t="shared" si="19"/>
        <v>200438.34335327148</v>
      </c>
      <c r="L283" s="60">
        <v>450.96</v>
      </c>
      <c r="M283" s="14">
        <v>20.096679999999999</v>
      </c>
      <c r="O283" s="230">
        <f t="shared" si="16"/>
        <v>453.96</v>
      </c>
      <c r="P283" s="230">
        <f t="shared" si="17"/>
        <v>350020.09668000002</v>
      </c>
    </row>
    <row r="284" spans="1:16" x14ac:dyDescent="0.25">
      <c r="A284" s="60">
        <v>1415.728515625</v>
      </c>
      <c r="B284" s="60">
        <v>403.07476806640625</v>
      </c>
      <c r="D284" s="60">
        <v>1415.728515625</v>
      </c>
      <c r="E284" s="60">
        <v>279.3255615234375</v>
      </c>
      <c r="F284" s="60">
        <f t="shared" si="18"/>
        <v>100279.32556152344</v>
      </c>
      <c r="H284" s="60">
        <v>1415.728515625</v>
      </c>
      <c r="I284" s="60">
        <v>207.97505187988281</v>
      </c>
      <c r="J284" s="60">
        <f t="shared" si="19"/>
        <v>200207.97505187988</v>
      </c>
      <c r="L284" s="60">
        <v>452.149</v>
      </c>
      <c r="M284" s="14">
        <v>110.1919</v>
      </c>
      <c r="O284" s="230">
        <f t="shared" si="16"/>
        <v>455.149</v>
      </c>
      <c r="P284" s="230">
        <f t="shared" si="17"/>
        <v>350110.19189999998</v>
      </c>
    </row>
    <row r="285" spans="1:16" x14ac:dyDescent="0.25">
      <c r="A285" s="60">
        <v>1414.076171875</v>
      </c>
      <c r="B285" s="60">
        <v>235.12385559082031</v>
      </c>
      <c r="D285" s="60">
        <v>1414.076171875</v>
      </c>
      <c r="E285" s="60">
        <v>360.76248168945313</v>
      </c>
      <c r="F285" s="60">
        <f t="shared" si="18"/>
        <v>100360.76248168945</v>
      </c>
      <c r="H285" s="60">
        <v>1414.076171875</v>
      </c>
      <c r="I285" s="60">
        <v>204.7784423828125</v>
      </c>
      <c r="J285" s="60">
        <f t="shared" si="19"/>
        <v>200204.77844238281</v>
      </c>
      <c r="L285" s="60">
        <v>453.33699999999999</v>
      </c>
      <c r="M285" s="14">
        <v>110.2744</v>
      </c>
      <c r="O285" s="230">
        <f t="shared" si="16"/>
        <v>456.33699999999999</v>
      </c>
      <c r="P285" s="230">
        <f t="shared" si="17"/>
        <v>350110.27439999999</v>
      </c>
    </row>
    <row r="286" spans="1:16" x14ac:dyDescent="0.25">
      <c r="A286" s="60">
        <v>1412.423828125</v>
      </c>
      <c r="B286" s="60">
        <v>205.03713989257813</v>
      </c>
      <c r="D286" s="60">
        <v>1412.423828125</v>
      </c>
      <c r="E286" s="60">
        <v>79.081207275390625</v>
      </c>
      <c r="F286" s="60">
        <f t="shared" si="18"/>
        <v>100079.08120727539</v>
      </c>
      <c r="H286" s="60">
        <v>1412.423828125</v>
      </c>
      <c r="I286" s="60">
        <v>269.72991943359375</v>
      </c>
      <c r="J286" s="60">
        <f t="shared" si="19"/>
        <v>200269.72991943359</v>
      </c>
      <c r="L286" s="60">
        <v>454.52600000000001</v>
      </c>
      <c r="M286" s="14">
        <v>39.397950000000002</v>
      </c>
      <c r="O286" s="230">
        <f t="shared" si="16"/>
        <v>457.52600000000001</v>
      </c>
      <c r="P286" s="230">
        <f t="shared" si="17"/>
        <v>350039.39795000001</v>
      </c>
    </row>
    <row r="287" spans="1:16" x14ac:dyDescent="0.25">
      <c r="A287" s="60">
        <v>1410.771484375</v>
      </c>
      <c r="B287" s="60">
        <v>135.72787475585938</v>
      </c>
      <c r="D287" s="60">
        <v>1410.771484375</v>
      </c>
      <c r="E287" s="60">
        <v>265.04107666015625</v>
      </c>
      <c r="F287" s="60">
        <f t="shared" si="18"/>
        <v>100265.04107666016</v>
      </c>
      <c r="H287" s="60">
        <v>1410.771484375</v>
      </c>
      <c r="I287" s="60">
        <v>-79.795684814453125</v>
      </c>
      <c r="J287" s="60">
        <f t="shared" si="19"/>
        <v>199920.20431518555</v>
      </c>
      <c r="L287" s="60">
        <v>455.71499999999997</v>
      </c>
      <c r="M287" s="14">
        <v>84.610349999999997</v>
      </c>
      <c r="O287" s="230">
        <f t="shared" si="16"/>
        <v>458.71499999999997</v>
      </c>
      <c r="P287" s="230">
        <f t="shared" si="17"/>
        <v>350084.61034999997</v>
      </c>
    </row>
    <row r="288" spans="1:16" x14ac:dyDescent="0.25">
      <c r="A288" s="60">
        <v>1409.119140625</v>
      </c>
      <c r="B288" s="60">
        <v>310.0467529296875</v>
      </c>
      <c r="D288" s="60">
        <v>1409.119140625</v>
      </c>
      <c r="E288" s="60">
        <v>242.26670837402344</v>
      </c>
      <c r="F288" s="60">
        <f t="shared" si="18"/>
        <v>100242.26670837402</v>
      </c>
      <c r="H288" s="60">
        <v>1409.119140625</v>
      </c>
      <c r="I288" s="60">
        <v>189.48069763183594</v>
      </c>
      <c r="J288" s="60">
        <f t="shared" si="19"/>
        <v>200189.48069763184</v>
      </c>
      <c r="L288" s="60">
        <v>456.90300000000002</v>
      </c>
      <c r="M288" s="14">
        <v>27.32715</v>
      </c>
      <c r="O288" s="230">
        <f t="shared" si="16"/>
        <v>459.90300000000002</v>
      </c>
      <c r="P288" s="230">
        <f t="shared" si="17"/>
        <v>350027.32715000003</v>
      </c>
    </row>
    <row r="289" spans="1:16" x14ac:dyDescent="0.25">
      <c r="A289" s="60">
        <v>1407.46484375</v>
      </c>
      <c r="B289" s="60">
        <v>387.65347290039063</v>
      </c>
      <c r="D289" s="60">
        <v>1407.46484375</v>
      </c>
      <c r="E289" s="60">
        <v>196.9207763671875</v>
      </c>
      <c r="F289" s="60">
        <f t="shared" si="18"/>
        <v>100196.92077636719</v>
      </c>
      <c r="H289" s="60">
        <v>1407.46484375</v>
      </c>
      <c r="I289" s="60">
        <v>15.666132926940918</v>
      </c>
      <c r="J289" s="60">
        <f t="shared" si="19"/>
        <v>200015.66613292694</v>
      </c>
      <c r="L289" s="60">
        <v>458.09100000000001</v>
      </c>
      <c r="M289" s="14">
        <v>57.65381</v>
      </c>
      <c r="O289" s="230">
        <f t="shared" si="16"/>
        <v>461.09100000000001</v>
      </c>
      <c r="P289" s="230">
        <f t="shared" si="17"/>
        <v>350057.65380999999</v>
      </c>
    </row>
    <row r="290" spans="1:16" x14ac:dyDescent="0.25">
      <c r="A290" s="60">
        <v>1405.8125</v>
      </c>
      <c r="B290" s="60">
        <v>143.26132202148438</v>
      </c>
      <c r="D290" s="60">
        <v>1405.8125</v>
      </c>
      <c r="E290" s="60">
        <v>231.7509765625</v>
      </c>
      <c r="F290" s="60">
        <f t="shared" si="18"/>
        <v>100231.7509765625</v>
      </c>
      <c r="H290" s="60">
        <v>1405.8125</v>
      </c>
      <c r="I290" s="60">
        <v>112.56739807128906</v>
      </c>
      <c r="J290" s="60">
        <f t="shared" si="19"/>
        <v>200112.56739807129</v>
      </c>
      <c r="L290" s="60">
        <v>459.28</v>
      </c>
      <c r="M290" s="14">
        <v>60.678710000000002</v>
      </c>
      <c r="O290" s="230">
        <f t="shared" si="16"/>
        <v>462.28</v>
      </c>
      <c r="P290" s="230">
        <f t="shared" si="17"/>
        <v>350060.67871000001</v>
      </c>
    </row>
    <row r="291" spans="1:16" x14ac:dyDescent="0.25">
      <c r="A291" s="60">
        <v>1404.158203125</v>
      </c>
      <c r="B291" s="60">
        <v>56.303859710693359</v>
      </c>
      <c r="D291" s="60">
        <v>1404.158203125</v>
      </c>
      <c r="E291" s="60">
        <v>160.86238098144531</v>
      </c>
      <c r="F291" s="60">
        <f t="shared" si="18"/>
        <v>100160.86238098145</v>
      </c>
      <c r="H291" s="60">
        <v>1404.158203125</v>
      </c>
      <c r="I291" s="60">
        <v>245.78163146972656</v>
      </c>
      <c r="J291" s="60">
        <f t="shared" si="19"/>
        <v>200245.78163146973</v>
      </c>
      <c r="L291" s="60">
        <v>460.46699999999998</v>
      </c>
      <c r="M291" s="14">
        <v>75.697270000000003</v>
      </c>
      <c r="O291" s="230">
        <f t="shared" si="16"/>
        <v>463.46699999999998</v>
      </c>
      <c r="P291" s="230">
        <f t="shared" si="17"/>
        <v>350075.69727</v>
      </c>
    </row>
    <row r="292" spans="1:16" x14ac:dyDescent="0.25">
      <c r="A292" s="60">
        <v>1402.50390625</v>
      </c>
      <c r="B292" s="60">
        <v>-121.18894958496094</v>
      </c>
      <c r="D292" s="60">
        <v>1402.50390625</v>
      </c>
      <c r="E292" s="60">
        <v>100.64810943603516</v>
      </c>
      <c r="F292" s="60">
        <f t="shared" si="18"/>
        <v>100100.64810943604</v>
      </c>
      <c r="H292" s="60">
        <v>1402.50390625</v>
      </c>
      <c r="I292" s="60">
        <v>32.943504333496094</v>
      </c>
      <c r="J292" s="60">
        <f t="shared" si="19"/>
        <v>200032.9435043335</v>
      </c>
      <c r="L292" s="60">
        <v>461.65499999999997</v>
      </c>
      <c r="M292" s="14">
        <v>50.97363</v>
      </c>
      <c r="O292" s="230">
        <f t="shared" si="16"/>
        <v>464.65499999999997</v>
      </c>
      <c r="P292" s="230">
        <f t="shared" si="17"/>
        <v>350050.97363000002</v>
      </c>
    </row>
    <row r="293" spans="1:16" x14ac:dyDescent="0.25">
      <c r="A293" s="60">
        <v>1400.849609375</v>
      </c>
      <c r="B293" s="60">
        <v>68.606201171875</v>
      </c>
      <c r="D293" s="60">
        <v>1400.849609375</v>
      </c>
      <c r="E293" s="60">
        <v>26.926055908203125</v>
      </c>
      <c r="F293" s="60">
        <f t="shared" si="18"/>
        <v>100026.9260559082</v>
      </c>
      <c r="H293" s="60">
        <v>1400.849609375</v>
      </c>
      <c r="I293" s="60">
        <v>226.65625</v>
      </c>
      <c r="J293" s="60">
        <f t="shared" si="19"/>
        <v>200226.65625</v>
      </c>
      <c r="L293" s="60">
        <v>462.84300000000002</v>
      </c>
      <c r="M293" s="14">
        <v>36.978029999999997</v>
      </c>
      <c r="O293" s="230">
        <f t="shared" si="16"/>
        <v>465.84300000000002</v>
      </c>
      <c r="P293" s="230">
        <f t="shared" si="17"/>
        <v>350036.97803</v>
      </c>
    </row>
    <row r="294" spans="1:16" x14ac:dyDescent="0.25">
      <c r="A294" s="60">
        <v>1399.193359375</v>
      </c>
      <c r="B294" s="60">
        <v>3.1852867603302002</v>
      </c>
      <c r="D294" s="60">
        <v>1399.193359375</v>
      </c>
      <c r="E294" s="60">
        <v>24.329843521118164</v>
      </c>
      <c r="F294" s="60">
        <f t="shared" si="18"/>
        <v>100024.32984352112</v>
      </c>
      <c r="H294" s="60">
        <v>1399.193359375</v>
      </c>
      <c r="I294" s="60">
        <v>-25.224842071533203</v>
      </c>
      <c r="J294" s="60">
        <f t="shared" si="19"/>
        <v>199974.77515792847</v>
      </c>
      <c r="L294" s="60">
        <v>464.03</v>
      </c>
      <c r="M294" s="14">
        <v>61.97607</v>
      </c>
      <c r="O294" s="230">
        <f t="shared" si="16"/>
        <v>467.03</v>
      </c>
      <c r="P294" s="230">
        <f t="shared" si="17"/>
        <v>350061.97606999998</v>
      </c>
    </row>
    <row r="295" spans="1:16" x14ac:dyDescent="0.25">
      <c r="A295" s="60">
        <v>1397.5390625</v>
      </c>
      <c r="B295" s="60">
        <v>85.834861755371094</v>
      </c>
      <c r="D295" s="60">
        <v>1397.5390625</v>
      </c>
      <c r="E295" s="60">
        <v>240.73147583007813</v>
      </c>
      <c r="F295" s="60">
        <f t="shared" si="18"/>
        <v>100240.73147583008</v>
      </c>
      <c r="H295" s="60">
        <v>1397.5390625</v>
      </c>
      <c r="I295" s="60">
        <v>148.89155578613281</v>
      </c>
      <c r="J295" s="60">
        <f t="shared" si="19"/>
        <v>200148.89155578613</v>
      </c>
      <c r="L295" s="60">
        <v>465.21800000000002</v>
      </c>
      <c r="M295" s="14">
        <v>19.969239999999999</v>
      </c>
      <c r="O295" s="230">
        <f t="shared" si="16"/>
        <v>468.21800000000002</v>
      </c>
      <c r="P295" s="230">
        <f t="shared" si="17"/>
        <v>350019.96924000001</v>
      </c>
    </row>
    <row r="296" spans="1:16" x14ac:dyDescent="0.25">
      <c r="A296" s="60">
        <v>1395.8828125</v>
      </c>
      <c r="B296" s="60">
        <v>14.575239181518555</v>
      </c>
      <c r="D296" s="60">
        <v>1395.8828125</v>
      </c>
      <c r="E296" s="60">
        <v>111.39089202880859</v>
      </c>
      <c r="F296" s="60">
        <f t="shared" si="18"/>
        <v>100111.39089202881</v>
      </c>
      <c r="H296" s="60">
        <v>1395.8828125</v>
      </c>
      <c r="I296" s="60">
        <v>-55.951644897460938</v>
      </c>
      <c r="J296" s="60">
        <f t="shared" si="19"/>
        <v>199944.04835510254</v>
      </c>
      <c r="L296" s="60">
        <v>466.40499999999997</v>
      </c>
      <c r="M296" s="14">
        <v>39.994140000000002</v>
      </c>
      <c r="O296" s="230">
        <f t="shared" si="16"/>
        <v>469.40499999999997</v>
      </c>
      <c r="P296" s="230">
        <f t="shared" si="17"/>
        <v>350039.99414000002</v>
      </c>
    </row>
    <row r="297" spans="1:16" x14ac:dyDescent="0.25">
      <c r="A297" s="60">
        <v>1394.2265625</v>
      </c>
      <c r="B297" s="60">
        <v>159.29132080078125</v>
      </c>
      <c r="D297" s="60">
        <v>1394.2265625</v>
      </c>
      <c r="E297" s="60">
        <v>213.12075805664063</v>
      </c>
      <c r="F297" s="60">
        <f t="shared" si="18"/>
        <v>100213.12075805664</v>
      </c>
      <c r="H297" s="60">
        <v>1394.2265625</v>
      </c>
      <c r="I297" s="60">
        <v>62.375972747802734</v>
      </c>
      <c r="J297" s="60">
        <f t="shared" si="19"/>
        <v>200062.3759727478</v>
      </c>
      <c r="L297" s="60">
        <v>467.59199999999998</v>
      </c>
      <c r="M297" s="14">
        <v>14.05078</v>
      </c>
      <c r="O297" s="230">
        <f t="shared" si="16"/>
        <v>470.59199999999998</v>
      </c>
      <c r="P297" s="230">
        <f t="shared" si="17"/>
        <v>350014.05077999999</v>
      </c>
    </row>
    <row r="298" spans="1:16" x14ac:dyDescent="0.25">
      <c r="A298" s="60">
        <v>1392.5703125</v>
      </c>
      <c r="B298" s="60">
        <v>61.056362152099609</v>
      </c>
      <c r="D298" s="60">
        <v>1392.5703125</v>
      </c>
      <c r="E298" s="60">
        <v>295.2467041015625</v>
      </c>
      <c r="F298" s="60">
        <f t="shared" si="18"/>
        <v>100295.24670410156</v>
      </c>
      <c r="H298" s="60">
        <v>1392.5703125</v>
      </c>
      <c r="I298" s="60">
        <v>167.12211608886719</v>
      </c>
      <c r="J298" s="60">
        <f t="shared" si="19"/>
        <v>200167.12211608887</v>
      </c>
      <c r="L298" s="60">
        <v>468.779</v>
      </c>
      <c r="M298" s="14">
        <v>80.887699999999995</v>
      </c>
      <c r="O298" s="230">
        <f t="shared" si="16"/>
        <v>471.779</v>
      </c>
      <c r="P298" s="230">
        <f t="shared" si="17"/>
        <v>350080.88770000002</v>
      </c>
    </row>
    <row r="299" spans="1:16" x14ac:dyDescent="0.25">
      <c r="A299" s="60">
        <v>1390.912109375</v>
      </c>
      <c r="B299" s="60">
        <v>-248.24269104003906</v>
      </c>
      <c r="D299" s="60">
        <v>1390.912109375</v>
      </c>
      <c r="E299" s="60">
        <v>120.93775939941406</v>
      </c>
      <c r="F299" s="60">
        <f t="shared" si="18"/>
        <v>100120.93775939941</v>
      </c>
      <c r="H299" s="60">
        <v>1390.912109375</v>
      </c>
      <c r="I299" s="60">
        <v>-23.826522827148438</v>
      </c>
      <c r="J299" s="60">
        <f t="shared" si="19"/>
        <v>199976.17347717285</v>
      </c>
      <c r="L299" s="60">
        <v>469.96499999999997</v>
      </c>
      <c r="M299" s="14">
        <v>107.8188</v>
      </c>
      <c r="O299" s="230">
        <f t="shared" si="16"/>
        <v>472.96499999999997</v>
      </c>
      <c r="P299" s="230">
        <f t="shared" si="17"/>
        <v>350107.81880000001</v>
      </c>
    </row>
    <row r="300" spans="1:16" x14ac:dyDescent="0.25">
      <c r="A300" s="60">
        <v>1389.255859375</v>
      </c>
      <c r="B300" s="60">
        <v>-160.62879943847656</v>
      </c>
      <c r="D300" s="60">
        <v>1389.255859375</v>
      </c>
      <c r="E300" s="60">
        <v>8.5750341415405273</v>
      </c>
      <c r="F300" s="60">
        <f t="shared" si="18"/>
        <v>100008.57503414154</v>
      </c>
      <c r="H300" s="60">
        <v>1389.255859375</v>
      </c>
      <c r="I300" s="60">
        <v>108.14817047119141</v>
      </c>
      <c r="J300" s="60">
        <f t="shared" si="19"/>
        <v>200108.14817047119</v>
      </c>
      <c r="L300" s="60">
        <v>471.15199999999999</v>
      </c>
      <c r="M300" s="14">
        <v>117.7812</v>
      </c>
      <c r="O300" s="230">
        <f t="shared" si="16"/>
        <v>474.15199999999999</v>
      </c>
      <c r="P300" s="230">
        <f t="shared" si="17"/>
        <v>350117.78120000003</v>
      </c>
    </row>
    <row r="301" spans="1:16" x14ac:dyDescent="0.25">
      <c r="A301" s="60">
        <v>1387.59765625</v>
      </c>
      <c r="B301" s="60">
        <v>-24.670703887939453</v>
      </c>
      <c r="D301" s="60">
        <v>1387.59765625</v>
      </c>
      <c r="E301" s="60">
        <v>-87.04974365234375</v>
      </c>
      <c r="F301" s="60">
        <f t="shared" si="18"/>
        <v>99912.950256347656</v>
      </c>
      <c r="H301" s="60">
        <v>1387.59765625</v>
      </c>
      <c r="I301" s="60">
        <v>25.986013412475586</v>
      </c>
      <c r="J301" s="60">
        <f t="shared" si="19"/>
        <v>200025.98601341248</v>
      </c>
      <c r="L301" s="60">
        <v>472.33800000000002</v>
      </c>
      <c r="M301" s="14">
        <v>111.7012</v>
      </c>
      <c r="O301" s="230">
        <f t="shared" si="16"/>
        <v>475.33800000000002</v>
      </c>
      <c r="P301" s="230">
        <f t="shared" si="17"/>
        <v>350111.70120000001</v>
      </c>
    </row>
    <row r="302" spans="1:16" x14ac:dyDescent="0.25">
      <c r="A302" s="60">
        <v>1385.939453125</v>
      </c>
      <c r="B302" s="60">
        <v>-37.960544586181641</v>
      </c>
      <c r="D302" s="60">
        <v>1385.939453125</v>
      </c>
      <c r="E302" s="60">
        <v>135.576904296875</v>
      </c>
      <c r="F302" s="60">
        <f t="shared" si="18"/>
        <v>100135.57690429688</v>
      </c>
      <c r="H302" s="60">
        <v>1385.939453125</v>
      </c>
      <c r="I302" s="60">
        <v>197.22531127929688</v>
      </c>
      <c r="J302" s="60">
        <f t="shared" si="19"/>
        <v>200197.2253112793</v>
      </c>
      <c r="L302" s="60">
        <v>473.52499999999998</v>
      </c>
      <c r="M302" s="14">
        <v>74.614260000000002</v>
      </c>
      <c r="O302" s="230">
        <f t="shared" si="16"/>
        <v>476.52499999999998</v>
      </c>
      <c r="P302" s="230">
        <f t="shared" si="17"/>
        <v>350074.61426</v>
      </c>
    </row>
    <row r="303" spans="1:16" x14ac:dyDescent="0.25">
      <c r="A303" s="60">
        <v>1384.28125</v>
      </c>
      <c r="B303" s="60">
        <v>128.22718811035156</v>
      </c>
      <c r="D303" s="60">
        <v>1384.28125</v>
      </c>
      <c r="E303" s="60">
        <v>8.4270420074462891</v>
      </c>
      <c r="F303" s="60">
        <f t="shared" si="18"/>
        <v>100008.42704200745</v>
      </c>
      <c r="H303" s="60">
        <v>1384.28125</v>
      </c>
      <c r="I303" s="60">
        <v>-142.60310363769531</v>
      </c>
      <c r="J303" s="60">
        <f t="shared" si="19"/>
        <v>199857.3968963623</v>
      </c>
      <c r="L303" s="60">
        <v>474.71100000000001</v>
      </c>
      <c r="M303" s="14">
        <v>161.6157</v>
      </c>
      <c r="O303" s="230">
        <f t="shared" si="16"/>
        <v>477.71100000000001</v>
      </c>
      <c r="P303" s="230">
        <f t="shared" si="17"/>
        <v>350161.61570000002</v>
      </c>
    </row>
    <row r="304" spans="1:16" x14ac:dyDescent="0.25">
      <c r="A304" s="60">
        <v>1382.623046875</v>
      </c>
      <c r="B304" s="60">
        <v>-65.788238525390625</v>
      </c>
      <c r="D304" s="60">
        <v>1382.623046875</v>
      </c>
      <c r="E304" s="60">
        <v>116.50985717773438</v>
      </c>
      <c r="F304" s="60">
        <f t="shared" si="18"/>
        <v>100116.50985717773</v>
      </c>
      <c r="H304" s="60">
        <v>1382.623046875</v>
      </c>
      <c r="I304" s="60">
        <v>-283.28485107421875</v>
      </c>
      <c r="J304" s="60">
        <f t="shared" si="19"/>
        <v>199716.71514892578</v>
      </c>
      <c r="L304" s="60">
        <v>475.89699999999999</v>
      </c>
      <c r="M304" s="14">
        <v>109.52</v>
      </c>
      <c r="O304" s="230">
        <f t="shared" si="16"/>
        <v>478.89699999999999</v>
      </c>
      <c r="P304" s="230">
        <f t="shared" si="17"/>
        <v>350109.52</v>
      </c>
    </row>
    <row r="305" spans="1:16" x14ac:dyDescent="0.25">
      <c r="A305" s="60">
        <v>1380.962890625</v>
      </c>
      <c r="B305" s="60">
        <v>-134.52961730957031</v>
      </c>
      <c r="D305" s="60">
        <v>1380.962890625</v>
      </c>
      <c r="E305" s="60">
        <v>-236.45263671875</v>
      </c>
      <c r="F305" s="60">
        <f t="shared" si="18"/>
        <v>99763.54736328125</v>
      </c>
      <c r="H305" s="60">
        <v>1380.962890625</v>
      </c>
      <c r="I305" s="60">
        <v>-12.460289001464844</v>
      </c>
      <c r="J305" s="60">
        <f t="shared" si="19"/>
        <v>199987.53971099854</v>
      </c>
      <c r="L305" s="60">
        <v>477.08199999999999</v>
      </c>
      <c r="M305" s="14">
        <v>20.416499999999999</v>
      </c>
      <c r="O305" s="230">
        <f t="shared" si="16"/>
        <v>480.08199999999999</v>
      </c>
      <c r="P305" s="230">
        <f t="shared" si="17"/>
        <v>350020.41649999999</v>
      </c>
    </row>
    <row r="306" spans="1:16" x14ac:dyDescent="0.25">
      <c r="A306" s="60">
        <v>1379.3046875</v>
      </c>
      <c r="B306" s="60">
        <v>-325.23184204101563</v>
      </c>
      <c r="D306" s="60">
        <v>1379.3046875</v>
      </c>
      <c r="E306" s="60">
        <v>-146.32615661621094</v>
      </c>
      <c r="F306" s="60">
        <f t="shared" si="18"/>
        <v>99853.673843383789</v>
      </c>
      <c r="H306" s="60">
        <v>1379.3046875</v>
      </c>
      <c r="I306" s="60">
        <v>119.66568756103516</v>
      </c>
      <c r="J306" s="60">
        <f t="shared" si="19"/>
        <v>200119.66568756104</v>
      </c>
      <c r="L306" s="60">
        <v>478.26799999999997</v>
      </c>
      <c r="M306" s="14">
        <v>8.3037109999999998</v>
      </c>
      <c r="O306" s="230">
        <f t="shared" si="16"/>
        <v>481.26799999999997</v>
      </c>
      <c r="P306" s="230">
        <f t="shared" si="17"/>
        <v>350008.30371100002</v>
      </c>
    </row>
    <row r="307" spans="1:16" x14ac:dyDescent="0.25">
      <c r="A307" s="60">
        <v>1377.64453125</v>
      </c>
      <c r="B307" s="60">
        <v>17.459047317504883</v>
      </c>
      <c r="D307" s="60">
        <v>1377.64453125</v>
      </c>
      <c r="E307" s="60">
        <v>-80.2421875</v>
      </c>
      <c r="F307" s="60">
        <f t="shared" si="18"/>
        <v>99919.7578125</v>
      </c>
      <c r="H307" s="60">
        <v>1377.64453125</v>
      </c>
      <c r="I307" s="60">
        <v>81.615470886230469</v>
      </c>
      <c r="J307" s="60">
        <f t="shared" si="19"/>
        <v>200081.61547088623</v>
      </c>
      <c r="L307" s="60">
        <v>479.45400000000001</v>
      </c>
      <c r="M307" s="14">
        <v>54.178220000000003</v>
      </c>
      <c r="O307" s="230">
        <f t="shared" si="16"/>
        <v>482.45400000000001</v>
      </c>
      <c r="P307" s="230">
        <f t="shared" si="17"/>
        <v>350054.17822</v>
      </c>
    </row>
    <row r="308" spans="1:16" x14ac:dyDescent="0.25">
      <c r="A308" s="60">
        <v>1375.984375</v>
      </c>
      <c r="B308" s="60">
        <v>43.844951629638672</v>
      </c>
      <c r="D308" s="60">
        <v>1375.984375</v>
      </c>
      <c r="E308" s="60">
        <v>119.88655090332031</v>
      </c>
      <c r="F308" s="60">
        <f t="shared" si="18"/>
        <v>100119.88655090332</v>
      </c>
      <c r="H308" s="60">
        <v>1375.984375</v>
      </c>
      <c r="I308" s="60">
        <v>280.04611206054688</v>
      </c>
      <c r="J308" s="60">
        <f t="shared" si="19"/>
        <v>200280.04611206055</v>
      </c>
      <c r="L308" s="60">
        <v>480.63900000000001</v>
      </c>
      <c r="M308" s="14">
        <v>24.044920000000001</v>
      </c>
      <c r="O308" s="230">
        <f t="shared" si="16"/>
        <v>483.63900000000001</v>
      </c>
      <c r="P308" s="230">
        <f t="shared" si="17"/>
        <v>350024.04492000001</v>
      </c>
    </row>
    <row r="309" spans="1:16" x14ac:dyDescent="0.25">
      <c r="A309" s="60">
        <v>1374.32421875</v>
      </c>
      <c r="B309" s="60">
        <v>-75.739311218261719</v>
      </c>
      <c r="D309" s="60">
        <v>1374.32421875</v>
      </c>
      <c r="E309" s="60">
        <v>136.31137084960938</v>
      </c>
      <c r="F309" s="60">
        <f t="shared" si="18"/>
        <v>100136.31137084961</v>
      </c>
      <c r="H309" s="60">
        <v>1374.32421875</v>
      </c>
      <c r="I309" s="60">
        <v>102.05868530273438</v>
      </c>
      <c r="J309" s="60">
        <f t="shared" si="19"/>
        <v>200102.05868530273</v>
      </c>
      <c r="L309" s="60">
        <v>481.82400000000001</v>
      </c>
      <c r="M309" s="14">
        <v>69.965329999999994</v>
      </c>
      <c r="O309" s="230">
        <f t="shared" si="16"/>
        <v>484.82400000000001</v>
      </c>
      <c r="P309" s="230">
        <f t="shared" si="17"/>
        <v>350069.96532999998</v>
      </c>
    </row>
    <row r="310" spans="1:16" x14ac:dyDescent="0.25">
      <c r="A310" s="60">
        <v>1372.662109375</v>
      </c>
      <c r="B310" s="60">
        <v>-183.11111450195313</v>
      </c>
      <c r="D310" s="60">
        <v>1372.662109375</v>
      </c>
      <c r="E310" s="60">
        <v>36.922496795654297</v>
      </c>
      <c r="F310" s="60">
        <f t="shared" si="18"/>
        <v>100036.92249679565</v>
      </c>
      <c r="H310" s="60">
        <v>1372.662109375</v>
      </c>
      <c r="I310" s="60">
        <v>283.964111328125</v>
      </c>
      <c r="J310" s="60">
        <f t="shared" si="19"/>
        <v>200283.96411132813</v>
      </c>
      <c r="L310" s="60">
        <v>483.00900000000001</v>
      </c>
      <c r="M310" s="14">
        <v>30.816410000000001</v>
      </c>
      <c r="O310" s="230">
        <f t="shared" si="16"/>
        <v>486.00900000000001</v>
      </c>
      <c r="P310" s="230">
        <f t="shared" si="17"/>
        <v>350030.81641000003</v>
      </c>
    </row>
    <row r="311" spans="1:16" x14ac:dyDescent="0.25">
      <c r="A311" s="60">
        <v>1371.001953125</v>
      </c>
      <c r="B311" s="60">
        <v>-25.551080703735352</v>
      </c>
      <c r="D311" s="60">
        <v>1371.001953125</v>
      </c>
      <c r="E311" s="60">
        <v>-0.70498740673065186</v>
      </c>
      <c r="F311" s="60">
        <f t="shared" si="18"/>
        <v>99999.295012593269</v>
      </c>
      <c r="H311" s="60">
        <v>1371.001953125</v>
      </c>
      <c r="I311" s="60">
        <v>152.79920959472656</v>
      </c>
      <c r="J311" s="60">
        <f t="shared" si="19"/>
        <v>200152.79920959473</v>
      </c>
      <c r="L311" s="60">
        <v>484.19400000000002</v>
      </c>
      <c r="M311" s="14">
        <v>44.896970000000003</v>
      </c>
      <c r="O311" s="230">
        <f t="shared" si="16"/>
        <v>487.19400000000002</v>
      </c>
      <c r="P311" s="230">
        <f t="shared" si="17"/>
        <v>350044.89697</v>
      </c>
    </row>
    <row r="312" spans="1:16" x14ac:dyDescent="0.25">
      <c r="A312" s="60">
        <v>1369.33984375</v>
      </c>
      <c r="B312" s="60">
        <v>-28.929136276245117</v>
      </c>
      <c r="D312" s="60">
        <v>1369.33984375</v>
      </c>
      <c r="E312" s="60">
        <v>-176.64154052734375</v>
      </c>
      <c r="F312" s="60">
        <f t="shared" si="18"/>
        <v>99823.358459472656</v>
      </c>
      <c r="H312" s="60">
        <v>1369.33984375</v>
      </c>
      <c r="I312" s="60">
        <v>98.496894836425781</v>
      </c>
      <c r="J312" s="60">
        <f t="shared" si="19"/>
        <v>200098.49689483643</v>
      </c>
      <c r="L312" s="60">
        <v>485.37799999999999</v>
      </c>
      <c r="M312" s="14">
        <v>94.732420000000005</v>
      </c>
      <c r="O312" s="230">
        <f t="shared" si="16"/>
        <v>488.37799999999999</v>
      </c>
      <c r="P312" s="230">
        <f t="shared" si="17"/>
        <v>350094.73242000001</v>
      </c>
    </row>
    <row r="313" spans="1:16" x14ac:dyDescent="0.25">
      <c r="A313" s="60">
        <v>1367.677734375</v>
      </c>
      <c r="B313" s="60">
        <v>-199.19772338867188</v>
      </c>
      <c r="D313" s="60">
        <v>1367.677734375</v>
      </c>
      <c r="E313" s="60">
        <v>-186.98768615722656</v>
      </c>
      <c r="F313" s="60">
        <f t="shared" si="18"/>
        <v>99813.012313842773</v>
      </c>
      <c r="H313" s="60">
        <v>1367.677734375</v>
      </c>
      <c r="I313" s="60">
        <v>130.00495910644531</v>
      </c>
      <c r="J313" s="60">
        <f t="shared" si="19"/>
        <v>200130.00495910645</v>
      </c>
      <c r="L313" s="60">
        <v>486.56299999999999</v>
      </c>
      <c r="M313" s="14">
        <v>48.615229999999997</v>
      </c>
      <c r="O313" s="230">
        <f t="shared" si="16"/>
        <v>489.56299999999999</v>
      </c>
      <c r="P313" s="230">
        <f t="shared" si="17"/>
        <v>350048.61523</v>
      </c>
    </row>
    <row r="314" spans="1:16" x14ac:dyDescent="0.25">
      <c r="A314" s="60">
        <v>1366.015625</v>
      </c>
      <c r="B314" s="60">
        <v>8.1459188461303711</v>
      </c>
      <c r="D314" s="60">
        <v>1366.015625</v>
      </c>
      <c r="E314" s="60">
        <v>-31.84956169128418</v>
      </c>
      <c r="F314" s="60">
        <f t="shared" si="18"/>
        <v>99968.150438308716</v>
      </c>
      <c r="H314" s="60">
        <v>1366.015625</v>
      </c>
      <c r="I314" s="60">
        <v>126.95371246337891</v>
      </c>
      <c r="J314" s="60">
        <f t="shared" si="19"/>
        <v>200126.95371246338</v>
      </c>
      <c r="L314" s="60">
        <v>487.74700000000001</v>
      </c>
      <c r="M314" s="14">
        <v>50.43506</v>
      </c>
      <c r="O314" s="230">
        <f t="shared" si="16"/>
        <v>490.74700000000001</v>
      </c>
      <c r="P314" s="230">
        <f t="shared" si="17"/>
        <v>350050.43505999999</v>
      </c>
    </row>
    <row r="315" spans="1:16" x14ac:dyDescent="0.25">
      <c r="A315" s="60">
        <v>1364.3515625</v>
      </c>
      <c r="B315" s="60">
        <v>23.060104370117188</v>
      </c>
      <c r="D315" s="60">
        <v>1364.3515625</v>
      </c>
      <c r="E315" s="60">
        <v>-142.81724548339844</v>
      </c>
      <c r="F315" s="60">
        <f t="shared" si="18"/>
        <v>99857.182754516602</v>
      </c>
      <c r="H315" s="60">
        <v>1364.3515625</v>
      </c>
      <c r="I315" s="60">
        <v>-113.58014678955078</v>
      </c>
      <c r="J315" s="60">
        <f t="shared" si="19"/>
        <v>199886.41985321045</v>
      </c>
      <c r="L315" s="60">
        <v>488.93200000000002</v>
      </c>
      <c r="M315" s="14">
        <v>37.252929999999999</v>
      </c>
      <c r="O315" s="230">
        <f t="shared" si="16"/>
        <v>491.93200000000002</v>
      </c>
      <c r="P315" s="230">
        <f t="shared" si="17"/>
        <v>350037.25293000002</v>
      </c>
    </row>
    <row r="316" spans="1:16" x14ac:dyDescent="0.25">
      <c r="A316" s="60">
        <v>1362.689453125</v>
      </c>
      <c r="B316" s="60">
        <v>90.603347778320313</v>
      </c>
      <c r="D316" s="60">
        <v>1362.689453125</v>
      </c>
      <c r="E316" s="60">
        <v>195.736572265625</v>
      </c>
      <c r="F316" s="60">
        <f t="shared" si="18"/>
        <v>100195.73657226563</v>
      </c>
      <c r="H316" s="60">
        <v>1362.689453125</v>
      </c>
      <c r="I316" s="60">
        <v>191.668212890625</v>
      </c>
      <c r="J316" s="60">
        <f t="shared" si="19"/>
        <v>200191.66821289063</v>
      </c>
      <c r="L316" s="60">
        <v>490.11599999999999</v>
      </c>
      <c r="M316" s="14">
        <v>57.201659999999997</v>
      </c>
      <c r="O316" s="230">
        <f t="shared" si="16"/>
        <v>493.11599999999999</v>
      </c>
      <c r="P316" s="230">
        <f t="shared" si="17"/>
        <v>350057.20166000002</v>
      </c>
    </row>
    <row r="317" spans="1:16" x14ac:dyDescent="0.25">
      <c r="A317" s="60">
        <v>1361.025390625</v>
      </c>
      <c r="B317" s="60">
        <v>110.13877868652344</v>
      </c>
      <c r="D317" s="60">
        <v>1361.025390625</v>
      </c>
      <c r="E317" s="60">
        <v>72.847335815429688</v>
      </c>
      <c r="F317" s="60">
        <f t="shared" si="18"/>
        <v>100072.84733581543</v>
      </c>
      <c r="H317" s="60">
        <v>1361.025390625</v>
      </c>
      <c r="I317" s="60">
        <v>-36.662811279296875</v>
      </c>
      <c r="J317" s="60">
        <f t="shared" si="19"/>
        <v>199963.3371887207</v>
      </c>
      <c r="L317" s="60">
        <v>491.3</v>
      </c>
      <c r="M317" s="14">
        <v>85.142579999999995</v>
      </c>
      <c r="O317" s="230">
        <f t="shared" si="16"/>
        <v>494.3</v>
      </c>
      <c r="P317" s="230">
        <f t="shared" si="17"/>
        <v>350085.14257999999</v>
      </c>
    </row>
    <row r="318" spans="1:16" x14ac:dyDescent="0.25">
      <c r="A318" s="60">
        <v>1359.361328125</v>
      </c>
      <c r="B318" s="60">
        <v>-74.616493225097656</v>
      </c>
      <c r="D318" s="60">
        <v>1359.361328125</v>
      </c>
      <c r="E318" s="60">
        <v>-43.92559814453125</v>
      </c>
      <c r="F318" s="60">
        <f t="shared" si="18"/>
        <v>99956.074401855469</v>
      </c>
      <c r="H318" s="60">
        <v>1359.361328125</v>
      </c>
      <c r="I318" s="60">
        <v>-51.490955352783203</v>
      </c>
      <c r="J318" s="60">
        <f t="shared" si="19"/>
        <v>199948.50904464722</v>
      </c>
      <c r="L318" s="60">
        <v>492.483</v>
      </c>
      <c r="M318" s="14">
        <v>134.11869999999999</v>
      </c>
      <c r="O318" s="230">
        <f t="shared" si="16"/>
        <v>495.483</v>
      </c>
      <c r="P318" s="230">
        <f t="shared" si="17"/>
        <v>350134.11869999999</v>
      </c>
    </row>
    <row r="319" spans="1:16" x14ac:dyDescent="0.25">
      <c r="A319" s="60">
        <v>1357.697265625</v>
      </c>
      <c r="B319" s="60">
        <v>-84.97027587890625</v>
      </c>
      <c r="D319" s="60">
        <v>1357.697265625</v>
      </c>
      <c r="E319" s="60">
        <v>-151.58686828613281</v>
      </c>
      <c r="F319" s="60">
        <f t="shared" si="18"/>
        <v>99848.413131713867</v>
      </c>
      <c r="H319" s="60">
        <v>1357.697265625</v>
      </c>
      <c r="I319" s="60">
        <v>-142.88127136230469</v>
      </c>
      <c r="J319" s="60">
        <f t="shared" si="19"/>
        <v>199857.1187286377</v>
      </c>
      <c r="L319" s="60">
        <v>493.66699999999997</v>
      </c>
      <c r="M319" s="14">
        <v>78.905270000000002</v>
      </c>
      <c r="O319" s="230">
        <f t="shared" si="16"/>
        <v>496.66699999999997</v>
      </c>
      <c r="P319" s="230">
        <f t="shared" si="17"/>
        <v>350078.90526999999</v>
      </c>
    </row>
    <row r="320" spans="1:16" x14ac:dyDescent="0.25">
      <c r="A320" s="60">
        <v>1356.033203125</v>
      </c>
      <c r="B320" s="60">
        <v>-15.654200553894043</v>
      </c>
      <c r="D320" s="60">
        <v>1356.033203125</v>
      </c>
      <c r="E320" s="60">
        <v>-181.05320739746094</v>
      </c>
      <c r="F320" s="60">
        <f t="shared" si="18"/>
        <v>99818.946792602539</v>
      </c>
      <c r="H320" s="60">
        <v>1356.033203125</v>
      </c>
      <c r="I320" s="60">
        <v>-28.432052612304688</v>
      </c>
      <c r="J320" s="60">
        <f t="shared" si="19"/>
        <v>199971.5679473877</v>
      </c>
      <c r="L320" s="60">
        <v>494.85</v>
      </c>
      <c r="M320" s="14">
        <v>58.683590000000002</v>
      </c>
      <c r="O320" s="230">
        <f t="shared" si="16"/>
        <v>497.85</v>
      </c>
      <c r="P320" s="230">
        <f t="shared" si="17"/>
        <v>350058.68358999997</v>
      </c>
    </row>
    <row r="321" spans="1:16" x14ac:dyDescent="0.25">
      <c r="A321" s="60">
        <v>1354.369140625</v>
      </c>
      <c r="B321" s="60">
        <v>158.80125427246094</v>
      </c>
      <c r="D321" s="60">
        <v>1354.369140625</v>
      </c>
      <c r="E321" s="60">
        <v>14.77425479888916</v>
      </c>
      <c r="F321" s="60">
        <f t="shared" si="18"/>
        <v>100014.77425479889</v>
      </c>
      <c r="H321" s="60">
        <v>1354.369140625</v>
      </c>
      <c r="I321" s="60">
        <v>-124.20835876464844</v>
      </c>
      <c r="J321" s="60">
        <f t="shared" si="19"/>
        <v>199875.79164123535</v>
      </c>
      <c r="L321" s="60">
        <v>496.03399999999999</v>
      </c>
      <c r="M321" s="14">
        <v>94.455569999999994</v>
      </c>
      <c r="O321" s="230">
        <f t="shared" si="16"/>
        <v>499.03399999999999</v>
      </c>
      <c r="P321" s="230">
        <f t="shared" si="17"/>
        <v>350094.45556999999</v>
      </c>
    </row>
    <row r="322" spans="1:16" x14ac:dyDescent="0.25">
      <c r="A322" s="60">
        <v>1352.703125</v>
      </c>
      <c r="B322" s="60">
        <v>81.081336975097656</v>
      </c>
      <c r="D322" s="60">
        <v>1352.703125</v>
      </c>
      <c r="E322" s="60">
        <v>363.72561645507813</v>
      </c>
      <c r="F322" s="60">
        <f t="shared" si="18"/>
        <v>100363.72561645508</v>
      </c>
      <c r="H322" s="60">
        <v>1352.703125</v>
      </c>
      <c r="I322" s="60">
        <v>272.52490234375</v>
      </c>
      <c r="J322" s="60">
        <f t="shared" si="19"/>
        <v>200272.52490234375</v>
      </c>
      <c r="L322" s="60">
        <v>497.21699999999998</v>
      </c>
      <c r="M322" s="14">
        <v>116.2192</v>
      </c>
      <c r="O322" s="230">
        <f t="shared" si="16"/>
        <v>500.21699999999998</v>
      </c>
      <c r="P322" s="230">
        <f t="shared" si="17"/>
        <v>350116.21919999999</v>
      </c>
    </row>
    <row r="323" spans="1:16" x14ac:dyDescent="0.25">
      <c r="A323" s="60">
        <v>1351.037109375</v>
      </c>
      <c r="B323" s="60">
        <v>207.57667541503906</v>
      </c>
      <c r="D323" s="60">
        <v>1351.037109375</v>
      </c>
      <c r="E323" s="60">
        <v>88.197891235351563</v>
      </c>
      <c r="F323" s="60">
        <f t="shared" si="18"/>
        <v>100088.19789123535</v>
      </c>
      <c r="H323" s="60">
        <v>1351.037109375</v>
      </c>
      <c r="I323" s="60">
        <v>-37.79278564453125</v>
      </c>
      <c r="J323" s="60">
        <f t="shared" si="19"/>
        <v>199962.20721435547</v>
      </c>
      <c r="L323" s="60">
        <v>498.4</v>
      </c>
      <c r="M323" s="14">
        <v>129.97559999999999</v>
      </c>
      <c r="O323" s="230">
        <f t="shared" si="16"/>
        <v>501.4</v>
      </c>
      <c r="P323" s="230">
        <f t="shared" si="17"/>
        <v>350129.97560000001</v>
      </c>
    </row>
    <row r="324" spans="1:16" x14ac:dyDescent="0.25">
      <c r="A324" s="60">
        <v>1349.37109375</v>
      </c>
      <c r="B324" s="60">
        <v>245.54194641113281</v>
      </c>
      <c r="D324" s="60">
        <v>1349.37109375</v>
      </c>
      <c r="E324" s="60">
        <v>278.0125732421875</v>
      </c>
      <c r="F324" s="60">
        <f t="shared" si="18"/>
        <v>100278.01257324219</v>
      </c>
      <c r="H324" s="60">
        <v>1349.37109375</v>
      </c>
      <c r="I324" s="60">
        <v>184.763671875</v>
      </c>
      <c r="J324" s="60">
        <f t="shared" si="19"/>
        <v>200184.763671875</v>
      </c>
      <c r="L324" s="60">
        <v>499.58199999999999</v>
      </c>
      <c r="M324" s="14">
        <v>76.725099999999998</v>
      </c>
      <c r="O324" s="230">
        <f t="shared" si="16"/>
        <v>502.58199999999999</v>
      </c>
      <c r="P324" s="230">
        <f t="shared" si="17"/>
        <v>350076.72509999998</v>
      </c>
    </row>
    <row r="325" spans="1:16" x14ac:dyDescent="0.25">
      <c r="A325" s="60">
        <v>1347.705078125</v>
      </c>
      <c r="B325" s="60">
        <v>118.52479553222656</v>
      </c>
      <c r="D325" s="60">
        <v>1347.705078125</v>
      </c>
      <c r="E325" s="60">
        <v>56.725528717041016</v>
      </c>
      <c r="F325" s="60">
        <f t="shared" si="18"/>
        <v>100056.72552871704</v>
      </c>
      <c r="H325" s="60">
        <v>1347.705078125</v>
      </c>
      <c r="I325" s="60">
        <v>71.209259033203125</v>
      </c>
      <c r="J325" s="60">
        <f t="shared" si="19"/>
        <v>200071.2092590332</v>
      </c>
      <c r="L325" s="60">
        <v>500.76499999999999</v>
      </c>
      <c r="M325" s="14">
        <v>58.529299999999999</v>
      </c>
      <c r="O325" s="230">
        <f t="shared" si="16"/>
        <v>503.76499999999999</v>
      </c>
      <c r="P325" s="230">
        <f t="shared" si="17"/>
        <v>350058.52929999999</v>
      </c>
    </row>
    <row r="326" spans="1:16" x14ac:dyDescent="0.25">
      <c r="A326" s="60">
        <v>1346.0390625</v>
      </c>
      <c r="B326" s="60">
        <v>240.60018920898438</v>
      </c>
      <c r="D326" s="60">
        <v>1346.0390625</v>
      </c>
      <c r="E326" s="60">
        <v>2.0684309005737305</v>
      </c>
      <c r="F326" s="60">
        <f t="shared" si="18"/>
        <v>100002.06843090057</v>
      </c>
      <c r="H326" s="60">
        <v>1346.0390625</v>
      </c>
      <c r="I326" s="60">
        <v>29.73859977722168</v>
      </c>
      <c r="J326" s="60">
        <f t="shared" si="19"/>
        <v>200029.73859977722</v>
      </c>
      <c r="L326" s="60">
        <v>501.94799999999998</v>
      </c>
      <c r="M326" s="14">
        <v>22.565429999999999</v>
      </c>
      <c r="O326" s="230">
        <f t="shared" si="16"/>
        <v>504.94799999999998</v>
      </c>
      <c r="P326" s="230">
        <f t="shared" si="17"/>
        <v>350022.56543000002</v>
      </c>
    </row>
    <row r="327" spans="1:16" x14ac:dyDescent="0.25">
      <c r="A327" s="60">
        <v>1344.37109375</v>
      </c>
      <c r="B327" s="60">
        <v>220.26612854003906</v>
      </c>
      <c r="D327" s="60">
        <v>1344.37109375</v>
      </c>
      <c r="E327" s="60">
        <v>-43.483921051025391</v>
      </c>
      <c r="F327" s="60">
        <f t="shared" si="18"/>
        <v>99956.516078948975</v>
      </c>
      <c r="H327" s="60">
        <v>1344.37109375</v>
      </c>
      <c r="I327" s="60">
        <v>25.840843200683594</v>
      </c>
      <c r="J327" s="60">
        <f t="shared" si="19"/>
        <v>200025.84084320068</v>
      </c>
      <c r="L327" s="60">
        <v>503.13</v>
      </c>
      <c r="M327" s="14">
        <v>27.290040000000001</v>
      </c>
      <c r="O327" s="230">
        <f t="shared" ref="O327:O390" si="20">L327+$O$4</f>
        <v>506.13</v>
      </c>
      <c r="P327" s="230">
        <f t="shared" ref="P327:P390" si="21">M327+$P$4</f>
        <v>350027.29003999999</v>
      </c>
    </row>
    <row r="328" spans="1:16" x14ac:dyDescent="0.25">
      <c r="A328" s="60">
        <v>1342.703125</v>
      </c>
      <c r="B328" s="60">
        <v>180.5047607421875</v>
      </c>
      <c r="D328" s="60">
        <v>1342.703125</v>
      </c>
      <c r="E328" s="60">
        <v>141.90858459472656</v>
      </c>
      <c r="F328" s="60">
        <f t="shared" ref="F328:F391" si="22">E328+$E$5</f>
        <v>100141.90858459473</v>
      </c>
      <c r="H328" s="60">
        <v>1342.703125</v>
      </c>
      <c r="I328" s="60">
        <v>-13.997900009155273</v>
      </c>
      <c r="J328" s="60">
        <f t="shared" ref="J328:J391" si="23">I328+$I$5</f>
        <v>199986.00209999084</v>
      </c>
      <c r="L328" s="60">
        <v>504.31200000000001</v>
      </c>
      <c r="M328" s="14">
        <v>49.005859999999998</v>
      </c>
      <c r="O328" s="230">
        <f t="shared" si="20"/>
        <v>507.31200000000001</v>
      </c>
      <c r="P328" s="230">
        <f t="shared" si="21"/>
        <v>350049.00585999998</v>
      </c>
    </row>
    <row r="329" spans="1:16" x14ac:dyDescent="0.25">
      <c r="A329" s="60">
        <v>1341.03515625</v>
      </c>
      <c r="B329" s="60">
        <v>407.62155151367188</v>
      </c>
      <c r="D329" s="60">
        <v>1341.03515625</v>
      </c>
      <c r="E329" s="60">
        <v>75.444404602050781</v>
      </c>
      <c r="F329" s="60">
        <f t="shared" si="22"/>
        <v>100075.44440460205</v>
      </c>
      <c r="H329" s="60">
        <v>1341.03515625</v>
      </c>
      <c r="I329" s="60">
        <v>58.633781433105469</v>
      </c>
      <c r="J329" s="60">
        <f t="shared" si="23"/>
        <v>200058.63378143311</v>
      </c>
      <c r="L329" s="60">
        <v>505.49400000000003</v>
      </c>
      <c r="M329" s="14">
        <v>34.749020000000002</v>
      </c>
      <c r="O329" s="230">
        <f t="shared" si="20"/>
        <v>508.49400000000003</v>
      </c>
      <c r="P329" s="230">
        <f t="shared" si="21"/>
        <v>350034.74901999999</v>
      </c>
    </row>
    <row r="330" spans="1:16" x14ac:dyDescent="0.25">
      <c r="A330" s="60">
        <v>1339.3671875</v>
      </c>
      <c r="B330" s="60">
        <v>370.93753051757813</v>
      </c>
      <c r="D330" s="60">
        <v>1339.3671875</v>
      </c>
      <c r="E330" s="60">
        <v>253.31999206542969</v>
      </c>
      <c r="F330" s="60">
        <f t="shared" si="22"/>
        <v>100253.31999206543</v>
      </c>
      <c r="H330" s="60">
        <v>1339.3671875</v>
      </c>
      <c r="I330" s="60">
        <v>462.45587158203125</v>
      </c>
      <c r="J330" s="60">
        <f t="shared" si="23"/>
        <v>200462.45587158203</v>
      </c>
      <c r="L330" s="60">
        <v>506.67599999999999</v>
      </c>
      <c r="M330" s="14">
        <v>52.221679999999999</v>
      </c>
      <c r="O330" s="230">
        <f t="shared" si="20"/>
        <v>509.67599999999999</v>
      </c>
      <c r="P330" s="230">
        <f t="shared" si="21"/>
        <v>350052.22168000002</v>
      </c>
    </row>
    <row r="331" spans="1:16" x14ac:dyDescent="0.25">
      <c r="A331" s="60">
        <v>1337.69921875</v>
      </c>
      <c r="B331" s="60">
        <v>383.7659912109375</v>
      </c>
      <c r="D331" s="60">
        <v>1337.69921875</v>
      </c>
      <c r="E331" s="60">
        <v>146.4915771484375</v>
      </c>
      <c r="F331" s="60">
        <f t="shared" si="22"/>
        <v>100146.49157714844</v>
      </c>
      <c r="H331" s="60">
        <v>1337.69921875</v>
      </c>
      <c r="I331" s="60">
        <v>184.43058776855469</v>
      </c>
      <c r="J331" s="60">
        <f t="shared" si="23"/>
        <v>200184.43058776855</v>
      </c>
      <c r="L331" s="60">
        <v>507.858</v>
      </c>
      <c r="M331" s="14">
        <v>54.968260000000001</v>
      </c>
      <c r="O331" s="230">
        <f t="shared" si="20"/>
        <v>510.858</v>
      </c>
      <c r="P331" s="230">
        <f t="shared" si="21"/>
        <v>350054.96825999999</v>
      </c>
    </row>
    <row r="332" spans="1:16" x14ac:dyDescent="0.25">
      <c r="A332" s="60">
        <v>1336.029296875</v>
      </c>
      <c r="B332" s="60">
        <v>362.2301025390625</v>
      </c>
      <c r="D332" s="60">
        <v>1336.029296875</v>
      </c>
      <c r="E332" s="60">
        <v>252.49273681640625</v>
      </c>
      <c r="F332" s="60">
        <f t="shared" si="22"/>
        <v>100252.49273681641</v>
      </c>
      <c r="H332" s="60">
        <v>1336.029296875</v>
      </c>
      <c r="I332" s="60">
        <v>337.99246215820313</v>
      </c>
      <c r="J332" s="60">
        <f t="shared" si="23"/>
        <v>200337.9924621582</v>
      </c>
      <c r="L332" s="60">
        <v>509.03899999999999</v>
      </c>
      <c r="M332" s="14">
        <v>54.515140000000002</v>
      </c>
      <c r="O332" s="230">
        <f t="shared" si="20"/>
        <v>512.03899999999999</v>
      </c>
      <c r="P332" s="230">
        <f t="shared" si="21"/>
        <v>350054.51513999997</v>
      </c>
    </row>
    <row r="333" spans="1:16" x14ac:dyDescent="0.25">
      <c r="A333" s="60">
        <v>1334.361328125</v>
      </c>
      <c r="B333" s="60">
        <v>205.92372131347656</v>
      </c>
      <c r="D333" s="60">
        <v>1334.361328125</v>
      </c>
      <c r="E333" s="60">
        <v>90.377029418945313</v>
      </c>
      <c r="F333" s="60">
        <f t="shared" si="22"/>
        <v>100090.37702941895</v>
      </c>
      <c r="H333" s="60">
        <v>1334.361328125</v>
      </c>
      <c r="I333" s="60">
        <v>497.48312377929688</v>
      </c>
      <c r="J333" s="60">
        <f t="shared" si="23"/>
        <v>200497.4831237793</v>
      </c>
      <c r="L333" s="60">
        <v>510.221</v>
      </c>
      <c r="M333" s="14">
        <v>88.392089999999996</v>
      </c>
      <c r="O333" s="230">
        <f t="shared" si="20"/>
        <v>513.221</v>
      </c>
      <c r="P333" s="230">
        <f t="shared" si="21"/>
        <v>350088.39208999998</v>
      </c>
    </row>
    <row r="334" spans="1:16" x14ac:dyDescent="0.25">
      <c r="A334" s="60">
        <v>1332.69140625</v>
      </c>
      <c r="B334" s="60">
        <v>121.64719390869141</v>
      </c>
      <c r="D334" s="60">
        <v>1332.69140625</v>
      </c>
      <c r="E334" s="60">
        <v>61.667457580566406</v>
      </c>
      <c r="F334" s="60">
        <f t="shared" si="22"/>
        <v>100061.66745758057</v>
      </c>
      <c r="H334" s="60">
        <v>1332.69140625</v>
      </c>
      <c r="I334" s="60">
        <v>82.016563415527344</v>
      </c>
      <c r="J334" s="60">
        <f t="shared" si="23"/>
        <v>200082.01656341553</v>
      </c>
      <c r="L334" s="60">
        <v>511.40199999999999</v>
      </c>
      <c r="M334" s="14">
        <v>48.081049999999998</v>
      </c>
      <c r="O334" s="230">
        <f t="shared" si="20"/>
        <v>514.40200000000004</v>
      </c>
      <c r="P334" s="230">
        <f t="shared" si="21"/>
        <v>350048.08104999998</v>
      </c>
    </row>
    <row r="335" spans="1:16" x14ac:dyDescent="0.25">
      <c r="A335" s="60">
        <v>1331.021484375</v>
      </c>
      <c r="B335" s="60">
        <v>164.69290161132813</v>
      </c>
      <c r="D335" s="60">
        <v>1331.021484375</v>
      </c>
      <c r="E335" s="60">
        <v>55.461677551269531</v>
      </c>
      <c r="F335" s="60">
        <f t="shared" si="22"/>
        <v>100055.46167755127</v>
      </c>
      <c r="H335" s="60">
        <v>1331.021484375</v>
      </c>
      <c r="I335" s="60">
        <v>172.72709655761719</v>
      </c>
      <c r="J335" s="60">
        <f t="shared" si="23"/>
        <v>200172.72709655762</v>
      </c>
      <c r="L335" s="60">
        <v>512.58299999999997</v>
      </c>
      <c r="M335" s="14">
        <v>103.855</v>
      </c>
      <c r="O335" s="230">
        <f t="shared" si="20"/>
        <v>515.58299999999997</v>
      </c>
      <c r="P335" s="230">
        <f t="shared" si="21"/>
        <v>350103.85499999998</v>
      </c>
    </row>
    <row r="336" spans="1:16" x14ac:dyDescent="0.25">
      <c r="A336" s="60">
        <v>1329.349609375</v>
      </c>
      <c r="B336" s="60">
        <v>77.6080322265625</v>
      </c>
      <c r="D336" s="60">
        <v>1329.349609375</v>
      </c>
      <c r="E336" s="60">
        <v>-6.0406522750854492</v>
      </c>
      <c r="F336" s="60">
        <f t="shared" si="22"/>
        <v>99993.959347724915</v>
      </c>
      <c r="H336" s="60">
        <v>1329.349609375</v>
      </c>
      <c r="I336" s="60">
        <v>-119.67132568359375</v>
      </c>
      <c r="J336" s="60">
        <f t="shared" si="23"/>
        <v>199880.32867431641</v>
      </c>
      <c r="L336" s="60">
        <v>513.76400000000001</v>
      </c>
      <c r="M336" s="14">
        <v>51.684570000000001</v>
      </c>
      <c r="O336" s="230">
        <f t="shared" si="20"/>
        <v>516.76400000000001</v>
      </c>
      <c r="P336" s="230">
        <f t="shared" si="21"/>
        <v>350051.68456999998</v>
      </c>
    </row>
    <row r="337" spans="1:16" x14ac:dyDescent="0.25">
      <c r="A337" s="60">
        <v>1327.6796875</v>
      </c>
      <c r="B337" s="60">
        <v>21.980241775512695</v>
      </c>
      <c r="D337" s="60">
        <v>1327.6796875</v>
      </c>
      <c r="E337" s="60">
        <v>14.778261184692383</v>
      </c>
      <c r="F337" s="60">
        <f t="shared" si="22"/>
        <v>100014.77826118469</v>
      </c>
      <c r="H337" s="60">
        <v>1327.6796875</v>
      </c>
      <c r="I337" s="60">
        <v>-25.901811599731445</v>
      </c>
      <c r="J337" s="60">
        <f t="shared" si="23"/>
        <v>199974.09818840027</v>
      </c>
      <c r="L337" s="60">
        <v>514.94500000000005</v>
      </c>
      <c r="M337" s="14">
        <v>25.361820000000002</v>
      </c>
      <c r="O337" s="230">
        <f t="shared" si="20"/>
        <v>517.94500000000005</v>
      </c>
      <c r="P337" s="230">
        <f t="shared" si="21"/>
        <v>350025.36181999999</v>
      </c>
    </row>
    <row r="338" spans="1:16" x14ac:dyDescent="0.25">
      <c r="A338" s="60">
        <v>1326.0078125</v>
      </c>
      <c r="B338" s="60">
        <v>65.198074340820313</v>
      </c>
      <c r="D338" s="60">
        <v>1326.0078125</v>
      </c>
      <c r="E338" s="60">
        <v>-97.478302001953125</v>
      </c>
      <c r="F338" s="60">
        <f t="shared" si="22"/>
        <v>99902.521697998047</v>
      </c>
      <c r="H338" s="60">
        <v>1326.0078125</v>
      </c>
      <c r="I338" s="60">
        <v>49.935012817382813</v>
      </c>
      <c r="J338" s="60">
        <f t="shared" si="23"/>
        <v>200049.93501281738</v>
      </c>
      <c r="L338" s="60">
        <v>516.125</v>
      </c>
      <c r="M338" s="14">
        <v>103.0767</v>
      </c>
      <c r="O338" s="230">
        <f t="shared" si="20"/>
        <v>519.125</v>
      </c>
      <c r="P338" s="230">
        <f t="shared" si="21"/>
        <v>350103.07669999998</v>
      </c>
    </row>
    <row r="339" spans="1:16" x14ac:dyDescent="0.25">
      <c r="A339" s="60">
        <v>1324.3359375</v>
      </c>
      <c r="B339" s="60">
        <v>-69.538009643554688</v>
      </c>
      <c r="D339" s="60">
        <v>1324.3359375</v>
      </c>
      <c r="E339" s="60">
        <v>-124.40226745605469</v>
      </c>
      <c r="F339" s="60">
        <f t="shared" si="22"/>
        <v>99875.597732543945</v>
      </c>
      <c r="H339" s="60">
        <v>1324.3359375</v>
      </c>
      <c r="I339" s="60">
        <v>-168.86849975585938</v>
      </c>
      <c r="J339" s="60">
        <f t="shared" si="23"/>
        <v>199831.13150024414</v>
      </c>
      <c r="L339" s="60">
        <v>517.30600000000004</v>
      </c>
      <c r="M339" s="14">
        <v>116.7021</v>
      </c>
      <c r="O339" s="230">
        <f t="shared" si="20"/>
        <v>520.30600000000004</v>
      </c>
      <c r="P339" s="230">
        <f t="shared" si="21"/>
        <v>350116.70209999999</v>
      </c>
    </row>
    <row r="340" spans="1:16" x14ac:dyDescent="0.25">
      <c r="A340" s="60">
        <v>1322.6640625</v>
      </c>
      <c r="B340" s="60">
        <v>-86.04754638671875</v>
      </c>
      <c r="D340" s="60">
        <v>1322.6640625</v>
      </c>
      <c r="E340" s="60">
        <v>2.73600172996521</v>
      </c>
      <c r="F340" s="60">
        <f t="shared" si="22"/>
        <v>100002.73600172997</v>
      </c>
      <c r="H340" s="60">
        <v>1322.6640625</v>
      </c>
      <c r="I340" s="60">
        <v>-104.9381103515625</v>
      </c>
      <c r="J340" s="60">
        <f t="shared" si="23"/>
        <v>199895.06188964844</v>
      </c>
      <c r="L340" s="60">
        <v>518.48599999999999</v>
      </c>
      <c r="M340" s="14">
        <v>46.397950000000002</v>
      </c>
      <c r="O340" s="230">
        <f t="shared" si="20"/>
        <v>521.48599999999999</v>
      </c>
      <c r="P340" s="230">
        <f t="shared" si="21"/>
        <v>350046.39795000001</v>
      </c>
    </row>
    <row r="341" spans="1:16" x14ac:dyDescent="0.25">
      <c r="A341" s="60">
        <v>1320.9921875</v>
      </c>
      <c r="B341" s="60">
        <v>61.933906555175781</v>
      </c>
      <c r="D341" s="60">
        <v>1320.9921875</v>
      </c>
      <c r="E341" s="60">
        <v>23.707168579101563</v>
      </c>
      <c r="F341" s="60">
        <f t="shared" si="22"/>
        <v>100023.7071685791</v>
      </c>
      <c r="H341" s="60">
        <v>1320.9921875</v>
      </c>
      <c r="I341" s="60">
        <v>138.38555908203125</v>
      </c>
      <c r="J341" s="60">
        <f t="shared" si="23"/>
        <v>200138.38555908203</v>
      </c>
      <c r="L341" s="60">
        <v>519.66600000000005</v>
      </c>
      <c r="M341" s="14">
        <v>16.005859999999998</v>
      </c>
      <c r="O341" s="230">
        <f t="shared" si="20"/>
        <v>522.66600000000005</v>
      </c>
      <c r="P341" s="230">
        <f t="shared" si="21"/>
        <v>350016.00585999998</v>
      </c>
    </row>
    <row r="342" spans="1:16" x14ac:dyDescent="0.25">
      <c r="A342" s="60">
        <v>1319.3203125</v>
      </c>
      <c r="B342" s="60">
        <v>-69.606536865234375</v>
      </c>
      <c r="D342" s="60">
        <v>1319.3203125</v>
      </c>
      <c r="E342" s="60">
        <v>-0.1380382627248764</v>
      </c>
      <c r="F342" s="60">
        <f t="shared" si="22"/>
        <v>99999.861961737275</v>
      </c>
      <c r="H342" s="60">
        <v>1319.3203125</v>
      </c>
      <c r="I342" s="60">
        <v>-223.69319152832031</v>
      </c>
      <c r="J342" s="60">
        <f t="shared" si="23"/>
        <v>199776.30680847168</v>
      </c>
      <c r="L342" s="60">
        <v>520.846</v>
      </c>
      <c r="M342" s="14">
        <v>68.600099999999998</v>
      </c>
      <c r="O342" s="230">
        <f t="shared" si="20"/>
        <v>523.846</v>
      </c>
      <c r="P342" s="230">
        <f t="shared" si="21"/>
        <v>350068.60009999998</v>
      </c>
    </row>
    <row r="343" spans="1:16" x14ac:dyDescent="0.25">
      <c r="A343" s="60">
        <v>1317.646484375</v>
      </c>
      <c r="B343" s="60">
        <v>-51.576564788818359</v>
      </c>
      <c r="D343" s="60">
        <v>1317.646484375</v>
      </c>
      <c r="E343" s="60">
        <v>-2.9806666374206543</v>
      </c>
      <c r="F343" s="60">
        <f t="shared" si="22"/>
        <v>99997.019333362579</v>
      </c>
      <c r="H343" s="60">
        <v>1317.646484375</v>
      </c>
      <c r="I343" s="60">
        <v>-144.73957824707031</v>
      </c>
      <c r="J343" s="60">
        <f t="shared" si="23"/>
        <v>199855.26042175293</v>
      </c>
      <c r="L343" s="60">
        <v>522.02599999999995</v>
      </c>
      <c r="M343" s="14">
        <v>9.1865229999999993</v>
      </c>
      <c r="O343" s="230">
        <f t="shared" si="20"/>
        <v>525.02599999999995</v>
      </c>
      <c r="P343" s="230">
        <f t="shared" si="21"/>
        <v>350009.18652300001</v>
      </c>
    </row>
    <row r="344" spans="1:16" x14ac:dyDescent="0.25">
      <c r="A344" s="60">
        <v>1315.97265625</v>
      </c>
      <c r="B344" s="60">
        <v>129.32571411132813</v>
      </c>
      <c r="D344" s="60">
        <v>1315.97265625</v>
      </c>
      <c r="E344" s="60">
        <v>-324.00653076171875</v>
      </c>
      <c r="F344" s="60">
        <f t="shared" si="22"/>
        <v>99675.993469238281</v>
      </c>
      <c r="H344" s="60">
        <v>1315.97265625</v>
      </c>
      <c r="I344" s="60">
        <v>26.82963752746582</v>
      </c>
      <c r="J344" s="60">
        <f t="shared" si="23"/>
        <v>200026.82963752747</v>
      </c>
      <c r="L344" s="60">
        <v>523.20600000000002</v>
      </c>
      <c r="M344" s="14">
        <v>142.7578</v>
      </c>
      <c r="O344" s="230">
        <f t="shared" si="20"/>
        <v>526.20600000000002</v>
      </c>
      <c r="P344" s="230">
        <f t="shared" si="21"/>
        <v>350142.75780000002</v>
      </c>
    </row>
    <row r="345" spans="1:16" x14ac:dyDescent="0.25">
      <c r="A345" s="60">
        <v>1314.298828125</v>
      </c>
      <c r="B345" s="60">
        <v>-239.47703552246094</v>
      </c>
      <c r="D345" s="60">
        <v>1314.298828125</v>
      </c>
      <c r="E345" s="60">
        <v>-126.57192993164063</v>
      </c>
      <c r="F345" s="60">
        <f t="shared" si="22"/>
        <v>99873.428070068359</v>
      </c>
      <c r="H345" s="60">
        <v>1314.298828125</v>
      </c>
      <c r="I345" s="60">
        <v>-12.253920555114746</v>
      </c>
      <c r="J345" s="60">
        <f t="shared" si="23"/>
        <v>199987.74607944489</v>
      </c>
      <c r="L345" s="60">
        <v>524.38499999999999</v>
      </c>
      <c r="M345" s="14">
        <v>45.554690000000001</v>
      </c>
      <c r="O345" s="230">
        <f t="shared" si="20"/>
        <v>527.38499999999999</v>
      </c>
      <c r="P345" s="230">
        <f t="shared" si="21"/>
        <v>350045.55469000002</v>
      </c>
    </row>
    <row r="346" spans="1:16" x14ac:dyDescent="0.25">
      <c r="A346" s="60">
        <v>1312.625</v>
      </c>
      <c r="B346" s="60">
        <v>144.5452880859375</v>
      </c>
      <c r="D346" s="60">
        <v>1312.625</v>
      </c>
      <c r="E346" s="60">
        <v>-21.779268264770508</v>
      </c>
      <c r="F346" s="60">
        <f t="shared" si="22"/>
        <v>99978.220731735229</v>
      </c>
      <c r="H346" s="60">
        <v>1312.625</v>
      </c>
      <c r="I346" s="60">
        <v>48.755054473876953</v>
      </c>
      <c r="J346" s="60">
        <f t="shared" si="23"/>
        <v>200048.75505447388</v>
      </c>
      <c r="L346" s="60">
        <v>525.56500000000005</v>
      </c>
      <c r="M346" s="14">
        <v>90.114750000000001</v>
      </c>
      <c r="O346" s="230">
        <f t="shared" si="20"/>
        <v>528.56500000000005</v>
      </c>
      <c r="P346" s="230">
        <f t="shared" si="21"/>
        <v>350090.11475000001</v>
      </c>
    </row>
    <row r="347" spans="1:16" x14ac:dyDescent="0.25">
      <c r="A347" s="60">
        <v>1310.951171875</v>
      </c>
      <c r="B347" s="60">
        <v>147.71966552734375</v>
      </c>
      <c r="D347" s="60">
        <v>1310.951171875</v>
      </c>
      <c r="E347" s="60">
        <v>9.8393640518188477</v>
      </c>
      <c r="F347" s="60">
        <f t="shared" si="22"/>
        <v>100009.83936405182</v>
      </c>
      <c r="H347" s="60">
        <v>1310.951171875</v>
      </c>
      <c r="I347" s="60">
        <v>-109.70867919921875</v>
      </c>
      <c r="J347" s="60">
        <f t="shared" si="23"/>
        <v>199890.29132080078</v>
      </c>
      <c r="L347" s="60">
        <v>526.74400000000003</v>
      </c>
      <c r="M347" s="14">
        <v>55.78369</v>
      </c>
      <c r="O347" s="230">
        <f t="shared" si="20"/>
        <v>529.74400000000003</v>
      </c>
      <c r="P347" s="230">
        <f t="shared" si="21"/>
        <v>350055.78369000001</v>
      </c>
    </row>
    <row r="348" spans="1:16" x14ac:dyDescent="0.25">
      <c r="A348" s="60">
        <v>1309.275390625</v>
      </c>
      <c r="B348" s="60">
        <v>22.603366851806641</v>
      </c>
      <c r="D348" s="60">
        <v>1309.275390625</v>
      </c>
      <c r="E348" s="60">
        <v>166.89402770996094</v>
      </c>
      <c r="F348" s="60">
        <f t="shared" si="22"/>
        <v>100166.89402770996</v>
      </c>
      <c r="H348" s="60">
        <v>1309.275390625</v>
      </c>
      <c r="I348" s="60">
        <v>18.539714813232422</v>
      </c>
      <c r="J348" s="60">
        <f t="shared" si="23"/>
        <v>200018.53971481323</v>
      </c>
      <c r="L348" s="60">
        <v>527.923</v>
      </c>
      <c r="M348" s="14">
        <v>77.496089999999995</v>
      </c>
      <c r="O348" s="230">
        <f t="shared" si="20"/>
        <v>530.923</v>
      </c>
      <c r="P348" s="230">
        <f t="shared" si="21"/>
        <v>350077.49608999997</v>
      </c>
    </row>
    <row r="349" spans="1:16" x14ac:dyDescent="0.25">
      <c r="A349" s="60">
        <v>1307.6015625</v>
      </c>
      <c r="B349" s="60">
        <v>-9.9508743286132813</v>
      </c>
      <c r="D349" s="60">
        <v>1307.6015625</v>
      </c>
      <c r="E349" s="60">
        <v>126.87889099121094</v>
      </c>
      <c r="F349" s="60">
        <f t="shared" si="22"/>
        <v>100126.87889099121</v>
      </c>
      <c r="H349" s="60">
        <v>1307.6015625</v>
      </c>
      <c r="I349" s="60">
        <v>95.983657836914063</v>
      </c>
      <c r="J349" s="60">
        <f t="shared" si="23"/>
        <v>200095.98365783691</v>
      </c>
      <c r="L349" s="60">
        <v>529.10199999999998</v>
      </c>
      <c r="M349" s="14">
        <v>77.037109999999998</v>
      </c>
      <c r="O349" s="230">
        <f t="shared" si="20"/>
        <v>532.10199999999998</v>
      </c>
      <c r="P349" s="230">
        <f t="shared" si="21"/>
        <v>350077.03710999998</v>
      </c>
    </row>
    <row r="350" spans="1:16" x14ac:dyDescent="0.25">
      <c r="A350" s="60">
        <v>1305.92578125</v>
      </c>
      <c r="B350" s="60">
        <v>133.64143371582031</v>
      </c>
      <c r="D350" s="60">
        <v>1305.92578125</v>
      </c>
      <c r="E350" s="60">
        <v>21.29814338684082</v>
      </c>
      <c r="F350" s="60">
        <f t="shared" si="22"/>
        <v>100021.29814338684</v>
      </c>
      <c r="H350" s="60">
        <v>1305.92578125</v>
      </c>
      <c r="I350" s="60">
        <v>43.642070770263672</v>
      </c>
      <c r="J350" s="60">
        <f t="shared" si="23"/>
        <v>200043.64207077026</v>
      </c>
      <c r="L350" s="60">
        <v>530.28099999999995</v>
      </c>
      <c r="M350" s="14">
        <v>108.6343</v>
      </c>
      <c r="O350" s="230">
        <f t="shared" si="20"/>
        <v>533.28099999999995</v>
      </c>
      <c r="P350" s="230">
        <f t="shared" si="21"/>
        <v>350108.63429999998</v>
      </c>
    </row>
    <row r="351" spans="1:16" x14ac:dyDescent="0.25">
      <c r="A351" s="60">
        <v>1304.25</v>
      </c>
      <c r="B351" s="60">
        <v>-1.743712306022644</v>
      </c>
      <c r="D351" s="60">
        <v>1304.25</v>
      </c>
      <c r="E351" s="60">
        <v>-185.6435546875</v>
      </c>
      <c r="F351" s="60">
        <f t="shared" si="22"/>
        <v>99814.3564453125</v>
      </c>
      <c r="H351" s="60">
        <v>1304.25</v>
      </c>
      <c r="I351" s="60">
        <v>-69.816017150878906</v>
      </c>
      <c r="J351" s="60">
        <f t="shared" si="23"/>
        <v>199930.18398284912</v>
      </c>
      <c r="L351" s="60">
        <v>531.45899999999995</v>
      </c>
      <c r="M351" s="14">
        <v>91.126949999999994</v>
      </c>
      <c r="O351" s="230">
        <f t="shared" si="20"/>
        <v>534.45899999999995</v>
      </c>
      <c r="P351" s="230">
        <f t="shared" si="21"/>
        <v>350091.12695000001</v>
      </c>
    </row>
    <row r="352" spans="1:16" x14ac:dyDescent="0.25">
      <c r="A352" s="60">
        <v>1302.572265625</v>
      </c>
      <c r="B352" s="60">
        <v>122.4979248046875</v>
      </c>
      <c r="D352" s="60">
        <v>1302.572265625</v>
      </c>
      <c r="E352" s="60">
        <v>40.054523468017578</v>
      </c>
      <c r="F352" s="60">
        <f t="shared" si="22"/>
        <v>100040.05452346802</v>
      </c>
      <c r="H352" s="60">
        <v>1302.572265625</v>
      </c>
      <c r="I352" s="60">
        <v>44.999359130859375</v>
      </c>
      <c r="J352" s="60">
        <f t="shared" si="23"/>
        <v>200044.99935913086</v>
      </c>
      <c r="L352" s="60">
        <v>532.63800000000003</v>
      </c>
      <c r="M352" s="14">
        <v>137.65479999999999</v>
      </c>
      <c r="O352" s="230">
        <f t="shared" si="20"/>
        <v>535.63800000000003</v>
      </c>
      <c r="P352" s="230">
        <f t="shared" si="21"/>
        <v>350137.65480000002</v>
      </c>
    </row>
    <row r="353" spans="1:16" x14ac:dyDescent="0.25">
      <c r="A353" s="60">
        <v>1300.896484375</v>
      </c>
      <c r="B353" s="60">
        <v>-72.411888122558594</v>
      </c>
      <c r="D353" s="60">
        <v>1300.896484375</v>
      </c>
      <c r="E353" s="60">
        <v>31.548564910888672</v>
      </c>
      <c r="F353" s="60">
        <f t="shared" si="22"/>
        <v>100031.54856491089</v>
      </c>
      <c r="H353" s="60">
        <v>1300.896484375</v>
      </c>
      <c r="I353" s="60">
        <v>-51.969509124755859</v>
      </c>
      <c r="J353" s="60">
        <f t="shared" si="23"/>
        <v>199948.03049087524</v>
      </c>
      <c r="L353" s="60">
        <v>533.81600000000003</v>
      </c>
      <c r="M353" s="14">
        <v>106.9585</v>
      </c>
      <c r="O353" s="230">
        <f t="shared" si="20"/>
        <v>536.81600000000003</v>
      </c>
      <c r="P353" s="230">
        <f t="shared" si="21"/>
        <v>350106.95850000001</v>
      </c>
    </row>
    <row r="354" spans="1:16" x14ac:dyDescent="0.25">
      <c r="A354" s="60">
        <v>1299.21875</v>
      </c>
      <c r="B354" s="60">
        <v>75.691566467285156</v>
      </c>
      <c r="D354" s="60">
        <v>1299.21875</v>
      </c>
      <c r="E354" s="60">
        <v>120.00299835205078</v>
      </c>
      <c r="F354" s="60">
        <f t="shared" si="22"/>
        <v>100120.00299835205</v>
      </c>
      <c r="H354" s="60">
        <v>1299.21875</v>
      </c>
      <c r="I354" s="60">
        <v>-35.559085845947266</v>
      </c>
      <c r="J354" s="60">
        <f t="shared" si="23"/>
        <v>199964.44091415405</v>
      </c>
      <c r="L354" s="60">
        <v>534.99400000000003</v>
      </c>
      <c r="M354" s="14">
        <v>49.496090000000002</v>
      </c>
      <c r="O354" s="230">
        <f t="shared" si="20"/>
        <v>537.99400000000003</v>
      </c>
      <c r="P354" s="230">
        <f t="shared" si="21"/>
        <v>350049.49608999997</v>
      </c>
    </row>
    <row r="355" spans="1:16" x14ac:dyDescent="0.25">
      <c r="A355" s="60">
        <v>1297.541015625</v>
      </c>
      <c r="B355" s="60">
        <v>-99.651695251464844</v>
      </c>
      <c r="D355" s="60">
        <v>1297.541015625</v>
      </c>
      <c r="E355" s="60">
        <v>13.204472541809082</v>
      </c>
      <c r="F355" s="60">
        <f t="shared" si="22"/>
        <v>100013.20447254181</v>
      </c>
      <c r="H355" s="60">
        <v>1297.541015625</v>
      </c>
      <c r="I355" s="60">
        <v>164.17500305175781</v>
      </c>
      <c r="J355" s="60">
        <f t="shared" si="23"/>
        <v>200164.17500305176</v>
      </c>
      <c r="L355" s="60">
        <v>536.17200000000003</v>
      </c>
      <c r="M355" s="14">
        <v>32.739260000000002</v>
      </c>
      <c r="O355" s="230">
        <f t="shared" si="20"/>
        <v>539.17200000000003</v>
      </c>
      <c r="P355" s="230">
        <f t="shared" si="21"/>
        <v>350032.73926</v>
      </c>
    </row>
    <row r="356" spans="1:16" x14ac:dyDescent="0.25">
      <c r="A356" s="60">
        <v>1295.86328125</v>
      </c>
      <c r="B356" s="60">
        <v>373.26034545898438</v>
      </c>
      <c r="D356" s="60">
        <v>1295.86328125</v>
      </c>
      <c r="E356" s="60">
        <v>30.144330978393555</v>
      </c>
      <c r="F356" s="60">
        <f t="shared" si="22"/>
        <v>100030.14433097839</v>
      </c>
      <c r="H356" s="60">
        <v>1295.86328125</v>
      </c>
      <c r="I356" s="60">
        <v>77.753433227539063</v>
      </c>
      <c r="J356" s="60">
        <f t="shared" si="23"/>
        <v>200077.75343322754</v>
      </c>
      <c r="L356" s="60">
        <v>537.35</v>
      </c>
      <c r="M356" s="14">
        <v>138.584</v>
      </c>
      <c r="O356" s="230">
        <f t="shared" si="20"/>
        <v>540.35</v>
      </c>
      <c r="P356" s="230">
        <f t="shared" si="21"/>
        <v>350138.58399999997</v>
      </c>
    </row>
    <row r="357" spans="1:16" x14ac:dyDescent="0.25">
      <c r="A357" s="60">
        <v>1294.185546875</v>
      </c>
      <c r="B357" s="60">
        <v>101.14344024658203</v>
      </c>
      <c r="D357" s="60">
        <v>1294.185546875</v>
      </c>
      <c r="E357" s="60">
        <v>205.00143432617188</v>
      </c>
      <c r="F357" s="60">
        <f t="shared" si="22"/>
        <v>100205.00143432617</v>
      </c>
      <c r="H357" s="60">
        <v>1294.185546875</v>
      </c>
      <c r="I357" s="60">
        <v>326.5660400390625</v>
      </c>
      <c r="J357" s="60">
        <f t="shared" si="23"/>
        <v>200326.56604003906</v>
      </c>
      <c r="L357" s="60">
        <v>538.52700000000004</v>
      </c>
      <c r="M357" s="14">
        <v>42.070309999999999</v>
      </c>
      <c r="O357" s="230">
        <f t="shared" si="20"/>
        <v>541.52700000000004</v>
      </c>
      <c r="P357" s="230">
        <f t="shared" si="21"/>
        <v>350042.07030999998</v>
      </c>
    </row>
    <row r="358" spans="1:16" x14ac:dyDescent="0.25">
      <c r="A358" s="60">
        <v>1292.505859375</v>
      </c>
      <c r="B358" s="60">
        <v>250.70150756835938</v>
      </c>
      <c r="D358" s="60">
        <v>1292.505859375</v>
      </c>
      <c r="E358" s="60">
        <v>148.99139404296875</v>
      </c>
      <c r="F358" s="60">
        <f t="shared" si="22"/>
        <v>100148.99139404297</v>
      </c>
      <c r="H358" s="60">
        <v>1292.505859375</v>
      </c>
      <c r="I358" s="60">
        <v>125.52622222900391</v>
      </c>
      <c r="J358" s="60">
        <f t="shared" si="23"/>
        <v>200125.526222229</v>
      </c>
      <c r="L358" s="60">
        <v>539.70500000000004</v>
      </c>
      <c r="M358" s="14">
        <v>70.547849999999997</v>
      </c>
      <c r="O358" s="230">
        <f t="shared" si="20"/>
        <v>542.70500000000004</v>
      </c>
      <c r="P358" s="230">
        <f t="shared" si="21"/>
        <v>350070.54784999997</v>
      </c>
    </row>
    <row r="359" spans="1:16" x14ac:dyDescent="0.25">
      <c r="A359" s="60">
        <v>1290.828125</v>
      </c>
      <c r="B359" s="60">
        <v>-326.478515625</v>
      </c>
      <c r="D359" s="60">
        <v>1290.828125</v>
      </c>
      <c r="E359" s="60">
        <v>57.246875762939453</v>
      </c>
      <c r="F359" s="60">
        <f t="shared" si="22"/>
        <v>100057.24687576294</v>
      </c>
      <c r="H359" s="60">
        <v>1290.828125</v>
      </c>
      <c r="I359" s="60">
        <v>136.00198364257813</v>
      </c>
      <c r="J359" s="60">
        <f t="shared" si="23"/>
        <v>200136.00198364258</v>
      </c>
      <c r="L359" s="60">
        <v>540.88199999999995</v>
      </c>
      <c r="M359" s="14">
        <v>121.2163</v>
      </c>
      <c r="O359" s="230">
        <f t="shared" si="20"/>
        <v>543.88199999999995</v>
      </c>
      <c r="P359" s="230">
        <f t="shared" si="21"/>
        <v>350121.21629999997</v>
      </c>
    </row>
    <row r="360" spans="1:16" x14ac:dyDescent="0.25">
      <c r="A360" s="60">
        <v>1289.1484375</v>
      </c>
      <c r="B360" s="60">
        <v>82.18035888671875</v>
      </c>
      <c r="D360" s="60">
        <v>1289.1484375</v>
      </c>
      <c r="E360" s="60">
        <v>243.98709106445313</v>
      </c>
      <c r="F360" s="60">
        <f t="shared" si="22"/>
        <v>100243.98709106445</v>
      </c>
      <c r="H360" s="60">
        <v>1289.1484375</v>
      </c>
      <c r="I360" s="60">
        <v>79.522193908691406</v>
      </c>
      <c r="J360" s="60">
        <f t="shared" si="23"/>
        <v>200079.52219390869</v>
      </c>
      <c r="L360" s="60">
        <v>542.05899999999997</v>
      </c>
      <c r="M360" s="14">
        <v>98.687989999999999</v>
      </c>
      <c r="O360" s="230">
        <f t="shared" si="20"/>
        <v>545.05899999999997</v>
      </c>
      <c r="P360" s="230">
        <f t="shared" si="21"/>
        <v>350098.68799000001</v>
      </c>
    </row>
    <row r="361" spans="1:16" x14ac:dyDescent="0.25">
      <c r="A361" s="60">
        <v>1287.46875</v>
      </c>
      <c r="B361" s="60">
        <v>181.09312438964844</v>
      </c>
      <c r="D361" s="60">
        <v>1287.46875</v>
      </c>
      <c r="E361" s="60">
        <v>85.358009338378906</v>
      </c>
      <c r="F361" s="60">
        <f t="shared" si="22"/>
        <v>100085.35800933838</v>
      </c>
      <c r="H361" s="60">
        <v>1287.46875</v>
      </c>
      <c r="I361" s="60">
        <v>160.01162719726563</v>
      </c>
      <c r="J361" s="60">
        <f t="shared" si="23"/>
        <v>200160.01162719727</v>
      </c>
      <c r="L361" s="60">
        <v>543.23599999999999</v>
      </c>
      <c r="M361" s="14">
        <v>73.514160000000004</v>
      </c>
      <c r="O361" s="230">
        <f t="shared" si="20"/>
        <v>546.23599999999999</v>
      </c>
      <c r="P361" s="230">
        <f t="shared" si="21"/>
        <v>350073.51416000002</v>
      </c>
    </row>
    <row r="362" spans="1:16" x14ac:dyDescent="0.25">
      <c r="A362" s="60">
        <v>1285.7890625</v>
      </c>
      <c r="B362" s="60">
        <v>105.87985229492188</v>
      </c>
      <c r="D362" s="60">
        <v>1285.7890625</v>
      </c>
      <c r="E362" s="60">
        <v>111.33342742919922</v>
      </c>
      <c r="F362" s="60">
        <f t="shared" si="22"/>
        <v>100111.3334274292</v>
      </c>
      <c r="H362" s="60">
        <v>1285.7890625</v>
      </c>
      <c r="I362" s="60">
        <v>-116.65354156494141</v>
      </c>
      <c r="J362" s="60">
        <f t="shared" si="23"/>
        <v>199883.34645843506</v>
      </c>
      <c r="L362" s="60">
        <v>544.41300000000001</v>
      </c>
      <c r="M362" s="14">
        <v>38.285640000000001</v>
      </c>
      <c r="O362" s="230">
        <f t="shared" si="20"/>
        <v>547.41300000000001</v>
      </c>
      <c r="P362" s="230">
        <f t="shared" si="21"/>
        <v>350038.28564000002</v>
      </c>
    </row>
    <row r="363" spans="1:16" x14ac:dyDescent="0.25">
      <c r="A363" s="60">
        <v>1284.107421875</v>
      </c>
      <c r="B363" s="60">
        <v>14.396877288818359</v>
      </c>
      <c r="D363" s="60">
        <v>1284.107421875</v>
      </c>
      <c r="E363" s="60">
        <v>135.86141967773438</v>
      </c>
      <c r="F363" s="60">
        <f t="shared" si="22"/>
        <v>100135.86141967773</v>
      </c>
      <c r="H363" s="60">
        <v>1284.107421875</v>
      </c>
      <c r="I363" s="60">
        <v>-12.304027557373047</v>
      </c>
      <c r="J363" s="60">
        <f t="shared" si="23"/>
        <v>199987.69597244263</v>
      </c>
      <c r="L363" s="60">
        <v>545.59</v>
      </c>
      <c r="M363" s="14">
        <v>90.724609999999998</v>
      </c>
      <c r="O363" s="230">
        <f t="shared" si="20"/>
        <v>548.59</v>
      </c>
      <c r="P363" s="230">
        <f t="shared" si="21"/>
        <v>350090.72460999998</v>
      </c>
    </row>
    <row r="364" spans="1:16" x14ac:dyDescent="0.25">
      <c r="A364" s="60">
        <v>1282.427734375</v>
      </c>
      <c r="B364" s="60">
        <v>117.76827239990234</v>
      </c>
      <c r="D364" s="60">
        <v>1282.427734375</v>
      </c>
      <c r="E364" s="60">
        <v>4.180060863494873</v>
      </c>
      <c r="F364" s="60">
        <f t="shared" si="22"/>
        <v>100004.18006086349</v>
      </c>
      <c r="H364" s="60">
        <v>1282.427734375</v>
      </c>
      <c r="I364" s="60">
        <v>50.334392547607422</v>
      </c>
      <c r="J364" s="60">
        <f t="shared" si="23"/>
        <v>200050.33439254761</v>
      </c>
      <c r="L364" s="60">
        <v>546.76599999999996</v>
      </c>
      <c r="M364" s="14">
        <v>29.15625</v>
      </c>
      <c r="O364" s="230">
        <f t="shared" si="20"/>
        <v>549.76599999999996</v>
      </c>
      <c r="P364" s="230">
        <f t="shared" si="21"/>
        <v>350029.15625</v>
      </c>
    </row>
    <row r="365" spans="1:16" x14ac:dyDescent="0.25">
      <c r="A365" s="60">
        <v>1280.74609375</v>
      </c>
      <c r="B365" s="60">
        <v>-122.35471343994141</v>
      </c>
      <c r="D365" s="60">
        <v>1280.74609375</v>
      </c>
      <c r="E365" s="60">
        <v>-33.708171844482422</v>
      </c>
      <c r="F365" s="60">
        <f t="shared" si="22"/>
        <v>99966.291828155518</v>
      </c>
      <c r="H365" s="60">
        <v>1280.74609375</v>
      </c>
      <c r="I365" s="60">
        <v>80.269111633300781</v>
      </c>
      <c r="J365" s="60">
        <f t="shared" si="23"/>
        <v>200080.2691116333</v>
      </c>
      <c r="L365" s="60">
        <v>547.94299999999998</v>
      </c>
      <c r="M365" s="14">
        <v>114.5806</v>
      </c>
      <c r="O365" s="230">
        <f t="shared" si="20"/>
        <v>550.94299999999998</v>
      </c>
      <c r="P365" s="230">
        <f t="shared" si="21"/>
        <v>350114.58059999999</v>
      </c>
    </row>
    <row r="366" spans="1:16" x14ac:dyDescent="0.25">
      <c r="A366" s="60">
        <v>1279.064453125</v>
      </c>
      <c r="B366" s="60">
        <v>-66.500396728515625</v>
      </c>
      <c r="D366" s="60">
        <v>1279.064453125</v>
      </c>
      <c r="E366" s="60">
        <v>94.948158264160156</v>
      </c>
      <c r="F366" s="60">
        <f t="shared" si="22"/>
        <v>100094.94815826416</v>
      </c>
      <c r="H366" s="60">
        <v>1279.064453125</v>
      </c>
      <c r="I366" s="60">
        <v>187.5069580078125</v>
      </c>
      <c r="J366" s="60">
        <f t="shared" si="23"/>
        <v>200187.50695800781</v>
      </c>
      <c r="L366" s="60">
        <v>549.11900000000003</v>
      </c>
      <c r="M366" s="14">
        <v>23.996580000000002</v>
      </c>
      <c r="O366" s="230">
        <f t="shared" si="20"/>
        <v>552.11900000000003</v>
      </c>
      <c r="P366" s="230">
        <f t="shared" si="21"/>
        <v>350023.99657999998</v>
      </c>
    </row>
    <row r="367" spans="1:16" x14ac:dyDescent="0.25">
      <c r="A367" s="60">
        <v>1277.3828125</v>
      </c>
      <c r="B367" s="60">
        <v>111.22282409667969</v>
      </c>
      <c r="D367" s="60">
        <v>1277.3828125</v>
      </c>
      <c r="E367" s="60">
        <v>-27.642782211303711</v>
      </c>
      <c r="F367" s="60">
        <f t="shared" si="22"/>
        <v>99972.357217788696</v>
      </c>
      <c r="H367" s="60">
        <v>1277.3828125</v>
      </c>
      <c r="I367" s="60">
        <v>-65.001693725585938</v>
      </c>
      <c r="J367" s="60">
        <f t="shared" si="23"/>
        <v>199934.99830627441</v>
      </c>
      <c r="L367" s="60">
        <v>550.29499999999996</v>
      </c>
      <c r="M367" s="14">
        <v>145.40430000000001</v>
      </c>
      <c r="O367" s="230">
        <f t="shared" si="20"/>
        <v>553.29499999999996</v>
      </c>
      <c r="P367" s="230">
        <f t="shared" si="21"/>
        <v>350145.40429999999</v>
      </c>
    </row>
    <row r="368" spans="1:16" x14ac:dyDescent="0.25">
      <c r="A368" s="60">
        <v>1275.701171875</v>
      </c>
      <c r="B368" s="60">
        <v>70.427238464355469</v>
      </c>
      <c r="D368" s="60">
        <v>1275.701171875</v>
      </c>
      <c r="E368" s="60">
        <v>136.64125061035156</v>
      </c>
      <c r="F368" s="60">
        <f t="shared" si="22"/>
        <v>100136.64125061035</v>
      </c>
      <c r="H368" s="60">
        <v>1275.701171875</v>
      </c>
      <c r="I368" s="60">
        <v>60.068546295166016</v>
      </c>
      <c r="J368" s="60">
        <f t="shared" si="23"/>
        <v>200060.06854629517</v>
      </c>
      <c r="L368" s="60">
        <v>551.471</v>
      </c>
      <c r="M368" s="14">
        <v>92.803709999999995</v>
      </c>
      <c r="O368" s="230">
        <f t="shared" si="20"/>
        <v>554.471</v>
      </c>
      <c r="P368" s="230">
        <f t="shared" si="21"/>
        <v>350092.80371000001</v>
      </c>
    </row>
    <row r="369" spans="1:16" x14ac:dyDescent="0.25">
      <c r="A369" s="60">
        <v>1274.017578125</v>
      </c>
      <c r="B369" s="60">
        <v>-7.3300939984619617E-3</v>
      </c>
      <c r="D369" s="60">
        <v>1274.017578125</v>
      </c>
      <c r="E369" s="60">
        <v>-66.075874328613281</v>
      </c>
      <c r="F369" s="60">
        <f t="shared" si="22"/>
        <v>99933.924125671387</v>
      </c>
      <c r="H369" s="60">
        <v>1274.017578125</v>
      </c>
      <c r="I369" s="60">
        <v>-65.972396850585938</v>
      </c>
      <c r="J369" s="60">
        <f t="shared" si="23"/>
        <v>199934.02760314941</v>
      </c>
      <c r="L369" s="60">
        <v>552.64700000000005</v>
      </c>
      <c r="M369" s="14">
        <v>97.194339999999997</v>
      </c>
      <c r="O369" s="230">
        <f t="shared" si="20"/>
        <v>555.64700000000005</v>
      </c>
      <c r="P369" s="230">
        <f t="shared" si="21"/>
        <v>350097.19433999999</v>
      </c>
    </row>
    <row r="370" spans="1:16" x14ac:dyDescent="0.25">
      <c r="A370" s="60">
        <v>1272.333984375</v>
      </c>
      <c r="B370" s="60">
        <v>-103.083740234375</v>
      </c>
      <c r="D370" s="60">
        <v>1272.333984375</v>
      </c>
      <c r="E370" s="60">
        <v>127.91042327880859</v>
      </c>
      <c r="F370" s="60">
        <f t="shared" si="22"/>
        <v>100127.91042327881</v>
      </c>
      <c r="H370" s="60">
        <v>1272.333984375</v>
      </c>
      <c r="I370" s="60">
        <v>59.083503723144531</v>
      </c>
      <c r="J370" s="60">
        <f t="shared" si="23"/>
        <v>200059.08350372314</v>
      </c>
      <c r="L370" s="60">
        <v>553.822</v>
      </c>
      <c r="M370" s="14">
        <v>90.773439999999994</v>
      </c>
      <c r="O370" s="230">
        <f t="shared" si="20"/>
        <v>556.822</v>
      </c>
      <c r="P370" s="230">
        <f t="shared" si="21"/>
        <v>350090.77344000002</v>
      </c>
    </row>
    <row r="371" spans="1:16" x14ac:dyDescent="0.25">
      <c r="A371" s="60">
        <v>1270.65234375</v>
      </c>
      <c r="B371" s="60">
        <v>-246.25010681152344</v>
      </c>
      <c r="D371" s="60">
        <v>1270.65234375</v>
      </c>
      <c r="E371" s="60">
        <v>51.49615478515625</v>
      </c>
      <c r="F371" s="60">
        <f t="shared" si="22"/>
        <v>100051.49615478516</v>
      </c>
      <c r="H371" s="60">
        <v>1270.65234375</v>
      </c>
      <c r="I371" s="60">
        <v>247.91497802734375</v>
      </c>
      <c r="J371" s="60">
        <f t="shared" si="23"/>
        <v>200247.91497802734</v>
      </c>
      <c r="L371" s="60">
        <v>554.99800000000005</v>
      </c>
      <c r="M371" s="14">
        <v>62.957030000000003</v>
      </c>
      <c r="O371" s="230">
        <f t="shared" si="20"/>
        <v>557.99800000000005</v>
      </c>
      <c r="P371" s="230">
        <f t="shared" si="21"/>
        <v>350062.95702999999</v>
      </c>
    </row>
    <row r="372" spans="1:16" x14ac:dyDescent="0.25">
      <c r="A372" s="60">
        <v>1268.966796875</v>
      </c>
      <c r="B372" s="60">
        <v>-132.39047241210938</v>
      </c>
      <c r="D372" s="60">
        <v>1268.966796875</v>
      </c>
      <c r="E372" s="60">
        <v>-54.494274139404297</v>
      </c>
      <c r="F372" s="60">
        <f t="shared" si="22"/>
        <v>99945.505725860596</v>
      </c>
      <c r="H372" s="60">
        <v>1268.966796875</v>
      </c>
      <c r="I372" s="60">
        <v>101.17409515380859</v>
      </c>
      <c r="J372" s="60">
        <f t="shared" si="23"/>
        <v>200101.17409515381</v>
      </c>
      <c r="L372" s="60">
        <v>556.173</v>
      </c>
      <c r="M372" s="14">
        <v>3.881348</v>
      </c>
      <c r="O372" s="230">
        <f t="shared" si="20"/>
        <v>559.173</v>
      </c>
      <c r="P372" s="230">
        <f t="shared" si="21"/>
        <v>350003.88134800002</v>
      </c>
    </row>
    <row r="373" spans="1:16" x14ac:dyDescent="0.25">
      <c r="A373" s="60">
        <v>1267.283203125</v>
      </c>
      <c r="B373" s="60">
        <v>140.20938110351563</v>
      </c>
      <c r="D373" s="60">
        <v>1267.283203125</v>
      </c>
      <c r="E373" s="60">
        <v>85.945167541503906</v>
      </c>
      <c r="F373" s="60">
        <f t="shared" si="22"/>
        <v>100085.9451675415</v>
      </c>
      <c r="H373" s="60">
        <v>1267.283203125</v>
      </c>
      <c r="I373" s="60">
        <v>91.037322998046875</v>
      </c>
      <c r="J373" s="60">
        <f t="shared" si="23"/>
        <v>200091.03732299805</v>
      </c>
      <c r="L373" s="60">
        <v>557.34799999999996</v>
      </c>
      <c r="M373" s="14">
        <v>33.469729999999998</v>
      </c>
      <c r="O373" s="230">
        <f t="shared" si="20"/>
        <v>560.34799999999996</v>
      </c>
      <c r="P373" s="230">
        <f t="shared" si="21"/>
        <v>350033.46973000001</v>
      </c>
    </row>
    <row r="374" spans="1:16" x14ac:dyDescent="0.25">
      <c r="A374" s="60">
        <v>1265.599609375</v>
      </c>
      <c r="B374" s="60">
        <v>172.27108764648438</v>
      </c>
      <c r="D374" s="60">
        <v>1265.599609375</v>
      </c>
      <c r="E374" s="60">
        <v>5.1961889266967773</v>
      </c>
      <c r="F374" s="60">
        <f t="shared" si="22"/>
        <v>100005.1961889267</v>
      </c>
      <c r="H374" s="60">
        <v>1265.599609375</v>
      </c>
      <c r="I374" s="60">
        <v>-15.560403823852539</v>
      </c>
      <c r="J374" s="60">
        <f t="shared" si="23"/>
        <v>199984.43959617615</v>
      </c>
      <c r="L374" s="60">
        <v>558.52300000000002</v>
      </c>
      <c r="M374" s="14">
        <v>28.8125</v>
      </c>
      <c r="O374" s="230">
        <f t="shared" si="20"/>
        <v>561.52300000000002</v>
      </c>
      <c r="P374" s="230">
        <f t="shared" si="21"/>
        <v>350028.8125</v>
      </c>
    </row>
    <row r="375" spans="1:16" x14ac:dyDescent="0.25">
      <c r="A375" s="60">
        <v>1263.9140625</v>
      </c>
      <c r="B375" s="60">
        <v>162.82485961914063</v>
      </c>
      <c r="D375" s="60">
        <v>1263.9140625</v>
      </c>
      <c r="E375" s="60">
        <v>-57.666179656982422</v>
      </c>
      <c r="F375" s="60">
        <f t="shared" si="22"/>
        <v>99942.333820343018</v>
      </c>
      <c r="H375" s="60">
        <v>1263.9140625</v>
      </c>
      <c r="I375" s="60">
        <v>-58.277915954589844</v>
      </c>
      <c r="J375" s="60">
        <f t="shared" si="23"/>
        <v>199941.72208404541</v>
      </c>
      <c r="L375" s="60">
        <v>559.69799999999998</v>
      </c>
      <c r="M375" s="14">
        <v>23.14697</v>
      </c>
      <c r="O375" s="230">
        <f t="shared" si="20"/>
        <v>562.69799999999998</v>
      </c>
      <c r="P375" s="230">
        <f t="shared" si="21"/>
        <v>350023.14697</v>
      </c>
    </row>
    <row r="376" spans="1:16" x14ac:dyDescent="0.25">
      <c r="A376" s="60">
        <v>1262.228515625</v>
      </c>
      <c r="B376" s="60">
        <v>148.93437194824219</v>
      </c>
      <c r="D376" s="60">
        <v>1262.228515625</v>
      </c>
      <c r="E376" s="60">
        <v>161.35762023925781</v>
      </c>
      <c r="F376" s="60">
        <f t="shared" si="22"/>
        <v>100161.35762023926</v>
      </c>
      <c r="H376" s="60">
        <v>1262.228515625</v>
      </c>
      <c r="I376" s="60">
        <v>-86.141510009765625</v>
      </c>
      <c r="J376" s="60">
        <f t="shared" si="23"/>
        <v>199913.85848999023</v>
      </c>
      <c r="L376" s="60">
        <v>560.87300000000005</v>
      </c>
      <c r="M376" s="14">
        <v>99.472660000000005</v>
      </c>
      <c r="O376" s="230">
        <f t="shared" si="20"/>
        <v>563.87300000000005</v>
      </c>
      <c r="P376" s="230">
        <f t="shared" si="21"/>
        <v>350099.47266000003</v>
      </c>
    </row>
    <row r="377" spans="1:16" x14ac:dyDescent="0.25">
      <c r="A377" s="60">
        <v>1260.54296875</v>
      </c>
      <c r="B377" s="60">
        <v>51.9971923828125</v>
      </c>
      <c r="D377" s="60">
        <v>1260.54296875</v>
      </c>
      <c r="E377" s="60">
        <v>140.02267456054688</v>
      </c>
      <c r="F377" s="60">
        <f t="shared" si="22"/>
        <v>100140.02267456055</v>
      </c>
      <c r="H377" s="60">
        <v>1260.54296875</v>
      </c>
      <c r="I377" s="60">
        <v>-148.10311889648438</v>
      </c>
      <c r="J377" s="60">
        <f t="shared" si="23"/>
        <v>199851.89688110352</v>
      </c>
      <c r="L377" s="60">
        <v>562.04700000000003</v>
      </c>
      <c r="M377" s="14">
        <v>103.79049999999999</v>
      </c>
      <c r="O377" s="230">
        <f t="shared" si="20"/>
        <v>565.04700000000003</v>
      </c>
      <c r="P377" s="230">
        <f t="shared" si="21"/>
        <v>350103.7905</v>
      </c>
    </row>
    <row r="378" spans="1:16" x14ac:dyDescent="0.25">
      <c r="A378" s="60">
        <v>1258.857421875</v>
      </c>
      <c r="B378" s="60">
        <v>-120.51685333251953</v>
      </c>
      <c r="D378" s="60">
        <v>1258.857421875</v>
      </c>
      <c r="E378" s="60">
        <v>6.0098562240600586</v>
      </c>
      <c r="F378" s="60">
        <f t="shared" si="22"/>
        <v>100006.00985622406</v>
      </c>
      <c r="H378" s="60">
        <v>1258.857421875</v>
      </c>
      <c r="I378" s="60">
        <v>-88.452545166015625</v>
      </c>
      <c r="J378" s="60">
        <f t="shared" si="23"/>
        <v>199911.54745483398</v>
      </c>
      <c r="L378" s="60">
        <v>563.22199999999998</v>
      </c>
      <c r="M378" s="14">
        <v>29.07227</v>
      </c>
      <c r="O378" s="230">
        <f t="shared" si="20"/>
        <v>566.22199999999998</v>
      </c>
      <c r="P378" s="230">
        <f t="shared" si="21"/>
        <v>350029.07227</v>
      </c>
    </row>
    <row r="379" spans="1:16" x14ac:dyDescent="0.25">
      <c r="A379" s="60">
        <v>1257.169921875</v>
      </c>
      <c r="B379" s="60">
        <v>70.29351806640625</v>
      </c>
      <c r="D379" s="60">
        <v>1257.169921875</v>
      </c>
      <c r="E379" s="60">
        <v>-194.61363220214844</v>
      </c>
      <c r="F379" s="60">
        <f t="shared" si="22"/>
        <v>99805.386367797852</v>
      </c>
      <c r="H379" s="60">
        <v>1257.169921875</v>
      </c>
      <c r="I379" s="60">
        <v>106.10250091552734</v>
      </c>
      <c r="J379" s="60">
        <f t="shared" si="23"/>
        <v>200106.10250091553</v>
      </c>
      <c r="L379" s="60">
        <v>564.39599999999996</v>
      </c>
      <c r="M379" s="14">
        <v>32.373539999999998</v>
      </c>
      <c r="O379" s="230">
        <f t="shared" si="20"/>
        <v>567.39599999999996</v>
      </c>
      <c r="P379" s="230">
        <f t="shared" si="21"/>
        <v>350032.37354</v>
      </c>
    </row>
    <row r="380" spans="1:16" x14ac:dyDescent="0.25">
      <c r="A380" s="60">
        <v>1255.484375</v>
      </c>
      <c r="B380" s="60">
        <v>114.24231719970703</v>
      </c>
      <c r="D380" s="60">
        <v>1255.484375</v>
      </c>
      <c r="E380" s="60">
        <v>-107.6544189453125</v>
      </c>
      <c r="F380" s="60">
        <f t="shared" si="22"/>
        <v>99892.345581054688</v>
      </c>
      <c r="H380" s="60">
        <v>1255.484375</v>
      </c>
      <c r="I380" s="60">
        <v>41.168548583984375</v>
      </c>
      <c r="J380" s="60">
        <f t="shared" si="23"/>
        <v>200041.16854858398</v>
      </c>
      <c r="L380" s="60">
        <v>565.57000000000005</v>
      </c>
      <c r="M380" s="14">
        <v>76.66113</v>
      </c>
      <c r="O380" s="230">
        <f t="shared" si="20"/>
        <v>568.57000000000005</v>
      </c>
      <c r="P380" s="230">
        <f t="shared" si="21"/>
        <v>350076.66113000002</v>
      </c>
    </row>
    <row r="381" spans="1:16" x14ac:dyDescent="0.25">
      <c r="A381" s="60">
        <v>1253.796875</v>
      </c>
      <c r="B381" s="60">
        <v>20.408365249633789</v>
      </c>
      <c r="D381" s="60">
        <v>1253.796875</v>
      </c>
      <c r="E381" s="60">
        <v>57.841026306152344</v>
      </c>
      <c r="F381" s="60">
        <f t="shared" si="22"/>
        <v>100057.84102630615</v>
      </c>
      <c r="H381" s="60">
        <v>1253.796875</v>
      </c>
      <c r="I381" s="60">
        <v>-17.782342910766602</v>
      </c>
      <c r="J381" s="60">
        <f t="shared" si="23"/>
        <v>199982.21765708923</v>
      </c>
      <c r="L381" s="60">
        <v>566.74400000000003</v>
      </c>
      <c r="M381" s="14">
        <v>106.9468</v>
      </c>
      <c r="O381" s="230">
        <f t="shared" si="20"/>
        <v>569.74400000000003</v>
      </c>
      <c r="P381" s="230">
        <f t="shared" si="21"/>
        <v>350106.94679999998</v>
      </c>
    </row>
    <row r="382" spans="1:16" x14ac:dyDescent="0.25">
      <c r="A382" s="60">
        <v>1252.109375</v>
      </c>
      <c r="B382" s="60">
        <v>68.835968017578125</v>
      </c>
      <c r="D382" s="60">
        <v>1252.109375</v>
      </c>
      <c r="E382" s="60">
        <v>-6.3639750480651855</v>
      </c>
      <c r="F382" s="60">
        <f t="shared" si="22"/>
        <v>99993.636024951935</v>
      </c>
      <c r="H382" s="60">
        <v>1252.109375</v>
      </c>
      <c r="I382" s="60">
        <v>-165.6025390625</v>
      </c>
      <c r="J382" s="60">
        <f t="shared" si="23"/>
        <v>199834.3974609375</v>
      </c>
      <c r="L382" s="60">
        <v>567.91700000000003</v>
      </c>
      <c r="M382" s="14">
        <v>48.225099999999998</v>
      </c>
      <c r="O382" s="230">
        <f t="shared" si="20"/>
        <v>570.91700000000003</v>
      </c>
      <c r="P382" s="230">
        <f t="shared" si="21"/>
        <v>350048.22509999998</v>
      </c>
    </row>
    <row r="383" spans="1:16" x14ac:dyDescent="0.25">
      <c r="A383" s="60">
        <v>1250.421875</v>
      </c>
      <c r="B383" s="60">
        <v>31.330974578857422</v>
      </c>
      <c r="D383" s="60">
        <v>1250.421875</v>
      </c>
      <c r="E383" s="60">
        <v>-54.248680114746094</v>
      </c>
      <c r="F383" s="60">
        <f t="shared" si="22"/>
        <v>99945.751319885254</v>
      </c>
      <c r="H383" s="60">
        <v>1250.421875</v>
      </c>
      <c r="I383" s="60">
        <v>-18.613077163696289</v>
      </c>
      <c r="J383" s="60">
        <f t="shared" si="23"/>
        <v>199981.3869228363</v>
      </c>
      <c r="L383" s="60">
        <v>569.09100000000001</v>
      </c>
      <c r="M383" s="14">
        <v>97.49512</v>
      </c>
      <c r="O383" s="230">
        <f t="shared" si="20"/>
        <v>572.09100000000001</v>
      </c>
      <c r="P383" s="230">
        <f t="shared" si="21"/>
        <v>350097.49511999998</v>
      </c>
    </row>
    <row r="384" spans="1:16" x14ac:dyDescent="0.25">
      <c r="A384" s="60">
        <v>1248.732421875</v>
      </c>
      <c r="B384" s="60">
        <v>63.48602294921875</v>
      </c>
      <c r="D384" s="60">
        <v>1248.732421875</v>
      </c>
      <c r="E384" s="60">
        <v>-153.90219116210938</v>
      </c>
      <c r="F384" s="60">
        <f t="shared" si="22"/>
        <v>99846.097808837891</v>
      </c>
      <c r="H384" s="60">
        <v>1248.732421875</v>
      </c>
      <c r="I384" s="60">
        <v>0.98611372709274292</v>
      </c>
      <c r="J384" s="60">
        <f t="shared" si="23"/>
        <v>200000.98611372709</v>
      </c>
      <c r="L384" s="60">
        <v>570.26400000000001</v>
      </c>
      <c r="M384" s="14">
        <v>81.757320000000007</v>
      </c>
      <c r="O384" s="230">
        <f t="shared" si="20"/>
        <v>573.26400000000001</v>
      </c>
      <c r="P384" s="230">
        <f t="shared" si="21"/>
        <v>350081.75731999998</v>
      </c>
    </row>
    <row r="385" spans="1:16" x14ac:dyDescent="0.25">
      <c r="A385" s="60">
        <v>1247.044921875</v>
      </c>
      <c r="B385" s="60">
        <v>-48.033042907714844</v>
      </c>
      <c r="D385" s="60">
        <v>1247.044921875</v>
      </c>
      <c r="E385" s="60">
        <v>-225.42585754394531</v>
      </c>
      <c r="F385" s="60">
        <f t="shared" si="22"/>
        <v>99774.574142456055</v>
      </c>
      <c r="H385" s="60">
        <v>1247.044921875</v>
      </c>
      <c r="I385" s="60">
        <v>61.993144989013672</v>
      </c>
      <c r="J385" s="60">
        <f t="shared" si="23"/>
        <v>200061.99314498901</v>
      </c>
      <c r="L385" s="60">
        <v>571.43799999999999</v>
      </c>
      <c r="M385" s="14">
        <v>137.0127</v>
      </c>
      <c r="O385" s="230">
        <f t="shared" si="20"/>
        <v>574.43799999999999</v>
      </c>
      <c r="P385" s="230">
        <f t="shared" si="21"/>
        <v>350137.01270000002</v>
      </c>
    </row>
    <row r="386" spans="1:16" x14ac:dyDescent="0.25">
      <c r="A386" s="60">
        <v>1245.35546875</v>
      </c>
      <c r="B386" s="60">
        <v>-261.59091186523438</v>
      </c>
      <c r="D386" s="60">
        <v>1245.35546875</v>
      </c>
      <c r="E386" s="60">
        <v>12.471593856811523</v>
      </c>
      <c r="F386" s="60">
        <f t="shared" si="22"/>
        <v>100012.47159385681</v>
      </c>
      <c r="H386" s="60">
        <v>1245.35546875</v>
      </c>
      <c r="I386" s="60">
        <v>268.05181884765625</v>
      </c>
      <c r="J386" s="60">
        <f t="shared" si="23"/>
        <v>200268.05181884766</v>
      </c>
      <c r="L386" s="60">
        <v>572.61099999999999</v>
      </c>
      <c r="M386" s="14">
        <v>126.9766</v>
      </c>
      <c r="O386" s="230">
        <f t="shared" si="20"/>
        <v>575.61099999999999</v>
      </c>
      <c r="P386" s="230">
        <f t="shared" si="21"/>
        <v>350126.97659999999</v>
      </c>
    </row>
    <row r="387" spans="1:16" x14ac:dyDescent="0.25">
      <c r="A387" s="60">
        <v>1243.666015625</v>
      </c>
      <c r="B387" s="60">
        <v>140.54829406738281</v>
      </c>
      <c r="D387" s="60">
        <v>1243.666015625</v>
      </c>
      <c r="E387" s="60">
        <v>-33.866325378417969</v>
      </c>
      <c r="F387" s="60">
        <f t="shared" si="22"/>
        <v>99966.133674621582</v>
      </c>
      <c r="H387" s="60">
        <v>1243.666015625</v>
      </c>
      <c r="I387" s="60">
        <v>203.20246887207031</v>
      </c>
      <c r="J387" s="60">
        <f t="shared" si="23"/>
        <v>200203.20246887207</v>
      </c>
      <c r="L387" s="60">
        <v>573.78399999999999</v>
      </c>
      <c r="M387" s="14">
        <v>128.60249999999999</v>
      </c>
      <c r="O387" s="230">
        <f t="shared" si="20"/>
        <v>576.78399999999999</v>
      </c>
      <c r="P387" s="230">
        <f t="shared" si="21"/>
        <v>350128.60249999998</v>
      </c>
    </row>
    <row r="388" spans="1:16" x14ac:dyDescent="0.25">
      <c r="A388" s="60">
        <v>1241.9765625</v>
      </c>
      <c r="B388" s="60">
        <v>36.512760162353516</v>
      </c>
      <c r="D388" s="60">
        <v>1241.9765625</v>
      </c>
      <c r="E388" s="60">
        <v>-28.407114028930664</v>
      </c>
      <c r="F388" s="60">
        <f t="shared" si="22"/>
        <v>99971.592885971069</v>
      </c>
      <c r="H388" s="60">
        <v>1241.9765625</v>
      </c>
      <c r="I388" s="60">
        <v>-95.38763427734375</v>
      </c>
      <c r="J388" s="60">
        <f t="shared" si="23"/>
        <v>199904.61236572266</v>
      </c>
      <c r="L388" s="60">
        <v>574.95699999999999</v>
      </c>
      <c r="M388" s="14">
        <v>106.7349</v>
      </c>
      <c r="O388" s="230">
        <f t="shared" si="20"/>
        <v>577.95699999999999</v>
      </c>
      <c r="P388" s="230">
        <f t="shared" si="21"/>
        <v>350106.73489999998</v>
      </c>
    </row>
    <row r="389" spans="1:16" x14ac:dyDescent="0.25">
      <c r="A389" s="60">
        <v>1240.287109375</v>
      </c>
      <c r="B389" s="60">
        <v>259.4130859375</v>
      </c>
      <c r="D389" s="60">
        <v>1240.287109375</v>
      </c>
      <c r="E389" s="60">
        <v>-12.600698471069336</v>
      </c>
      <c r="F389" s="60">
        <f t="shared" si="22"/>
        <v>99987.399301528931</v>
      </c>
      <c r="H389" s="60">
        <v>1240.287109375</v>
      </c>
      <c r="I389" s="60">
        <v>-84.707435607910156</v>
      </c>
      <c r="J389" s="60">
        <f t="shared" si="23"/>
        <v>199915.29256439209</v>
      </c>
      <c r="L389" s="60">
        <v>576.12900000000002</v>
      </c>
      <c r="M389" s="14">
        <v>119.9614</v>
      </c>
      <c r="O389" s="230">
        <f t="shared" si="20"/>
        <v>579.12900000000002</v>
      </c>
      <c r="P389" s="230">
        <f t="shared" si="21"/>
        <v>350119.96139999997</v>
      </c>
    </row>
    <row r="390" spans="1:16" x14ac:dyDescent="0.25">
      <c r="A390" s="60">
        <v>1238.595703125</v>
      </c>
      <c r="B390" s="60">
        <v>16.416061401367188</v>
      </c>
      <c r="D390" s="60">
        <v>1238.595703125</v>
      </c>
      <c r="E390" s="60">
        <v>170.3387451171875</v>
      </c>
      <c r="F390" s="60">
        <f t="shared" si="22"/>
        <v>100170.33874511719</v>
      </c>
      <c r="H390" s="60">
        <v>1238.595703125</v>
      </c>
      <c r="I390" s="60">
        <v>-66.619064331054688</v>
      </c>
      <c r="J390" s="60">
        <f t="shared" si="23"/>
        <v>199933.38093566895</v>
      </c>
      <c r="L390" s="60">
        <v>577.30200000000002</v>
      </c>
      <c r="M390" s="14">
        <v>83.305660000000003</v>
      </c>
      <c r="O390" s="230">
        <f t="shared" si="20"/>
        <v>580.30200000000002</v>
      </c>
      <c r="P390" s="230">
        <f t="shared" si="21"/>
        <v>350083.30566000001</v>
      </c>
    </row>
    <row r="391" spans="1:16" x14ac:dyDescent="0.25">
      <c r="A391" s="60">
        <v>1236.904296875</v>
      </c>
      <c r="B391" s="60">
        <v>18.951095581054688</v>
      </c>
      <c r="D391" s="60">
        <v>1236.904296875</v>
      </c>
      <c r="E391" s="60">
        <v>24.961864471435547</v>
      </c>
      <c r="F391" s="60">
        <f t="shared" si="22"/>
        <v>100024.96186447144</v>
      </c>
      <c r="H391" s="60">
        <v>1236.904296875</v>
      </c>
      <c r="I391" s="60">
        <v>-50.027397155761719</v>
      </c>
      <c r="J391" s="60">
        <f t="shared" si="23"/>
        <v>199949.97260284424</v>
      </c>
      <c r="L391" s="60">
        <v>578.47400000000005</v>
      </c>
      <c r="M391" s="14">
        <v>82.521969999999996</v>
      </c>
      <c r="O391" s="230">
        <f t="shared" ref="O391:O454" si="24">L391+$O$4</f>
        <v>581.47400000000005</v>
      </c>
      <c r="P391" s="230">
        <f t="shared" ref="P391:P454" si="25">M391+$P$4</f>
        <v>350082.52197</v>
      </c>
    </row>
    <row r="392" spans="1:16" x14ac:dyDescent="0.25">
      <c r="A392" s="60">
        <v>1235.212890625</v>
      </c>
      <c r="B392" s="60">
        <v>-79.039131164550781</v>
      </c>
      <c r="D392" s="60">
        <v>1235.212890625</v>
      </c>
      <c r="E392" s="60">
        <v>206.32266235351563</v>
      </c>
      <c r="F392" s="60">
        <f t="shared" ref="F392:F455" si="26">E392+$E$5</f>
        <v>100206.32266235352</v>
      </c>
      <c r="H392" s="60">
        <v>1235.212890625</v>
      </c>
      <c r="I392" s="60">
        <v>-70.407691955566406</v>
      </c>
      <c r="J392" s="60">
        <f t="shared" ref="J392:J455" si="27">I392+$I$5</f>
        <v>199929.59230804443</v>
      </c>
      <c r="L392" s="60">
        <v>579.64599999999996</v>
      </c>
      <c r="M392" s="14">
        <v>76.481930000000006</v>
      </c>
      <c r="O392" s="230">
        <f t="shared" si="24"/>
        <v>582.64599999999996</v>
      </c>
      <c r="P392" s="230">
        <f t="shared" si="25"/>
        <v>350076.48193000001</v>
      </c>
    </row>
    <row r="393" spans="1:16" x14ac:dyDescent="0.25">
      <c r="A393" s="60">
        <v>1233.521484375</v>
      </c>
      <c r="B393" s="60">
        <v>-55.813106536865234</v>
      </c>
      <c r="D393" s="60">
        <v>1233.521484375</v>
      </c>
      <c r="E393" s="60">
        <v>140.78962707519531</v>
      </c>
      <c r="F393" s="60">
        <f t="shared" si="26"/>
        <v>100140.7896270752</v>
      </c>
      <c r="H393" s="60">
        <v>1233.521484375</v>
      </c>
      <c r="I393" s="60">
        <v>11.180802345275879</v>
      </c>
      <c r="J393" s="60">
        <f t="shared" si="27"/>
        <v>200011.18080234528</v>
      </c>
      <c r="L393" s="60">
        <v>580.81799999999998</v>
      </c>
      <c r="M393" s="14">
        <v>44.520510000000002</v>
      </c>
      <c r="O393" s="230">
        <f t="shared" si="24"/>
        <v>583.81799999999998</v>
      </c>
      <c r="P393" s="230">
        <f t="shared" si="25"/>
        <v>350044.52051</v>
      </c>
    </row>
    <row r="394" spans="1:16" x14ac:dyDescent="0.25">
      <c r="A394" s="60">
        <v>1231.830078125</v>
      </c>
      <c r="B394" s="60">
        <v>-159.67811584472656</v>
      </c>
      <c r="D394" s="60">
        <v>1231.830078125</v>
      </c>
      <c r="E394" s="60">
        <v>-87.249259948730469</v>
      </c>
      <c r="F394" s="60">
        <f t="shared" si="26"/>
        <v>99912.75074005127</v>
      </c>
      <c r="H394" s="60">
        <v>1231.830078125</v>
      </c>
      <c r="I394" s="60">
        <v>46.917148590087891</v>
      </c>
      <c r="J394" s="60">
        <f t="shared" si="27"/>
        <v>200046.91714859009</v>
      </c>
      <c r="L394" s="60">
        <v>581.99</v>
      </c>
      <c r="M394" s="14">
        <v>56.714359999999999</v>
      </c>
      <c r="O394" s="230">
        <f t="shared" si="24"/>
        <v>584.99</v>
      </c>
      <c r="P394" s="230">
        <f t="shared" si="25"/>
        <v>350056.71435999998</v>
      </c>
    </row>
    <row r="395" spans="1:16" x14ac:dyDescent="0.25">
      <c r="A395" s="60">
        <v>1230.13671875</v>
      </c>
      <c r="B395" s="60">
        <v>-111.30730438232422</v>
      </c>
      <c r="D395" s="60">
        <v>1230.13671875</v>
      </c>
      <c r="E395" s="60">
        <v>259.47418212890625</v>
      </c>
      <c r="F395" s="60">
        <f t="shared" si="26"/>
        <v>100259.47418212891</v>
      </c>
      <c r="H395" s="60">
        <v>1230.13671875</v>
      </c>
      <c r="I395" s="60">
        <v>76.745773315429688</v>
      </c>
      <c r="J395" s="60">
        <f t="shared" si="27"/>
        <v>200076.74577331543</v>
      </c>
      <c r="L395" s="60">
        <v>583.16200000000003</v>
      </c>
      <c r="M395" s="14">
        <v>71.901859999999999</v>
      </c>
      <c r="O395" s="230">
        <f t="shared" si="24"/>
        <v>586.16200000000003</v>
      </c>
      <c r="P395" s="230">
        <f t="shared" si="25"/>
        <v>350071.90185999998</v>
      </c>
    </row>
    <row r="396" spans="1:16" x14ac:dyDescent="0.25">
      <c r="A396" s="60">
        <v>1228.4453125</v>
      </c>
      <c r="B396" s="60">
        <v>-139.8153076171875</v>
      </c>
      <c r="D396" s="60">
        <v>1228.4453125</v>
      </c>
      <c r="E396" s="60">
        <v>139.302490234375</v>
      </c>
      <c r="F396" s="60">
        <f t="shared" si="26"/>
        <v>100139.30249023438</v>
      </c>
      <c r="H396" s="60">
        <v>1228.4453125</v>
      </c>
      <c r="I396" s="60">
        <v>3.1372418403625488</v>
      </c>
      <c r="J396" s="60">
        <f t="shared" si="27"/>
        <v>200003.13724184036</v>
      </c>
      <c r="L396" s="60">
        <v>584.33299999999997</v>
      </c>
      <c r="M396" s="14">
        <v>47.354489999999998</v>
      </c>
      <c r="O396" s="230">
        <f t="shared" si="24"/>
        <v>587.33299999999997</v>
      </c>
      <c r="P396" s="230">
        <f t="shared" si="25"/>
        <v>350047.35449</v>
      </c>
    </row>
    <row r="397" spans="1:16" x14ac:dyDescent="0.25">
      <c r="A397" s="60">
        <v>1226.751953125</v>
      </c>
      <c r="B397" s="60">
        <v>-1.4286172389984131</v>
      </c>
      <c r="D397" s="60">
        <v>1226.751953125</v>
      </c>
      <c r="E397" s="60">
        <v>-163.88166809082031</v>
      </c>
      <c r="F397" s="60">
        <f t="shared" si="26"/>
        <v>99836.11833190918</v>
      </c>
      <c r="H397" s="60">
        <v>1226.751953125</v>
      </c>
      <c r="I397" s="60">
        <v>-201.83732604980469</v>
      </c>
      <c r="J397" s="60">
        <f t="shared" si="27"/>
        <v>199798.1626739502</v>
      </c>
      <c r="L397" s="60">
        <v>585.50400000000002</v>
      </c>
      <c r="M397" s="14">
        <v>86.526859999999999</v>
      </c>
      <c r="O397" s="230">
        <f t="shared" si="24"/>
        <v>588.50400000000002</v>
      </c>
      <c r="P397" s="230">
        <f t="shared" si="25"/>
        <v>350086.52685999998</v>
      </c>
    </row>
    <row r="398" spans="1:16" x14ac:dyDescent="0.25">
      <c r="A398" s="60">
        <v>1225.05859375</v>
      </c>
      <c r="B398" s="60">
        <v>-192.313232421875</v>
      </c>
      <c r="D398" s="60">
        <v>1225.05859375</v>
      </c>
      <c r="E398" s="60">
        <v>99.92767333984375</v>
      </c>
      <c r="F398" s="60">
        <f t="shared" si="26"/>
        <v>100099.92767333984</v>
      </c>
      <c r="H398" s="60">
        <v>1225.05859375</v>
      </c>
      <c r="I398" s="60">
        <v>-87.871620178222656</v>
      </c>
      <c r="J398" s="60">
        <f t="shared" si="27"/>
        <v>199912.12837982178</v>
      </c>
      <c r="L398" s="60">
        <v>586.67600000000004</v>
      </c>
      <c r="M398" s="14">
        <v>54.638179999999998</v>
      </c>
      <c r="O398" s="230">
        <f t="shared" si="24"/>
        <v>589.67600000000004</v>
      </c>
      <c r="P398" s="230">
        <f t="shared" si="25"/>
        <v>350054.63818000001</v>
      </c>
    </row>
    <row r="399" spans="1:16" x14ac:dyDescent="0.25">
      <c r="A399" s="60">
        <v>1223.365234375</v>
      </c>
      <c r="B399" s="60">
        <v>-98.278335571289063</v>
      </c>
      <c r="D399" s="60">
        <v>1223.365234375</v>
      </c>
      <c r="E399" s="60">
        <v>149.60292053222656</v>
      </c>
      <c r="F399" s="60">
        <f t="shared" si="26"/>
        <v>100149.60292053223</v>
      </c>
      <c r="H399" s="60">
        <v>1223.365234375</v>
      </c>
      <c r="I399" s="60">
        <v>-33.009223937988281</v>
      </c>
      <c r="J399" s="60">
        <f t="shared" si="27"/>
        <v>199966.99077606201</v>
      </c>
      <c r="L399" s="60">
        <v>587.84699999999998</v>
      </c>
      <c r="M399" s="14">
        <v>57.957520000000002</v>
      </c>
      <c r="O399" s="230">
        <f t="shared" si="24"/>
        <v>590.84699999999998</v>
      </c>
      <c r="P399" s="230">
        <f t="shared" si="25"/>
        <v>350057.95752</v>
      </c>
    </row>
    <row r="400" spans="1:16" x14ac:dyDescent="0.25">
      <c r="A400" s="60">
        <v>1221.669921875</v>
      </c>
      <c r="B400" s="60">
        <v>-163.61824035644531</v>
      </c>
      <c r="D400" s="60">
        <v>1221.669921875</v>
      </c>
      <c r="E400" s="60">
        <v>-302.41012573242188</v>
      </c>
      <c r="F400" s="60">
        <f t="shared" si="26"/>
        <v>99697.589874267578</v>
      </c>
      <c r="H400" s="60">
        <v>1221.669921875</v>
      </c>
      <c r="I400" s="60">
        <v>-189.1632080078125</v>
      </c>
      <c r="J400" s="60">
        <f t="shared" si="27"/>
        <v>199810.83679199219</v>
      </c>
      <c r="L400" s="60">
        <v>589.01800000000003</v>
      </c>
      <c r="M400" s="14">
        <v>14.965820000000001</v>
      </c>
      <c r="O400" s="230">
        <f t="shared" si="24"/>
        <v>592.01800000000003</v>
      </c>
      <c r="P400" s="230">
        <f t="shared" si="25"/>
        <v>350014.96581999998</v>
      </c>
    </row>
    <row r="401" spans="1:16" x14ac:dyDescent="0.25">
      <c r="A401" s="60">
        <v>1219.974609375</v>
      </c>
      <c r="B401" s="60">
        <v>-115.34839630126953</v>
      </c>
      <c r="D401" s="60">
        <v>1219.974609375</v>
      </c>
      <c r="E401" s="60">
        <v>-142.01167297363281</v>
      </c>
      <c r="F401" s="60">
        <f t="shared" si="26"/>
        <v>99857.988327026367</v>
      </c>
      <c r="H401" s="60">
        <v>1219.974609375</v>
      </c>
      <c r="I401" s="60">
        <v>-97.423652648925781</v>
      </c>
      <c r="J401" s="60">
        <f t="shared" si="27"/>
        <v>199902.57634735107</v>
      </c>
      <c r="L401" s="60">
        <v>590.18799999999999</v>
      </c>
      <c r="M401" s="14">
        <v>23.34863</v>
      </c>
      <c r="O401" s="230">
        <f t="shared" si="24"/>
        <v>593.18799999999999</v>
      </c>
      <c r="P401" s="230">
        <f t="shared" si="25"/>
        <v>350023.34863000002</v>
      </c>
    </row>
    <row r="402" spans="1:16" x14ac:dyDescent="0.25">
      <c r="A402" s="60">
        <v>1218.28125</v>
      </c>
      <c r="B402" s="60">
        <v>-297.249755859375</v>
      </c>
      <c r="D402" s="60">
        <v>1218.28125</v>
      </c>
      <c r="E402" s="60">
        <v>24.161880493164063</v>
      </c>
      <c r="F402" s="60">
        <f t="shared" si="26"/>
        <v>100024.16188049316</v>
      </c>
      <c r="H402" s="60">
        <v>1218.28125</v>
      </c>
      <c r="I402" s="60">
        <v>-21.995742797851563</v>
      </c>
      <c r="J402" s="60">
        <f t="shared" si="27"/>
        <v>199978.00425720215</v>
      </c>
      <c r="L402" s="60">
        <v>591.35900000000004</v>
      </c>
      <c r="M402" s="14">
        <v>23.4541</v>
      </c>
      <c r="O402" s="230">
        <f t="shared" si="24"/>
        <v>594.35900000000004</v>
      </c>
      <c r="P402" s="230">
        <f t="shared" si="25"/>
        <v>350023.45409999997</v>
      </c>
    </row>
    <row r="403" spans="1:16" x14ac:dyDescent="0.25">
      <c r="A403" s="60">
        <v>1216.5859375</v>
      </c>
      <c r="B403" s="60">
        <v>-184.12136840820313</v>
      </c>
      <c r="D403" s="60">
        <v>1216.5859375</v>
      </c>
      <c r="E403" s="60">
        <v>-26.477792739868164</v>
      </c>
      <c r="F403" s="60">
        <f t="shared" si="26"/>
        <v>99973.522207260132</v>
      </c>
      <c r="H403" s="60">
        <v>1216.5859375</v>
      </c>
      <c r="I403" s="60">
        <v>-95.523490905761719</v>
      </c>
      <c r="J403" s="60">
        <f t="shared" si="27"/>
        <v>199904.47650909424</v>
      </c>
      <c r="L403" s="60">
        <v>592.529</v>
      </c>
      <c r="M403" s="14">
        <v>56.437010000000001</v>
      </c>
      <c r="O403" s="230">
        <f t="shared" si="24"/>
        <v>595.529</v>
      </c>
      <c r="P403" s="230">
        <f t="shared" si="25"/>
        <v>350056.43700999999</v>
      </c>
    </row>
    <row r="404" spans="1:16" x14ac:dyDescent="0.25">
      <c r="A404" s="60">
        <v>1214.888671875</v>
      </c>
      <c r="B404" s="60">
        <v>-118.19240570068359</v>
      </c>
      <c r="D404" s="60">
        <v>1214.888671875</v>
      </c>
      <c r="E404" s="60">
        <v>-0.40988940000534058</v>
      </c>
      <c r="F404" s="60">
        <f t="shared" si="26"/>
        <v>99999.590110599995</v>
      </c>
      <c r="H404" s="60">
        <v>1214.888671875</v>
      </c>
      <c r="I404" s="60">
        <v>-68.757537841796875</v>
      </c>
      <c r="J404" s="60">
        <f t="shared" si="27"/>
        <v>199931.2424621582</v>
      </c>
      <c r="L404" s="60">
        <v>593.70000000000005</v>
      </c>
      <c r="M404" s="14">
        <v>80.556150000000002</v>
      </c>
      <c r="O404" s="230">
        <f t="shared" si="24"/>
        <v>596.70000000000005</v>
      </c>
      <c r="P404" s="230">
        <f t="shared" si="25"/>
        <v>350080.55615000002</v>
      </c>
    </row>
    <row r="405" spans="1:16" x14ac:dyDescent="0.25">
      <c r="A405" s="60">
        <v>1213.193359375</v>
      </c>
      <c r="B405" s="60">
        <v>-120.15682220458984</v>
      </c>
      <c r="D405" s="60">
        <v>1213.193359375</v>
      </c>
      <c r="E405" s="60">
        <v>-283.931884765625</v>
      </c>
      <c r="F405" s="60">
        <f t="shared" si="26"/>
        <v>99716.068115234375</v>
      </c>
      <c r="H405" s="60">
        <v>1213.193359375</v>
      </c>
      <c r="I405" s="60">
        <v>-75.953254699707031</v>
      </c>
      <c r="J405" s="60">
        <f t="shared" si="27"/>
        <v>199924.04674530029</v>
      </c>
      <c r="L405" s="60">
        <v>594.87</v>
      </c>
      <c r="M405" s="14">
        <v>46.801760000000002</v>
      </c>
      <c r="O405" s="230">
        <f t="shared" si="24"/>
        <v>597.87</v>
      </c>
      <c r="P405" s="230">
        <f t="shared" si="25"/>
        <v>350046.80176</v>
      </c>
    </row>
    <row r="406" spans="1:16" x14ac:dyDescent="0.25">
      <c r="A406" s="60">
        <v>1211.49609375</v>
      </c>
      <c r="B406" s="60">
        <v>26.740808486938477</v>
      </c>
      <c r="D406" s="60">
        <v>1211.49609375</v>
      </c>
      <c r="E406" s="60">
        <v>-359.52871704101563</v>
      </c>
      <c r="F406" s="60">
        <f t="shared" si="26"/>
        <v>99640.471282958984</v>
      </c>
      <c r="H406" s="60">
        <v>1211.49609375</v>
      </c>
      <c r="I406" s="60">
        <v>-111.13372802734375</v>
      </c>
      <c r="J406" s="60">
        <f t="shared" si="27"/>
        <v>199888.86627197266</v>
      </c>
      <c r="L406" s="60">
        <v>596.04</v>
      </c>
      <c r="M406" s="14">
        <v>23.935549999999999</v>
      </c>
      <c r="O406" s="230">
        <f t="shared" si="24"/>
        <v>599.04</v>
      </c>
      <c r="P406" s="230">
        <f t="shared" si="25"/>
        <v>350023.93554999999</v>
      </c>
    </row>
    <row r="407" spans="1:16" x14ac:dyDescent="0.25">
      <c r="A407" s="60">
        <v>1209.798828125</v>
      </c>
      <c r="B407" s="60">
        <v>-93.106475830078125</v>
      </c>
      <c r="D407" s="60">
        <v>1209.798828125</v>
      </c>
      <c r="E407" s="60">
        <v>-252.42268371582031</v>
      </c>
      <c r="F407" s="60">
        <f t="shared" si="26"/>
        <v>99747.57731628418</v>
      </c>
      <c r="H407" s="60">
        <v>1209.798828125</v>
      </c>
      <c r="I407" s="60">
        <v>-110.9610595703125</v>
      </c>
      <c r="J407" s="60">
        <f t="shared" si="27"/>
        <v>199889.03894042969</v>
      </c>
      <c r="L407" s="60">
        <v>597.20899999999995</v>
      </c>
      <c r="M407" s="14">
        <v>120.0322</v>
      </c>
      <c r="O407" s="230">
        <f t="shared" si="24"/>
        <v>600.20899999999995</v>
      </c>
      <c r="P407" s="230">
        <f t="shared" si="25"/>
        <v>350120.03220000002</v>
      </c>
    </row>
    <row r="408" spans="1:16" x14ac:dyDescent="0.25">
      <c r="A408" s="60">
        <v>1208.1015625</v>
      </c>
      <c r="B408" s="60">
        <v>-53.843647003173828</v>
      </c>
      <c r="D408" s="60">
        <v>1208.1015625</v>
      </c>
      <c r="E408" s="60">
        <v>-31.965837478637695</v>
      </c>
      <c r="F408" s="60">
        <f t="shared" si="26"/>
        <v>99968.034162521362</v>
      </c>
      <c r="H408" s="60">
        <v>1208.1015625</v>
      </c>
      <c r="I408" s="60">
        <v>111.60723114013672</v>
      </c>
      <c r="J408" s="60">
        <f t="shared" si="27"/>
        <v>200111.60723114014</v>
      </c>
      <c r="L408" s="60">
        <v>598.37900000000002</v>
      </c>
      <c r="M408" s="14">
        <v>8.6269530000000003</v>
      </c>
      <c r="O408" s="230">
        <f t="shared" si="24"/>
        <v>601.37900000000002</v>
      </c>
      <c r="P408" s="230">
        <f t="shared" si="25"/>
        <v>350008.62695300003</v>
      </c>
    </row>
    <row r="409" spans="1:16" x14ac:dyDescent="0.25">
      <c r="A409" s="60">
        <v>1206.404296875</v>
      </c>
      <c r="B409" s="60">
        <v>26.61870002746582</v>
      </c>
      <c r="D409" s="60">
        <v>1206.404296875</v>
      </c>
      <c r="E409" s="60">
        <v>39.642040252685547</v>
      </c>
      <c r="F409" s="60">
        <f t="shared" si="26"/>
        <v>100039.64204025269</v>
      </c>
      <c r="H409" s="60">
        <v>1206.404296875</v>
      </c>
      <c r="I409" s="60">
        <v>104.32651519775391</v>
      </c>
      <c r="J409" s="60">
        <f t="shared" si="27"/>
        <v>200104.32651519775</v>
      </c>
      <c r="L409" s="60">
        <v>599.54899999999998</v>
      </c>
      <c r="M409" s="14">
        <v>59.448729999999998</v>
      </c>
      <c r="O409" s="230">
        <f t="shared" si="24"/>
        <v>602.54899999999998</v>
      </c>
      <c r="P409" s="230">
        <f t="shared" si="25"/>
        <v>350059.44873</v>
      </c>
    </row>
    <row r="410" spans="1:16" x14ac:dyDescent="0.25">
      <c r="A410" s="60">
        <v>1204.70703125</v>
      </c>
      <c r="B410" s="60">
        <v>-141.79408264160156</v>
      </c>
      <c r="D410" s="60">
        <v>1204.70703125</v>
      </c>
      <c r="E410" s="60">
        <v>162.72856140136719</v>
      </c>
      <c r="F410" s="60">
        <f t="shared" si="26"/>
        <v>100162.72856140137</v>
      </c>
      <c r="H410" s="60">
        <v>1204.70703125</v>
      </c>
      <c r="I410" s="60">
        <v>30.774429321289063</v>
      </c>
      <c r="J410" s="60">
        <f t="shared" si="27"/>
        <v>200030.77442932129</v>
      </c>
      <c r="L410" s="60">
        <v>600.71799999999996</v>
      </c>
      <c r="M410" s="14">
        <v>79.705569999999994</v>
      </c>
      <c r="O410" s="230">
        <f t="shared" si="24"/>
        <v>603.71799999999996</v>
      </c>
      <c r="P410" s="230">
        <f t="shared" si="25"/>
        <v>350079.70556999999</v>
      </c>
    </row>
    <row r="411" spans="1:16" x14ac:dyDescent="0.25">
      <c r="A411" s="60">
        <v>1203.0078125</v>
      </c>
      <c r="B411" s="60">
        <v>-17.185157775878906</v>
      </c>
      <c r="D411" s="60">
        <v>1203.0078125</v>
      </c>
      <c r="E411" s="60">
        <v>222.48533630371094</v>
      </c>
      <c r="F411" s="60">
        <f t="shared" si="26"/>
        <v>100222.48533630371</v>
      </c>
      <c r="H411" s="60">
        <v>1203.0078125</v>
      </c>
      <c r="I411" s="60">
        <v>82.379440307617188</v>
      </c>
      <c r="J411" s="60">
        <f t="shared" si="27"/>
        <v>200082.37944030762</v>
      </c>
      <c r="L411" s="60">
        <v>601.88699999999994</v>
      </c>
      <c r="M411" s="14">
        <v>4.7685550000000001</v>
      </c>
      <c r="O411" s="230">
        <f t="shared" si="24"/>
        <v>604.88699999999994</v>
      </c>
      <c r="P411" s="230">
        <f t="shared" si="25"/>
        <v>350004.76855500002</v>
      </c>
    </row>
    <row r="412" spans="1:16" x14ac:dyDescent="0.25">
      <c r="A412" s="60">
        <v>1201.30859375</v>
      </c>
      <c r="B412" s="60">
        <v>-7.4385676383972168</v>
      </c>
      <c r="D412" s="60">
        <v>1201.30859375</v>
      </c>
      <c r="E412" s="60">
        <v>152.69425964355469</v>
      </c>
      <c r="F412" s="60">
        <f t="shared" si="26"/>
        <v>100152.69425964355</v>
      </c>
      <c r="H412" s="60">
        <v>1201.30859375</v>
      </c>
      <c r="I412" s="60">
        <v>157.48356628417969</v>
      </c>
      <c r="J412" s="60">
        <f t="shared" si="27"/>
        <v>200157.48356628418</v>
      </c>
      <c r="L412" s="60">
        <v>603.05600000000004</v>
      </c>
      <c r="M412" s="14">
        <v>86.823729999999998</v>
      </c>
      <c r="O412" s="230">
        <f t="shared" si="24"/>
        <v>606.05600000000004</v>
      </c>
      <c r="P412" s="230">
        <f t="shared" si="25"/>
        <v>350086.82373</v>
      </c>
    </row>
    <row r="413" spans="1:16" x14ac:dyDescent="0.25">
      <c r="A413" s="60">
        <v>1199.609375</v>
      </c>
      <c r="B413" s="60">
        <v>65.546882629394531</v>
      </c>
      <c r="D413" s="60">
        <v>1199.609375</v>
      </c>
      <c r="E413" s="60">
        <v>297.72201538085938</v>
      </c>
      <c r="F413" s="60">
        <f t="shared" si="26"/>
        <v>100297.72201538086</v>
      </c>
      <c r="H413" s="60">
        <v>1199.609375</v>
      </c>
      <c r="I413" s="60">
        <v>72.158660888671875</v>
      </c>
      <c r="J413" s="60">
        <f t="shared" si="27"/>
        <v>200072.15866088867</v>
      </c>
      <c r="L413" s="60">
        <v>604.22500000000002</v>
      </c>
      <c r="M413" s="14">
        <v>63.037599999999998</v>
      </c>
      <c r="O413" s="230">
        <f t="shared" si="24"/>
        <v>607.22500000000002</v>
      </c>
      <c r="P413" s="230">
        <f t="shared" si="25"/>
        <v>350063.03759999998</v>
      </c>
    </row>
    <row r="414" spans="1:16" x14ac:dyDescent="0.25">
      <c r="A414" s="60">
        <v>1197.91015625</v>
      </c>
      <c r="B414" s="60">
        <v>125.24152374267578</v>
      </c>
      <c r="D414" s="60">
        <v>1197.91015625</v>
      </c>
      <c r="E414" s="60">
        <v>319.10525512695313</v>
      </c>
      <c r="F414" s="60">
        <f t="shared" si="26"/>
        <v>100319.10525512695</v>
      </c>
      <c r="H414" s="60">
        <v>1197.91015625</v>
      </c>
      <c r="I414" s="60">
        <v>214.85153198242188</v>
      </c>
      <c r="J414" s="60">
        <f t="shared" si="27"/>
        <v>200214.85153198242</v>
      </c>
      <c r="L414" s="60">
        <v>605.39400000000001</v>
      </c>
      <c r="M414" s="14">
        <v>41.076169999999998</v>
      </c>
      <c r="O414" s="230">
        <f t="shared" si="24"/>
        <v>608.39400000000001</v>
      </c>
      <c r="P414" s="230">
        <f t="shared" si="25"/>
        <v>350041.07617000001</v>
      </c>
    </row>
    <row r="415" spans="1:16" x14ac:dyDescent="0.25">
      <c r="A415" s="60">
        <v>1196.2109375</v>
      </c>
      <c r="B415" s="60">
        <v>231.94775390625</v>
      </c>
      <c r="D415" s="60">
        <v>1196.2109375</v>
      </c>
      <c r="E415" s="60">
        <v>313.98406982421875</v>
      </c>
      <c r="F415" s="60">
        <f t="shared" si="26"/>
        <v>100313.98406982422</v>
      </c>
      <c r="H415" s="60">
        <v>1196.2109375</v>
      </c>
      <c r="I415" s="60">
        <v>82.444587707519531</v>
      </c>
      <c r="J415" s="60">
        <f t="shared" si="27"/>
        <v>200082.44458770752</v>
      </c>
      <c r="L415" s="60">
        <v>606.56200000000001</v>
      </c>
      <c r="M415" s="14">
        <v>99.758300000000006</v>
      </c>
      <c r="O415" s="230">
        <f t="shared" si="24"/>
        <v>609.56200000000001</v>
      </c>
      <c r="P415" s="230">
        <f t="shared" si="25"/>
        <v>350099.75829999999</v>
      </c>
    </row>
    <row r="416" spans="1:16" x14ac:dyDescent="0.25">
      <c r="A416" s="60">
        <v>1194.509765625</v>
      </c>
      <c r="B416" s="60">
        <v>-23.070568084716797</v>
      </c>
      <c r="D416" s="60">
        <v>1194.509765625</v>
      </c>
      <c r="E416" s="60">
        <v>325.05584716796875</v>
      </c>
      <c r="F416" s="60">
        <f t="shared" si="26"/>
        <v>100325.05584716797</v>
      </c>
      <c r="H416" s="60">
        <v>1194.509765625</v>
      </c>
      <c r="I416" s="60">
        <v>183.88175964355469</v>
      </c>
      <c r="J416" s="60">
        <f t="shared" si="27"/>
        <v>200183.88175964355</v>
      </c>
      <c r="L416" s="60">
        <v>607.73</v>
      </c>
      <c r="M416" s="14">
        <v>107.73390000000001</v>
      </c>
      <c r="O416" s="230">
        <f t="shared" si="24"/>
        <v>610.73</v>
      </c>
      <c r="P416" s="230">
        <f t="shared" si="25"/>
        <v>350107.73389999999</v>
      </c>
    </row>
    <row r="417" spans="1:16" x14ac:dyDescent="0.25">
      <c r="A417" s="60">
        <v>1192.810546875</v>
      </c>
      <c r="B417" s="60">
        <v>142.37655639648438</v>
      </c>
      <c r="D417" s="60">
        <v>1192.810546875</v>
      </c>
      <c r="E417" s="60">
        <v>421.32293701171875</v>
      </c>
      <c r="F417" s="60">
        <f t="shared" si="26"/>
        <v>100421.32293701172</v>
      </c>
      <c r="H417" s="60">
        <v>1192.810546875</v>
      </c>
      <c r="I417" s="60">
        <v>85.30126953125</v>
      </c>
      <c r="J417" s="60">
        <f t="shared" si="27"/>
        <v>200085.30126953125</v>
      </c>
      <c r="L417" s="60">
        <v>608.899</v>
      </c>
      <c r="M417" s="14">
        <v>171.4375</v>
      </c>
      <c r="O417" s="230">
        <f t="shared" si="24"/>
        <v>611.899</v>
      </c>
      <c r="P417" s="230">
        <f t="shared" si="25"/>
        <v>350171.4375</v>
      </c>
    </row>
    <row r="418" spans="1:16" x14ac:dyDescent="0.25">
      <c r="A418" s="60">
        <v>1191.109375</v>
      </c>
      <c r="B418" s="60">
        <v>77.033966064453125</v>
      </c>
      <c r="D418" s="60">
        <v>1191.109375</v>
      </c>
      <c r="E418" s="60">
        <v>360.30734252929688</v>
      </c>
      <c r="F418" s="60">
        <f t="shared" si="26"/>
        <v>100360.3073425293</v>
      </c>
      <c r="H418" s="60">
        <v>1191.109375</v>
      </c>
      <c r="I418" s="60">
        <v>24.98005485534668</v>
      </c>
      <c r="J418" s="60">
        <f t="shared" si="27"/>
        <v>200024.98005485535</v>
      </c>
      <c r="L418" s="60">
        <v>610.06700000000001</v>
      </c>
      <c r="M418" s="14">
        <v>79.615229999999997</v>
      </c>
      <c r="O418" s="230">
        <f t="shared" si="24"/>
        <v>613.06700000000001</v>
      </c>
      <c r="P418" s="230">
        <f t="shared" si="25"/>
        <v>350079.61523</v>
      </c>
    </row>
    <row r="419" spans="1:16" x14ac:dyDescent="0.25">
      <c r="A419" s="60">
        <v>1189.408203125</v>
      </c>
      <c r="B419" s="60">
        <v>127.77389526367188</v>
      </c>
      <c r="D419" s="60">
        <v>1189.408203125</v>
      </c>
      <c r="E419" s="60">
        <v>259.62335205078125</v>
      </c>
      <c r="F419" s="60">
        <f t="shared" si="26"/>
        <v>100259.62335205078</v>
      </c>
      <c r="H419" s="60">
        <v>1189.408203125</v>
      </c>
      <c r="I419" s="60">
        <v>151.266357421875</v>
      </c>
      <c r="J419" s="60">
        <f t="shared" si="27"/>
        <v>200151.26635742188</v>
      </c>
      <c r="L419" s="60">
        <v>611.23500000000001</v>
      </c>
      <c r="M419" s="14">
        <v>45.619630000000001</v>
      </c>
      <c r="O419" s="230">
        <f t="shared" si="24"/>
        <v>614.23500000000001</v>
      </c>
      <c r="P419" s="230">
        <f t="shared" si="25"/>
        <v>350045.61962999997</v>
      </c>
    </row>
    <row r="420" spans="1:16" x14ac:dyDescent="0.25">
      <c r="A420" s="60">
        <v>1187.705078125</v>
      </c>
      <c r="B420" s="60">
        <v>81.559310913085938</v>
      </c>
      <c r="D420" s="60">
        <v>1187.705078125</v>
      </c>
      <c r="E420" s="60">
        <v>204.53652954101563</v>
      </c>
      <c r="F420" s="60">
        <f t="shared" si="26"/>
        <v>100204.53652954102</v>
      </c>
      <c r="H420" s="60">
        <v>1187.705078125</v>
      </c>
      <c r="I420" s="60">
        <v>27.764175415039063</v>
      </c>
      <c r="J420" s="60">
        <f t="shared" si="27"/>
        <v>200027.76417541504</v>
      </c>
      <c r="L420" s="60">
        <v>612.40200000000004</v>
      </c>
      <c r="M420" s="14">
        <v>99.764650000000003</v>
      </c>
      <c r="O420" s="230">
        <f t="shared" si="24"/>
        <v>615.40200000000004</v>
      </c>
      <c r="P420" s="230">
        <f t="shared" si="25"/>
        <v>350099.76465000003</v>
      </c>
    </row>
    <row r="421" spans="1:16" x14ac:dyDescent="0.25">
      <c r="A421" s="60">
        <v>1186.00390625</v>
      </c>
      <c r="B421" s="60">
        <v>-115.97798156738281</v>
      </c>
      <c r="D421" s="60">
        <v>1186.00390625</v>
      </c>
      <c r="E421" s="60">
        <v>196.41288757324219</v>
      </c>
      <c r="F421" s="60">
        <f t="shared" si="26"/>
        <v>100196.41288757324</v>
      </c>
      <c r="H421" s="60">
        <v>1186.00390625</v>
      </c>
      <c r="I421" s="60">
        <v>118.69410705566406</v>
      </c>
      <c r="J421" s="60">
        <f t="shared" si="27"/>
        <v>200118.69410705566</v>
      </c>
      <c r="L421" s="60">
        <v>613.57000000000005</v>
      </c>
      <c r="M421" s="14">
        <v>110.7559</v>
      </c>
      <c r="O421" s="230">
        <f t="shared" si="24"/>
        <v>616.57000000000005</v>
      </c>
      <c r="P421" s="230">
        <f t="shared" si="25"/>
        <v>350110.75589999999</v>
      </c>
    </row>
    <row r="422" spans="1:16" x14ac:dyDescent="0.25">
      <c r="A422" s="60">
        <v>1184.30078125</v>
      </c>
      <c r="B422" s="60">
        <v>-31.482107162475586</v>
      </c>
      <c r="D422" s="60">
        <v>1184.30078125</v>
      </c>
      <c r="E422" s="60">
        <v>405.623779296875</v>
      </c>
      <c r="F422" s="60">
        <f t="shared" si="26"/>
        <v>100405.62377929688</v>
      </c>
      <c r="H422" s="60">
        <v>1184.30078125</v>
      </c>
      <c r="I422" s="60">
        <v>106.79766845703125</v>
      </c>
      <c r="J422" s="60">
        <f t="shared" si="27"/>
        <v>200106.79766845703</v>
      </c>
      <c r="L422" s="60">
        <v>614.73699999999997</v>
      </c>
      <c r="M422" s="14">
        <v>34.224119999999999</v>
      </c>
      <c r="O422" s="230">
        <f t="shared" si="24"/>
        <v>617.73699999999997</v>
      </c>
      <c r="P422" s="230">
        <f t="shared" si="25"/>
        <v>350034.22412000003</v>
      </c>
    </row>
    <row r="423" spans="1:16" x14ac:dyDescent="0.25">
      <c r="A423" s="60">
        <v>1182.59765625</v>
      </c>
      <c r="B423" s="60">
        <v>80.847137451171875</v>
      </c>
      <c r="D423" s="60">
        <v>1182.59765625</v>
      </c>
      <c r="E423" s="60">
        <v>193.39112854003906</v>
      </c>
      <c r="F423" s="60">
        <f t="shared" si="26"/>
        <v>100193.39112854004</v>
      </c>
      <c r="H423" s="60">
        <v>1182.59765625</v>
      </c>
      <c r="I423" s="60">
        <v>75.796356201171875</v>
      </c>
      <c r="J423" s="60">
        <f t="shared" si="27"/>
        <v>200075.79635620117</v>
      </c>
      <c r="L423" s="60">
        <v>615.90499999999997</v>
      </c>
      <c r="M423" s="14">
        <v>68.200680000000006</v>
      </c>
      <c r="O423" s="230">
        <f t="shared" si="24"/>
        <v>618.90499999999997</v>
      </c>
      <c r="P423" s="230">
        <f t="shared" si="25"/>
        <v>350068.20068000001</v>
      </c>
    </row>
    <row r="424" spans="1:16" x14ac:dyDescent="0.25">
      <c r="A424" s="60">
        <v>1180.89453125</v>
      </c>
      <c r="B424" s="60">
        <v>267.952880859375</v>
      </c>
      <c r="D424" s="60">
        <v>1180.89453125</v>
      </c>
      <c r="E424" s="60">
        <v>345.21841430664063</v>
      </c>
      <c r="F424" s="60">
        <f t="shared" si="26"/>
        <v>100345.21841430664</v>
      </c>
      <c r="H424" s="60">
        <v>1180.89453125</v>
      </c>
      <c r="I424" s="60">
        <v>204.76214599609375</v>
      </c>
      <c r="J424" s="60">
        <f t="shared" si="27"/>
        <v>200204.76214599609</v>
      </c>
      <c r="L424" s="60">
        <v>617.072</v>
      </c>
      <c r="M424" s="14">
        <v>57.276859999999999</v>
      </c>
      <c r="O424" s="230">
        <f t="shared" si="24"/>
        <v>620.072</v>
      </c>
      <c r="P424" s="230">
        <f t="shared" si="25"/>
        <v>350057.27685999998</v>
      </c>
    </row>
    <row r="425" spans="1:16" x14ac:dyDescent="0.25">
      <c r="A425" s="60">
        <v>1179.19140625</v>
      </c>
      <c r="B425" s="60">
        <v>-228.8505859375</v>
      </c>
      <c r="D425" s="60">
        <v>1179.19140625</v>
      </c>
      <c r="E425" s="60">
        <v>272.44317626953125</v>
      </c>
      <c r="F425" s="60">
        <f t="shared" si="26"/>
        <v>100272.44317626953</v>
      </c>
      <c r="H425" s="60">
        <v>1179.19140625</v>
      </c>
      <c r="I425" s="60">
        <v>-115.37755584716797</v>
      </c>
      <c r="J425" s="60">
        <f t="shared" si="27"/>
        <v>199884.62244415283</v>
      </c>
      <c r="L425" s="60">
        <v>618.23900000000003</v>
      </c>
      <c r="M425" s="14">
        <v>83.16113</v>
      </c>
      <c r="O425" s="230">
        <f t="shared" si="24"/>
        <v>621.23900000000003</v>
      </c>
      <c r="P425" s="230">
        <f t="shared" si="25"/>
        <v>350083.16113000002</v>
      </c>
    </row>
    <row r="426" spans="1:16" x14ac:dyDescent="0.25">
      <c r="A426" s="60">
        <v>1177.486328125</v>
      </c>
      <c r="B426" s="60">
        <v>330.87014770507813</v>
      </c>
      <c r="D426" s="60">
        <v>1177.486328125</v>
      </c>
      <c r="E426" s="60">
        <v>359.62179565429688</v>
      </c>
      <c r="F426" s="60">
        <f t="shared" si="26"/>
        <v>100359.6217956543</v>
      </c>
      <c r="H426" s="60">
        <v>1177.486328125</v>
      </c>
      <c r="I426" s="60">
        <v>117.70568084716797</v>
      </c>
      <c r="J426" s="60">
        <f t="shared" si="27"/>
        <v>200117.70568084717</v>
      </c>
      <c r="L426" s="60">
        <v>619.40599999999995</v>
      </c>
      <c r="M426" s="14">
        <v>110.41549999999999</v>
      </c>
      <c r="O426" s="230">
        <f t="shared" si="24"/>
        <v>622.40599999999995</v>
      </c>
      <c r="P426" s="230">
        <f t="shared" si="25"/>
        <v>350110.4155</v>
      </c>
    </row>
    <row r="427" spans="1:16" x14ac:dyDescent="0.25">
      <c r="A427" s="60">
        <v>1175.78125</v>
      </c>
      <c r="B427" s="60">
        <v>165.75152587890625</v>
      </c>
      <c r="D427" s="60">
        <v>1175.78125</v>
      </c>
      <c r="E427" s="60">
        <v>540.605224609375</v>
      </c>
      <c r="F427" s="60">
        <f t="shared" si="26"/>
        <v>100540.60522460938</v>
      </c>
      <c r="H427" s="60">
        <v>1175.78125</v>
      </c>
      <c r="I427" s="60">
        <v>29.442562103271484</v>
      </c>
      <c r="J427" s="60">
        <f t="shared" si="27"/>
        <v>200029.44256210327</v>
      </c>
      <c r="L427" s="60">
        <v>620.572</v>
      </c>
      <c r="M427" s="14">
        <v>94.445310000000006</v>
      </c>
      <c r="O427" s="230">
        <f t="shared" si="24"/>
        <v>623.572</v>
      </c>
      <c r="P427" s="230">
        <f t="shared" si="25"/>
        <v>350094.44530999998</v>
      </c>
    </row>
    <row r="428" spans="1:16" x14ac:dyDescent="0.25">
      <c r="A428" s="60">
        <v>1174.078125</v>
      </c>
      <c r="B428" s="60">
        <v>-25.761318206787109</v>
      </c>
      <c r="D428" s="60">
        <v>1174.078125</v>
      </c>
      <c r="E428" s="60">
        <v>294.72134399414063</v>
      </c>
      <c r="F428" s="60">
        <f t="shared" si="26"/>
        <v>100294.72134399414</v>
      </c>
      <c r="H428" s="60">
        <v>1174.078125</v>
      </c>
      <c r="I428" s="60">
        <v>121.53154754638672</v>
      </c>
      <c r="J428" s="60">
        <f t="shared" si="27"/>
        <v>200121.53154754639</v>
      </c>
      <c r="L428" s="60">
        <v>621.73900000000003</v>
      </c>
      <c r="M428" s="14">
        <v>40.191890000000001</v>
      </c>
      <c r="O428" s="230">
        <f t="shared" si="24"/>
        <v>624.73900000000003</v>
      </c>
      <c r="P428" s="230">
        <f t="shared" si="25"/>
        <v>350040.19189000002</v>
      </c>
    </row>
    <row r="429" spans="1:16" x14ac:dyDescent="0.25">
      <c r="A429" s="60">
        <v>1172.373046875</v>
      </c>
      <c r="B429" s="60">
        <v>30.599056243896484</v>
      </c>
      <c r="D429" s="60">
        <v>1172.373046875</v>
      </c>
      <c r="E429" s="60">
        <v>397.88189697265625</v>
      </c>
      <c r="F429" s="60">
        <f t="shared" si="26"/>
        <v>100397.88189697266</v>
      </c>
      <c r="H429" s="60">
        <v>1172.373046875</v>
      </c>
      <c r="I429" s="60">
        <v>244.36402893066406</v>
      </c>
      <c r="J429" s="60">
        <f t="shared" si="27"/>
        <v>200244.36402893066</v>
      </c>
      <c r="L429" s="60">
        <v>622.90499999999997</v>
      </c>
      <c r="M429" s="14">
        <v>128.32859999999999</v>
      </c>
      <c r="O429" s="230">
        <f t="shared" si="24"/>
        <v>625.90499999999997</v>
      </c>
      <c r="P429" s="230">
        <f t="shared" si="25"/>
        <v>350128.32860000001</v>
      </c>
    </row>
    <row r="430" spans="1:16" x14ac:dyDescent="0.25">
      <c r="A430" s="60">
        <v>1170.666015625</v>
      </c>
      <c r="B430" s="60">
        <v>446.06283569335938</v>
      </c>
      <c r="D430" s="60">
        <v>1170.666015625</v>
      </c>
      <c r="E430" s="60">
        <v>358.83059692382813</v>
      </c>
      <c r="F430" s="60">
        <f t="shared" si="26"/>
        <v>100358.83059692383</v>
      </c>
      <c r="H430" s="60">
        <v>1170.666015625</v>
      </c>
      <c r="I430" s="60">
        <v>19.759969711303711</v>
      </c>
      <c r="J430" s="60">
        <f t="shared" si="27"/>
        <v>200019.7599697113</v>
      </c>
      <c r="L430" s="60">
        <v>624.07100000000003</v>
      </c>
      <c r="M430" s="14">
        <v>3.1552730000000002</v>
      </c>
      <c r="O430" s="230">
        <f t="shared" si="24"/>
        <v>627.07100000000003</v>
      </c>
      <c r="P430" s="230">
        <f t="shared" si="25"/>
        <v>350003.15527300001</v>
      </c>
    </row>
    <row r="431" spans="1:16" x14ac:dyDescent="0.25">
      <c r="A431" s="60">
        <v>1168.9609375</v>
      </c>
      <c r="B431" s="60">
        <v>506.635986328125</v>
      </c>
      <c r="D431" s="60">
        <v>1168.9609375</v>
      </c>
      <c r="E431" s="60">
        <v>261.11410522460938</v>
      </c>
      <c r="F431" s="60">
        <f t="shared" si="26"/>
        <v>100261.11410522461</v>
      </c>
      <c r="H431" s="60">
        <v>1168.9609375</v>
      </c>
      <c r="I431" s="60">
        <v>102.93508148193359</v>
      </c>
      <c r="J431" s="60">
        <f t="shared" si="27"/>
        <v>200102.93508148193</v>
      </c>
      <c r="L431" s="60">
        <v>625.23699999999997</v>
      </c>
      <c r="M431" s="14">
        <v>77.241699999999994</v>
      </c>
      <c r="O431" s="230">
        <f t="shared" si="24"/>
        <v>628.23699999999997</v>
      </c>
      <c r="P431" s="230">
        <f t="shared" si="25"/>
        <v>350077.24170000001</v>
      </c>
    </row>
    <row r="432" spans="1:16" x14ac:dyDescent="0.25">
      <c r="A432" s="60">
        <v>1167.25390625</v>
      </c>
      <c r="B432" s="60">
        <v>502.73797607421875</v>
      </c>
      <c r="D432" s="60">
        <v>1167.25390625</v>
      </c>
      <c r="E432" s="60">
        <v>380.28469848632813</v>
      </c>
      <c r="F432" s="60">
        <f t="shared" si="26"/>
        <v>100380.28469848633</v>
      </c>
      <c r="H432" s="60">
        <v>1167.25390625</v>
      </c>
      <c r="I432" s="60">
        <v>260.794189453125</v>
      </c>
      <c r="J432" s="60">
        <f t="shared" si="27"/>
        <v>200260.79418945313</v>
      </c>
      <c r="L432" s="60">
        <v>626.40300000000002</v>
      </c>
      <c r="M432" s="14">
        <v>42.166499999999999</v>
      </c>
      <c r="O432" s="230">
        <f t="shared" si="24"/>
        <v>629.40300000000002</v>
      </c>
      <c r="P432" s="230">
        <f t="shared" si="25"/>
        <v>350042.16649999999</v>
      </c>
    </row>
    <row r="433" spans="1:16" x14ac:dyDescent="0.25">
      <c r="A433" s="60">
        <v>1165.546875</v>
      </c>
      <c r="B433" s="60">
        <v>257.12863159179688</v>
      </c>
      <c r="D433" s="60">
        <v>1165.546875</v>
      </c>
      <c r="E433" s="60">
        <v>764.49639892578125</v>
      </c>
      <c r="F433" s="60">
        <f t="shared" si="26"/>
        <v>100764.49639892578</v>
      </c>
      <c r="H433" s="60">
        <v>1165.546875</v>
      </c>
      <c r="I433" s="60">
        <v>355.56524658203125</v>
      </c>
      <c r="J433" s="60">
        <f t="shared" si="27"/>
        <v>200355.56524658203</v>
      </c>
      <c r="L433" s="60">
        <v>627.56899999999996</v>
      </c>
      <c r="M433" s="14">
        <v>73.120609999999999</v>
      </c>
      <c r="O433" s="230">
        <f t="shared" si="24"/>
        <v>630.56899999999996</v>
      </c>
      <c r="P433" s="230">
        <f t="shared" si="25"/>
        <v>350073.12060999998</v>
      </c>
    </row>
    <row r="434" spans="1:16" x14ac:dyDescent="0.25">
      <c r="A434" s="60">
        <v>1163.83984375</v>
      </c>
      <c r="B434" s="60">
        <v>319.135986328125</v>
      </c>
      <c r="D434" s="60">
        <v>1163.83984375</v>
      </c>
      <c r="E434" s="60">
        <v>649.1336669921875</v>
      </c>
      <c r="F434" s="60">
        <f t="shared" si="26"/>
        <v>100649.13366699219</v>
      </c>
      <c r="H434" s="60">
        <v>1163.83984375</v>
      </c>
      <c r="I434" s="60">
        <v>371.185546875</v>
      </c>
      <c r="J434" s="60">
        <f t="shared" si="27"/>
        <v>200371.185546875</v>
      </c>
      <c r="L434" s="60">
        <v>628.73400000000004</v>
      </c>
      <c r="M434" s="14">
        <v>94.513180000000006</v>
      </c>
      <c r="O434" s="230">
        <f t="shared" si="24"/>
        <v>631.73400000000004</v>
      </c>
      <c r="P434" s="230">
        <f t="shared" si="25"/>
        <v>350094.51318000001</v>
      </c>
    </row>
    <row r="435" spans="1:16" x14ac:dyDescent="0.25">
      <c r="A435" s="60">
        <v>1162.1328125</v>
      </c>
      <c r="B435" s="60">
        <v>382.552978515625</v>
      </c>
      <c r="D435" s="60">
        <v>1162.1328125</v>
      </c>
      <c r="E435" s="60">
        <v>769.51470947265625</v>
      </c>
      <c r="F435" s="60">
        <f t="shared" si="26"/>
        <v>100769.51470947266</v>
      </c>
      <c r="H435" s="60">
        <v>1162.1328125</v>
      </c>
      <c r="I435" s="60">
        <v>385.3033447265625</v>
      </c>
      <c r="J435" s="60">
        <f t="shared" si="27"/>
        <v>200385.30334472656</v>
      </c>
      <c r="L435" s="60">
        <v>629.9</v>
      </c>
      <c r="M435" s="14">
        <v>23.371089999999999</v>
      </c>
      <c r="O435" s="230">
        <f t="shared" si="24"/>
        <v>632.9</v>
      </c>
      <c r="P435" s="230">
        <f t="shared" si="25"/>
        <v>350023.37108999997</v>
      </c>
    </row>
    <row r="436" spans="1:16" x14ac:dyDescent="0.25">
      <c r="A436" s="60">
        <v>1160.42578125</v>
      </c>
      <c r="B436" s="60">
        <v>447.37948608398438</v>
      </c>
      <c r="D436" s="60">
        <v>1160.42578125</v>
      </c>
      <c r="E436" s="60">
        <v>746.36370849609375</v>
      </c>
      <c r="F436" s="60">
        <f t="shared" si="26"/>
        <v>100746.36370849609</v>
      </c>
      <c r="H436" s="60">
        <v>1160.42578125</v>
      </c>
      <c r="I436" s="60">
        <v>378.89309692382813</v>
      </c>
      <c r="J436" s="60">
        <f t="shared" si="27"/>
        <v>200378.89309692383</v>
      </c>
      <c r="L436" s="60">
        <v>631.06500000000005</v>
      </c>
      <c r="M436" s="14">
        <v>167.2568</v>
      </c>
      <c r="O436" s="230">
        <f t="shared" si="24"/>
        <v>634.06500000000005</v>
      </c>
      <c r="P436" s="230">
        <f t="shared" si="25"/>
        <v>350167.25679999997</v>
      </c>
    </row>
    <row r="437" spans="1:16" x14ac:dyDescent="0.25">
      <c r="A437" s="60">
        <v>1158.716796875</v>
      </c>
      <c r="B437" s="60">
        <v>709.7615966796875</v>
      </c>
      <c r="D437" s="60">
        <v>1158.716796875</v>
      </c>
      <c r="E437" s="60">
        <v>1166.65869140625</v>
      </c>
      <c r="F437" s="60">
        <f t="shared" si="26"/>
        <v>101166.65869140625</v>
      </c>
      <c r="H437" s="60">
        <v>1158.716796875</v>
      </c>
      <c r="I437" s="60">
        <v>281.74578857421875</v>
      </c>
      <c r="J437" s="60">
        <f t="shared" si="27"/>
        <v>200281.74578857422</v>
      </c>
      <c r="L437" s="60">
        <v>632.23</v>
      </c>
      <c r="M437" s="14">
        <v>13.29443</v>
      </c>
      <c r="O437" s="230">
        <f t="shared" si="24"/>
        <v>635.23</v>
      </c>
      <c r="P437" s="230">
        <f t="shared" si="25"/>
        <v>350013.29443000001</v>
      </c>
    </row>
    <row r="438" spans="1:16" x14ac:dyDescent="0.25">
      <c r="A438" s="60">
        <v>1157.0078125</v>
      </c>
      <c r="B438" s="60">
        <v>613.53155517578125</v>
      </c>
      <c r="D438" s="60">
        <v>1157.0078125</v>
      </c>
      <c r="E438" s="60">
        <v>1310.2022705078125</v>
      </c>
      <c r="F438" s="60">
        <f t="shared" si="26"/>
        <v>101310.20227050781</v>
      </c>
      <c r="H438" s="60">
        <v>1157.0078125</v>
      </c>
      <c r="I438" s="60">
        <v>537.23016357421875</v>
      </c>
      <c r="J438" s="60">
        <f t="shared" si="27"/>
        <v>200537.23016357422</v>
      </c>
      <c r="L438" s="60">
        <v>633.39499999999998</v>
      </c>
      <c r="M438" s="14">
        <v>131.2407</v>
      </c>
      <c r="O438" s="230">
        <f t="shared" si="24"/>
        <v>636.39499999999998</v>
      </c>
      <c r="P438" s="230">
        <f t="shared" si="25"/>
        <v>350131.24070000002</v>
      </c>
    </row>
    <row r="439" spans="1:16" x14ac:dyDescent="0.25">
      <c r="A439" s="60">
        <v>1155.298828125</v>
      </c>
      <c r="B439" s="60">
        <v>542.18743896484375</v>
      </c>
      <c r="D439" s="60">
        <v>1155.298828125</v>
      </c>
      <c r="E439" s="60">
        <v>1298.593994140625</v>
      </c>
      <c r="F439" s="60">
        <f t="shared" si="26"/>
        <v>101298.59399414063</v>
      </c>
      <c r="H439" s="60">
        <v>1155.298828125</v>
      </c>
      <c r="I439" s="60">
        <v>453.19384765625</v>
      </c>
      <c r="J439" s="60">
        <f t="shared" si="27"/>
        <v>200453.19384765625</v>
      </c>
      <c r="L439" s="60">
        <v>634.55999999999995</v>
      </c>
      <c r="M439" s="14">
        <v>80.120609999999999</v>
      </c>
      <c r="O439" s="230">
        <f t="shared" si="24"/>
        <v>637.55999999999995</v>
      </c>
      <c r="P439" s="230">
        <f t="shared" si="25"/>
        <v>350080.12060999998</v>
      </c>
    </row>
    <row r="440" spans="1:16" x14ac:dyDescent="0.25">
      <c r="A440" s="60">
        <v>1153.58984375</v>
      </c>
      <c r="B440" s="60">
        <v>339.22344970703125</v>
      </c>
      <c r="D440" s="60">
        <v>1153.58984375</v>
      </c>
      <c r="E440" s="60">
        <v>1300.1246337890625</v>
      </c>
      <c r="F440" s="60">
        <f t="shared" si="26"/>
        <v>101300.12463378906</v>
      </c>
      <c r="H440" s="60">
        <v>1153.58984375</v>
      </c>
      <c r="I440" s="60">
        <v>553.43939208984375</v>
      </c>
      <c r="J440" s="60">
        <f t="shared" si="27"/>
        <v>200553.43939208984</v>
      </c>
      <c r="L440" s="60">
        <v>635.72400000000005</v>
      </c>
      <c r="M440" s="14">
        <v>141.09030000000001</v>
      </c>
      <c r="O440" s="230">
        <f t="shared" si="24"/>
        <v>638.72400000000005</v>
      </c>
      <c r="P440" s="230">
        <f t="shared" si="25"/>
        <v>350141.09029999998</v>
      </c>
    </row>
    <row r="441" spans="1:16" x14ac:dyDescent="0.25">
      <c r="A441" s="60">
        <v>1151.87890625</v>
      </c>
      <c r="B441" s="60">
        <v>592.56072998046875</v>
      </c>
      <c r="D441" s="60">
        <v>1151.87890625</v>
      </c>
      <c r="E441" s="60">
        <v>1361.6077880859375</v>
      </c>
      <c r="F441" s="60">
        <f t="shared" si="26"/>
        <v>101361.60778808594</v>
      </c>
      <c r="H441" s="60">
        <v>1151.87890625</v>
      </c>
      <c r="I441" s="60">
        <v>375.82406616210938</v>
      </c>
      <c r="J441" s="60">
        <f t="shared" si="27"/>
        <v>200375.82406616211</v>
      </c>
      <c r="L441" s="60">
        <v>636.88900000000001</v>
      </c>
      <c r="M441" s="14">
        <v>117.18259999999999</v>
      </c>
      <c r="O441" s="230">
        <f t="shared" si="24"/>
        <v>639.88900000000001</v>
      </c>
      <c r="P441" s="230">
        <f t="shared" si="25"/>
        <v>350117.1826</v>
      </c>
    </row>
    <row r="442" spans="1:16" x14ac:dyDescent="0.25">
      <c r="A442" s="60">
        <v>1150.169921875</v>
      </c>
      <c r="B442" s="60">
        <v>556.27093505859375</v>
      </c>
      <c r="D442" s="60">
        <v>1150.169921875</v>
      </c>
      <c r="E442" s="60">
        <v>1095.5443115234375</v>
      </c>
      <c r="F442" s="60">
        <f t="shared" si="26"/>
        <v>101095.54431152344</v>
      </c>
      <c r="H442" s="60">
        <v>1150.169921875</v>
      </c>
      <c r="I442" s="60">
        <v>575.385009765625</v>
      </c>
      <c r="J442" s="60">
        <f t="shared" si="27"/>
        <v>200575.38500976563</v>
      </c>
      <c r="L442" s="60">
        <v>638.053</v>
      </c>
      <c r="M442" s="14">
        <v>67.053709999999995</v>
      </c>
      <c r="O442" s="230">
        <f t="shared" si="24"/>
        <v>641.053</v>
      </c>
      <c r="P442" s="230">
        <f t="shared" si="25"/>
        <v>350067.05371000001</v>
      </c>
    </row>
    <row r="443" spans="1:16" x14ac:dyDescent="0.25">
      <c r="A443" s="60">
        <v>1148.458984375</v>
      </c>
      <c r="B443" s="60">
        <v>607.70623779296875</v>
      </c>
      <c r="D443" s="60">
        <v>1148.458984375</v>
      </c>
      <c r="E443" s="60">
        <v>1186.2142333984375</v>
      </c>
      <c r="F443" s="60">
        <f t="shared" si="26"/>
        <v>101186.21423339844</v>
      </c>
      <c r="H443" s="60">
        <v>1148.458984375</v>
      </c>
      <c r="I443" s="60">
        <v>285.2449951171875</v>
      </c>
      <c r="J443" s="60">
        <f t="shared" si="27"/>
        <v>200285.24499511719</v>
      </c>
      <c r="L443" s="60">
        <v>639.21699999999998</v>
      </c>
      <c r="M443" s="14">
        <v>106.16459999999999</v>
      </c>
      <c r="O443" s="230">
        <f t="shared" si="24"/>
        <v>642.21699999999998</v>
      </c>
      <c r="P443" s="230">
        <f t="shared" si="25"/>
        <v>350106.16460000002</v>
      </c>
    </row>
    <row r="444" spans="1:16" x14ac:dyDescent="0.25">
      <c r="A444" s="60">
        <v>1146.748046875</v>
      </c>
      <c r="B444" s="60">
        <v>575.8048095703125</v>
      </c>
      <c r="D444" s="60">
        <v>1146.748046875</v>
      </c>
      <c r="E444" s="60">
        <v>984.57476806640625</v>
      </c>
      <c r="F444" s="60">
        <f t="shared" si="26"/>
        <v>100984.57476806641</v>
      </c>
      <c r="H444" s="60">
        <v>1146.748046875</v>
      </c>
      <c r="I444" s="60">
        <v>322.509521484375</v>
      </c>
      <c r="J444" s="60">
        <f t="shared" si="27"/>
        <v>200322.50952148438</v>
      </c>
      <c r="L444" s="60">
        <v>640.38099999999997</v>
      </c>
      <c r="M444" s="14">
        <v>42.12256</v>
      </c>
      <c r="O444" s="230">
        <f t="shared" si="24"/>
        <v>643.38099999999997</v>
      </c>
      <c r="P444" s="230">
        <f t="shared" si="25"/>
        <v>350042.12255999999</v>
      </c>
    </row>
    <row r="445" spans="1:16" x14ac:dyDescent="0.25">
      <c r="A445" s="60">
        <v>1145.037109375</v>
      </c>
      <c r="B445" s="60">
        <v>526.35968017578125</v>
      </c>
      <c r="D445" s="60">
        <v>1145.037109375</v>
      </c>
      <c r="E445" s="60">
        <v>895.4814453125</v>
      </c>
      <c r="F445" s="60">
        <f t="shared" si="26"/>
        <v>100895.4814453125</v>
      </c>
      <c r="H445" s="60">
        <v>1145.037109375</v>
      </c>
      <c r="I445" s="60">
        <v>517.49688720703125</v>
      </c>
      <c r="J445" s="60">
        <f t="shared" si="27"/>
        <v>200517.49688720703</v>
      </c>
      <c r="L445" s="60">
        <v>641.54499999999996</v>
      </c>
      <c r="M445" s="14">
        <v>111.2529</v>
      </c>
      <c r="O445" s="230">
        <f t="shared" si="24"/>
        <v>644.54499999999996</v>
      </c>
      <c r="P445" s="230">
        <f t="shared" si="25"/>
        <v>350111.25290000002</v>
      </c>
    </row>
    <row r="446" spans="1:16" x14ac:dyDescent="0.25">
      <c r="A446" s="60">
        <v>1143.32421875</v>
      </c>
      <c r="B446" s="60">
        <v>434.59860229492188</v>
      </c>
      <c r="D446" s="60">
        <v>1143.32421875</v>
      </c>
      <c r="E446" s="60">
        <v>809.35302734375</v>
      </c>
      <c r="F446" s="60">
        <f t="shared" si="26"/>
        <v>100809.35302734375</v>
      </c>
      <c r="H446" s="60">
        <v>1143.32421875</v>
      </c>
      <c r="I446" s="60">
        <v>462.6422119140625</v>
      </c>
      <c r="J446" s="60">
        <f t="shared" si="27"/>
        <v>200462.64221191406</v>
      </c>
      <c r="L446" s="60">
        <v>642.70799999999997</v>
      </c>
      <c r="M446" s="14">
        <v>69.847660000000005</v>
      </c>
      <c r="O446" s="230">
        <f t="shared" si="24"/>
        <v>645.70799999999997</v>
      </c>
      <c r="P446" s="230">
        <f t="shared" si="25"/>
        <v>350069.84766000003</v>
      </c>
    </row>
    <row r="447" spans="1:16" x14ac:dyDescent="0.25">
      <c r="A447" s="60">
        <v>1141.61328125</v>
      </c>
      <c r="B447" s="60">
        <v>369.09365844726563</v>
      </c>
      <c r="D447" s="60">
        <v>1141.61328125</v>
      </c>
      <c r="E447" s="60">
        <v>600.5367431640625</v>
      </c>
      <c r="F447" s="60">
        <f t="shared" si="26"/>
        <v>100600.53674316406</v>
      </c>
      <c r="H447" s="60">
        <v>1141.61328125</v>
      </c>
      <c r="I447" s="60">
        <v>333.28408813476563</v>
      </c>
      <c r="J447" s="60">
        <f t="shared" si="27"/>
        <v>200333.28408813477</v>
      </c>
      <c r="L447" s="60">
        <v>643.87199999999996</v>
      </c>
      <c r="M447" s="14">
        <v>125.76220000000001</v>
      </c>
      <c r="O447" s="230">
        <f t="shared" si="24"/>
        <v>646.87199999999996</v>
      </c>
      <c r="P447" s="230">
        <f t="shared" si="25"/>
        <v>350125.7622</v>
      </c>
    </row>
    <row r="448" spans="1:16" x14ac:dyDescent="0.25">
      <c r="A448" s="60">
        <v>1139.900390625</v>
      </c>
      <c r="B448" s="60">
        <v>372.24740600585938</v>
      </c>
      <c r="D448" s="60">
        <v>1139.900390625</v>
      </c>
      <c r="E448" s="60">
        <v>745.10888671875</v>
      </c>
      <c r="F448" s="60">
        <f t="shared" si="26"/>
        <v>100745.10888671875</v>
      </c>
      <c r="H448" s="60">
        <v>1139.900390625</v>
      </c>
      <c r="I448" s="60">
        <v>620.0428466796875</v>
      </c>
      <c r="J448" s="60">
        <f t="shared" si="27"/>
        <v>200620.04284667969</v>
      </c>
      <c r="L448" s="60">
        <v>645.03499999999997</v>
      </c>
      <c r="M448" s="14">
        <v>48.543950000000002</v>
      </c>
      <c r="O448" s="230">
        <f t="shared" si="24"/>
        <v>648.03499999999997</v>
      </c>
      <c r="P448" s="230">
        <f t="shared" si="25"/>
        <v>350048.54395000002</v>
      </c>
    </row>
    <row r="449" spans="1:16" x14ac:dyDescent="0.25">
      <c r="A449" s="60">
        <v>1138.1875</v>
      </c>
      <c r="B449" s="60">
        <v>365.15850830078125</v>
      </c>
      <c r="D449" s="60">
        <v>1138.1875</v>
      </c>
      <c r="E449" s="60">
        <v>607.89044189453125</v>
      </c>
      <c r="F449" s="60">
        <f t="shared" si="26"/>
        <v>100607.89044189453</v>
      </c>
      <c r="H449" s="60">
        <v>1138.1875</v>
      </c>
      <c r="I449" s="60">
        <v>514.02227783203125</v>
      </c>
      <c r="J449" s="60">
        <f t="shared" si="27"/>
        <v>200514.02227783203</v>
      </c>
      <c r="L449" s="60">
        <v>646.19799999999998</v>
      </c>
      <c r="M449" s="14">
        <v>24.287600000000001</v>
      </c>
      <c r="O449" s="230">
        <f t="shared" si="24"/>
        <v>649.19799999999998</v>
      </c>
      <c r="P449" s="230">
        <f t="shared" si="25"/>
        <v>350024.28759999998</v>
      </c>
    </row>
    <row r="450" spans="1:16" x14ac:dyDescent="0.25">
      <c r="A450" s="60">
        <v>1136.474609375</v>
      </c>
      <c r="B450" s="60">
        <v>619.24505615234375</v>
      </c>
      <c r="D450" s="60">
        <v>1136.474609375</v>
      </c>
      <c r="E450" s="60">
        <v>670.61566162109375</v>
      </c>
      <c r="F450" s="60">
        <f t="shared" si="26"/>
        <v>100670.61566162109</v>
      </c>
      <c r="H450" s="60">
        <v>1136.474609375</v>
      </c>
      <c r="I450" s="60">
        <v>499.94711303710938</v>
      </c>
      <c r="J450" s="60">
        <f t="shared" si="27"/>
        <v>200499.94711303711</v>
      </c>
      <c r="L450" s="60">
        <v>647.36099999999999</v>
      </c>
      <c r="M450" s="14">
        <v>30.92529</v>
      </c>
      <c r="O450" s="230">
        <f t="shared" si="24"/>
        <v>650.36099999999999</v>
      </c>
      <c r="P450" s="230">
        <f t="shared" si="25"/>
        <v>350030.92528999998</v>
      </c>
    </row>
    <row r="451" spans="1:16" x14ac:dyDescent="0.25">
      <c r="A451" s="60">
        <v>1134.759765625</v>
      </c>
      <c r="B451" s="60">
        <v>566.86932373046875</v>
      </c>
      <c r="D451" s="60">
        <v>1134.759765625</v>
      </c>
      <c r="E451" s="60">
        <v>693.92596435546875</v>
      </c>
      <c r="F451" s="60">
        <f t="shared" si="26"/>
        <v>100693.92596435547</v>
      </c>
      <c r="H451" s="60">
        <v>1134.759765625</v>
      </c>
      <c r="I451" s="60">
        <v>332.69174194335938</v>
      </c>
      <c r="J451" s="60">
        <f t="shared" si="27"/>
        <v>200332.69174194336</v>
      </c>
      <c r="L451" s="60">
        <v>648.524</v>
      </c>
      <c r="M451" s="14">
        <v>51.080570000000002</v>
      </c>
      <c r="O451" s="230">
        <f t="shared" si="24"/>
        <v>651.524</v>
      </c>
      <c r="P451" s="230">
        <f t="shared" si="25"/>
        <v>350051.08056999999</v>
      </c>
    </row>
    <row r="452" spans="1:16" x14ac:dyDescent="0.25">
      <c r="A452" s="60">
        <v>1133.046875</v>
      </c>
      <c r="B452" s="60">
        <v>664.67822265625</v>
      </c>
      <c r="D452" s="60">
        <v>1133.046875</v>
      </c>
      <c r="E452" s="60">
        <v>782.79217529296875</v>
      </c>
      <c r="F452" s="60">
        <f t="shared" si="26"/>
        <v>100782.79217529297</v>
      </c>
      <c r="H452" s="60">
        <v>1133.046875</v>
      </c>
      <c r="I452" s="60">
        <v>369.64987182617188</v>
      </c>
      <c r="J452" s="60">
        <f t="shared" si="27"/>
        <v>200369.64987182617</v>
      </c>
      <c r="L452" s="60">
        <v>649.68700000000001</v>
      </c>
      <c r="M452" s="14">
        <v>8.6625979999999991</v>
      </c>
      <c r="O452" s="230">
        <f t="shared" si="24"/>
        <v>652.68700000000001</v>
      </c>
      <c r="P452" s="230">
        <f t="shared" si="25"/>
        <v>350008.66259800002</v>
      </c>
    </row>
    <row r="453" spans="1:16" x14ac:dyDescent="0.25">
      <c r="A453" s="60">
        <v>1131.33203125</v>
      </c>
      <c r="B453" s="60">
        <v>692.46636962890625</v>
      </c>
      <c r="D453" s="60">
        <v>1131.33203125</v>
      </c>
      <c r="E453" s="60">
        <v>772.46185302734375</v>
      </c>
      <c r="F453" s="60">
        <f t="shared" si="26"/>
        <v>100772.46185302734</v>
      </c>
      <c r="H453" s="60">
        <v>1131.33203125</v>
      </c>
      <c r="I453" s="60">
        <v>448.87701416015625</v>
      </c>
      <c r="J453" s="60">
        <f t="shared" si="27"/>
        <v>200448.87701416016</v>
      </c>
      <c r="L453" s="60">
        <v>650.84900000000005</v>
      </c>
      <c r="M453" s="14">
        <v>51.446289999999998</v>
      </c>
      <c r="O453" s="230">
        <f t="shared" si="24"/>
        <v>653.84900000000005</v>
      </c>
      <c r="P453" s="230">
        <f t="shared" si="25"/>
        <v>350051.44628999999</v>
      </c>
    </row>
    <row r="454" spans="1:16" x14ac:dyDescent="0.25">
      <c r="A454" s="60">
        <v>1129.6171875</v>
      </c>
      <c r="B454" s="60">
        <v>514.65118408203125</v>
      </c>
      <c r="D454" s="60">
        <v>1129.6171875</v>
      </c>
      <c r="E454" s="60">
        <v>645.46929931640625</v>
      </c>
      <c r="F454" s="60">
        <f t="shared" si="26"/>
        <v>100645.46929931641</v>
      </c>
      <c r="H454" s="60">
        <v>1129.6171875</v>
      </c>
      <c r="I454" s="60">
        <v>398.28204345703125</v>
      </c>
      <c r="J454" s="60">
        <f t="shared" si="27"/>
        <v>200398.28204345703</v>
      </c>
      <c r="L454" s="60">
        <v>652.01199999999994</v>
      </c>
      <c r="M454" s="14">
        <v>29.369140000000002</v>
      </c>
      <c r="O454" s="230">
        <f t="shared" si="24"/>
        <v>655.01199999999994</v>
      </c>
      <c r="P454" s="230">
        <f t="shared" si="25"/>
        <v>350029.36914000002</v>
      </c>
    </row>
    <row r="455" spans="1:16" x14ac:dyDescent="0.25">
      <c r="A455" s="60">
        <v>1127.90234375</v>
      </c>
      <c r="B455" s="60">
        <v>669.21905517578125</v>
      </c>
      <c r="D455" s="60">
        <v>1127.90234375</v>
      </c>
      <c r="E455" s="60">
        <v>629.279296875</v>
      </c>
      <c r="F455" s="60">
        <f t="shared" si="26"/>
        <v>100629.279296875</v>
      </c>
      <c r="H455" s="60">
        <v>1127.90234375</v>
      </c>
      <c r="I455" s="60">
        <v>330.18722534179688</v>
      </c>
      <c r="J455" s="60">
        <f t="shared" si="27"/>
        <v>200330.1872253418</v>
      </c>
      <c r="L455" s="60">
        <v>653.17399999999998</v>
      </c>
      <c r="M455" s="14">
        <v>14.267580000000001</v>
      </c>
      <c r="O455" s="230">
        <f t="shared" ref="O455:O518" si="28">L455+$O$4</f>
        <v>656.17399999999998</v>
      </c>
      <c r="P455" s="230">
        <f t="shared" ref="P455:P518" si="29">M455+$P$4</f>
        <v>350014.26757999999</v>
      </c>
    </row>
    <row r="456" spans="1:16" x14ac:dyDescent="0.25">
      <c r="A456" s="60">
        <v>1126.1875</v>
      </c>
      <c r="B456" s="60">
        <v>710.02569580078125</v>
      </c>
      <c r="D456" s="60">
        <v>1126.1875</v>
      </c>
      <c r="E456" s="60">
        <v>615.9757080078125</v>
      </c>
      <c r="F456" s="60">
        <f t="shared" ref="F456:F519" si="30">E456+$E$5</f>
        <v>100615.97570800781</v>
      </c>
      <c r="H456" s="60">
        <v>1126.1875</v>
      </c>
      <c r="I456" s="60">
        <v>367.01458740234375</v>
      </c>
      <c r="J456" s="60">
        <f t="shared" ref="J456:J519" si="31">I456+$I$5</f>
        <v>200367.01458740234</v>
      </c>
      <c r="L456" s="60">
        <v>654.33600000000001</v>
      </c>
      <c r="M456" s="14">
        <v>49.632809999999999</v>
      </c>
      <c r="O456" s="230">
        <f t="shared" si="28"/>
        <v>657.33600000000001</v>
      </c>
      <c r="P456" s="230">
        <f t="shared" si="29"/>
        <v>350049.63280999998</v>
      </c>
    </row>
    <row r="457" spans="1:16" x14ac:dyDescent="0.25">
      <c r="A457" s="60">
        <v>1124.470703125</v>
      </c>
      <c r="B457" s="60">
        <v>383.6832275390625</v>
      </c>
      <c r="D457" s="60">
        <v>1124.470703125</v>
      </c>
      <c r="E457" s="60">
        <v>751.29156494140625</v>
      </c>
      <c r="F457" s="60">
        <f t="shared" si="30"/>
        <v>100751.29156494141</v>
      </c>
      <c r="H457" s="60">
        <v>1124.470703125</v>
      </c>
      <c r="I457" s="60">
        <v>400.90594482421875</v>
      </c>
      <c r="J457" s="60">
        <f t="shared" si="31"/>
        <v>200400.90594482422</v>
      </c>
      <c r="L457" s="60">
        <v>655.49800000000005</v>
      </c>
      <c r="M457" s="14">
        <v>38.135249999999999</v>
      </c>
      <c r="O457" s="230">
        <f t="shared" si="28"/>
        <v>658.49800000000005</v>
      </c>
      <c r="P457" s="230">
        <f t="shared" si="29"/>
        <v>350038.13524999999</v>
      </c>
    </row>
    <row r="458" spans="1:16" x14ac:dyDescent="0.25">
      <c r="A458" s="60">
        <v>1122.75390625</v>
      </c>
      <c r="B458" s="60">
        <v>756.63641357421875</v>
      </c>
      <c r="D458" s="60">
        <v>1122.75390625</v>
      </c>
      <c r="E458" s="60">
        <v>522.35693359375</v>
      </c>
      <c r="F458" s="60">
        <f t="shared" si="30"/>
        <v>100522.35693359375</v>
      </c>
      <c r="H458" s="60">
        <v>1122.75390625</v>
      </c>
      <c r="I458" s="60">
        <v>345.89532470703125</v>
      </c>
      <c r="J458" s="60">
        <f t="shared" si="31"/>
        <v>200345.89532470703</v>
      </c>
      <c r="L458" s="60">
        <v>656.66</v>
      </c>
      <c r="M458" s="14">
        <v>59.89893</v>
      </c>
      <c r="O458" s="230">
        <f t="shared" si="28"/>
        <v>659.66</v>
      </c>
      <c r="P458" s="230">
        <f t="shared" si="29"/>
        <v>350059.89893000002</v>
      </c>
    </row>
    <row r="459" spans="1:16" x14ac:dyDescent="0.25">
      <c r="A459" s="60">
        <v>1121.037109375</v>
      </c>
      <c r="B459" s="60">
        <v>708.530029296875</v>
      </c>
      <c r="D459" s="60">
        <v>1121.037109375</v>
      </c>
      <c r="E459" s="60">
        <v>458.05465698242188</v>
      </c>
      <c r="F459" s="60">
        <f t="shared" si="30"/>
        <v>100458.05465698242</v>
      </c>
      <c r="H459" s="60">
        <v>1121.037109375</v>
      </c>
      <c r="I459" s="60">
        <v>449.61572265625</v>
      </c>
      <c r="J459" s="60">
        <f t="shared" si="31"/>
        <v>200449.61572265625</v>
      </c>
      <c r="L459" s="60">
        <v>657.82100000000003</v>
      </c>
      <c r="M459" s="14">
        <v>38.657229999999998</v>
      </c>
      <c r="O459" s="230">
        <f t="shared" si="28"/>
        <v>660.82100000000003</v>
      </c>
      <c r="P459" s="230">
        <f t="shared" si="29"/>
        <v>350038.65723000001</v>
      </c>
    </row>
    <row r="460" spans="1:16" x14ac:dyDescent="0.25">
      <c r="A460" s="60">
        <v>1119.3203125</v>
      </c>
      <c r="B460" s="60">
        <v>500.26467895507813</v>
      </c>
      <c r="D460" s="60">
        <v>1119.3203125</v>
      </c>
      <c r="E460" s="60">
        <v>454.89642333984375</v>
      </c>
      <c r="F460" s="60">
        <f t="shared" si="30"/>
        <v>100454.89642333984</v>
      </c>
      <c r="H460" s="60">
        <v>1119.3203125</v>
      </c>
      <c r="I460" s="60">
        <v>569.27423095703125</v>
      </c>
      <c r="J460" s="60">
        <f t="shared" si="31"/>
        <v>200569.27423095703</v>
      </c>
      <c r="L460" s="60">
        <v>658.98299999999995</v>
      </c>
      <c r="M460" s="14">
        <v>76.310059999999993</v>
      </c>
      <c r="O460" s="230">
        <f t="shared" si="28"/>
        <v>661.98299999999995</v>
      </c>
      <c r="P460" s="230">
        <f t="shared" si="29"/>
        <v>350076.31005999999</v>
      </c>
    </row>
    <row r="461" spans="1:16" x14ac:dyDescent="0.25">
      <c r="A461" s="60">
        <v>1117.603515625</v>
      </c>
      <c r="B461" s="60">
        <v>666.166748046875</v>
      </c>
      <c r="D461" s="60">
        <v>1117.603515625</v>
      </c>
      <c r="E461" s="60">
        <v>525.9447021484375</v>
      </c>
      <c r="F461" s="60">
        <f t="shared" si="30"/>
        <v>100525.94470214844</v>
      </c>
      <c r="H461" s="60">
        <v>1117.603515625</v>
      </c>
      <c r="I461" s="60">
        <v>441.38864135742188</v>
      </c>
      <c r="J461" s="60">
        <f t="shared" si="31"/>
        <v>200441.38864135742</v>
      </c>
      <c r="L461" s="60">
        <v>660.14400000000001</v>
      </c>
      <c r="M461" s="14">
        <v>85.530270000000002</v>
      </c>
      <c r="O461" s="230">
        <f t="shared" si="28"/>
        <v>663.14400000000001</v>
      </c>
      <c r="P461" s="230">
        <f t="shared" si="29"/>
        <v>350085.53026999999</v>
      </c>
    </row>
    <row r="462" spans="1:16" x14ac:dyDescent="0.25">
      <c r="A462" s="60">
        <v>1115.884765625</v>
      </c>
      <c r="B462" s="60">
        <v>791.26422119140625</v>
      </c>
      <c r="D462" s="60">
        <v>1115.884765625</v>
      </c>
      <c r="E462" s="60">
        <v>604.24090576171875</v>
      </c>
      <c r="F462" s="60">
        <f t="shared" si="30"/>
        <v>100604.24090576172</v>
      </c>
      <c r="H462" s="60">
        <v>1115.884765625</v>
      </c>
      <c r="I462" s="60">
        <v>590.0634765625</v>
      </c>
      <c r="J462" s="60">
        <f t="shared" si="31"/>
        <v>200590.0634765625</v>
      </c>
      <c r="L462" s="60">
        <v>661.30499999999995</v>
      </c>
      <c r="M462" s="14">
        <v>76.274900000000002</v>
      </c>
      <c r="O462" s="230">
        <f t="shared" si="28"/>
        <v>664.30499999999995</v>
      </c>
      <c r="P462" s="230">
        <f t="shared" si="29"/>
        <v>350076.27490000002</v>
      </c>
    </row>
    <row r="463" spans="1:16" x14ac:dyDescent="0.25">
      <c r="A463" s="60">
        <v>1114.16796875</v>
      </c>
      <c r="B463" s="60">
        <v>959.8885498046875</v>
      </c>
      <c r="D463" s="60">
        <v>1114.16796875</v>
      </c>
      <c r="E463" s="60">
        <v>580.5831298828125</v>
      </c>
      <c r="F463" s="60">
        <f t="shared" si="30"/>
        <v>100580.58312988281</v>
      </c>
      <c r="H463" s="60">
        <v>1114.16796875</v>
      </c>
      <c r="I463" s="60">
        <v>513.09393310546875</v>
      </c>
      <c r="J463" s="60">
        <f t="shared" si="31"/>
        <v>200513.09393310547</v>
      </c>
      <c r="L463" s="60">
        <v>662.46600000000001</v>
      </c>
      <c r="M463" s="14">
        <v>81.749020000000002</v>
      </c>
      <c r="O463" s="230">
        <f t="shared" si="28"/>
        <v>665.46600000000001</v>
      </c>
      <c r="P463" s="230">
        <f t="shared" si="29"/>
        <v>350081.74901999999</v>
      </c>
    </row>
    <row r="464" spans="1:16" x14ac:dyDescent="0.25">
      <c r="A464" s="60">
        <v>1112.44921875</v>
      </c>
      <c r="B464" s="60">
        <v>930.62274169921875</v>
      </c>
      <c r="D464" s="60">
        <v>1112.44921875</v>
      </c>
      <c r="E464" s="60">
        <v>743.134033203125</v>
      </c>
      <c r="F464" s="60">
        <f t="shared" si="30"/>
        <v>100743.13403320313</v>
      </c>
      <c r="H464" s="60">
        <v>1112.44921875</v>
      </c>
      <c r="I464" s="60">
        <v>722.72027587890625</v>
      </c>
      <c r="J464" s="60">
        <f t="shared" si="31"/>
        <v>200722.72027587891</v>
      </c>
      <c r="L464" s="60">
        <v>663.62699999999995</v>
      </c>
      <c r="M464" s="14">
        <v>16.523440000000001</v>
      </c>
      <c r="O464" s="230">
        <f t="shared" si="28"/>
        <v>666.62699999999995</v>
      </c>
      <c r="P464" s="230">
        <f t="shared" si="29"/>
        <v>350016.52344000002</v>
      </c>
    </row>
    <row r="465" spans="1:16" x14ac:dyDescent="0.25">
      <c r="A465" s="60">
        <v>1110.73046875</v>
      </c>
      <c r="B465" s="60">
        <v>844.6248779296875</v>
      </c>
      <c r="D465" s="60">
        <v>1110.73046875</v>
      </c>
      <c r="E465" s="60">
        <v>696.1551513671875</v>
      </c>
      <c r="F465" s="60">
        <f t="shared" si="30"/>
        <v>100696.15515136719</v>
      </c>
      <c r="H465" s="60">
        <v>1110.73046875</v>
      </c>
      <c r="I465" s="60">
        <v>887.13897705078125</v>
      </c>
      <c r="J465" s="60">
        <f t="shared" si="31"/>
        <v>200887.13897705078</v>
      </c>
      <c r="L465" s="60">
        <v>664.78700000000003</v>
      </c>
      <c r="M465" s="14">
        <v>61.950679999999998</v>
      </c>
      <c r="O465" s="230">
        <f t="shared" si="28"/>
        <v>667.78700000000003</v>
      </c>
      <c r="P465" s="230">
        <f t="shared" si="29"/>
        <v>350061.95068000001</v>
      </c>
    </row>
    <row r="466" spans="1:16" x14ac:dyDescent="0.25">
      <c r="A466" s="60">
        <v>1109.009765625</v>
      </c>
      <c r="B466" s="60">
        <v>997.1453857421875</v>
      </c>
      <c r="D466" s="60">
        <v>1109.009765625</v>
      </c>
      <c r="E466" s="60">
        <v>1043.2364501953125</v>
      </c>
      <c r="F466" s="60">
        <f t="shared" si="30"/>
        <v>101043.23645019531</v>
      </c>
      <c r="H466" s="60">
        <v>1109.009765625</v>
      </c>
      <c r="I466" s="60">
        <v>718.51116943359375</v>
      </c>
      <c r="J466" s="60">
        <f t="shared" si="31"/>
        <v>200718.51116943359</v>
      </c>
      <c r="L466" s="60">
        <v>665.94799999999998</v>
      </c>
      <c r="M466" s="14">
        <v>29.671880000000002</v>
      </c>
      <c r="O466" s="230">
        <f t="shared" si="28"/>
        <v>668.94799999999998</v>
      </c>
      <c r="P466" s="230">
        <f t="shared" si="29"/>
        <v>350029.67187999998</v>
      </c>
    </row>
    <row r="467" spans="1:16" x14ac:dyDescent="0.25">
      <c r="A467" s="60">
        <v>1107.291015625</v>
      </c>
      <c r="B467" s="60">
        <v>1248.3814697265625</v>
      </c>
      <c r="D467" s="60">
        <v>1107.291015625</v>
      </c>
      <c r="E467" s="60">
        <v>1150.235107421875</v>
      </c>
      <c r="F467" s="60">
        <f t="shared" si="30"/>
        <v>101150.23510742188</v>
      </c>
      <c r="H467" s="60">
        <v>1107.291015625</v>
      </c>
      <c r="I467" s="60">
        <v>903.1480712890625</v>
      </c>
      <c r="J467" s="60">
        <f t="shared" si="31"/>
        <v>200903.14807128906</v>
      </c>
      <c r="L467" s="60">
        <v>667.10799999999995</v>
      </c>
      <c r="M467" s="14">
        <v>17.314450000000001</v>
      </c>
      <c r="O467" s="230">
        <f t="shared" si="28"/>
        <v>670.10799999999995</v>
      </c>
      <c r="P467" s="230">
        <f t="shared" si="29"/>
        <v>350017.31445000001</v>
      </c>
    </row>
    <row r="468" spans="1:16" x14ac:dyDescent="0.25">
      <c r="A468" s="60">
        <v>1105.5703125</v>
      </c>
      <c r="B468" s="60">
        <v>1636.1402587890625</v>
      </c>
      <c r="D468" s="60">
        <v>1105.5703125</v>
      </c>
      <c r="E468" s="60">
        <v>1284.8017578125</v>
      </c>
      <c r="F468" s="60">
        <f t="shared" si="30"/>
        <v>101284.8017578125</v>
      </c>
      <c r="H468" s="60">
        <v>1105.5703125</v>
      </c>
      <c r="I468" s="60">
        <v>1182.16650390625</v>
      </c>
      <c r="J468" s="60">
        <f t="shared" si="31"/>
        <v>201182.16650390625</v>
      </c>
      <c r="L468" s="60">
        <v>668.26800000000003</v>
      </c>
      <c r="M468" s="14">
        <v>128.39940000000001</v>
      </c>
      <c r="O468" s="230">
        <f t="shared" si="28"/>
        <v>671.26800000000003</v>
      </c>
      <c r="P468" s="230">
        <f t="shared" si="29"/>
        <v>350128.39939999999</v>
      </c>
    </row>
    <row r="469" spans="1:16" x14ac:dyDescent="0.25">
      <c r="A469" s="60">
        <v>1103.849609375</v>
      </c>
      <c r="B469" s="60">
        <v>1969.9415283203125</v>
      </c>
      <c r="D469" s="60">
        <v>1103.849609375</v>
      </c>
      <c r="E469" s="60">
        <v>1618.3406982421875</v>
      </c>
      <c r="F469" s="60">
        <f t="shared" si="30"/>
        <v>101618.34069824219</v>
      </c>
      <c r="H469" s="60">
        <v>1103.849609375</v>
      </c>
      <c r="I469" s="60">
        <v>1405.8140869140625</v>
      </c>
      <c r="J469" s="60">
        <f t="shared" si="31"/>
        <v>201405.81408691406</v>
      </c>
      <c r="L469" s="60">
        <v>669.428</v>
      </c>
      <c r="M469" s="14">
        <v>27.609860000000001</v>
      </c>
      <c r="O469" s="230">
        <f t="shared" si="28"/>
        <v>672.428</v>
      </c>
      <c r="P469" s="230">
        <f t="shared" si="29"/>
        <v>350027.60986000003</v>
      </c>
    </row>
    <row r="470" spans="1:16" x14ac:dyDescent="0.25">
      <c r="A470" s="60">
        <v>1102.12890625</v>
      </c>
      <c r="B470" s="60">
        <v>2836.71533203125</v>
      </c>
      <c r="D470" s="60">
        <v>1102.12890625</v>
      </c>
      <c r="E470" s="60">
        <v>2156.529541015625</v>
      </c>
      <c r="F470" s="60">
        <f t="shared" si="30"/>
        <v>102156.52954101563</v>
      </c>
      <c r="H470" s="60">
        <v>1102.12890625</v>
      </c>
      <c r="I470" s="60">
        <v>2214.774658203125</v>
      </c>
      <c r="J470" s="60">
        <f t="shared" si="31"/>
        <v>202214.77465820313</v>
      </c>
      <c r="L470" s="60">
        <v>670.58799999999997</v>
      </c>
      <c r="M470" s="14">
        <v>42.6875</v>
      </c>
      <c r="O470" s="230">
        <f t="shared" si="28"/>
        <v>673.58799999999997</v>
      </c>
      <c r="P470" s="230">
        <f t="shared" si="29"/>
        <v>350042.6875</v>
      </c>
    </row>
    <row r="471" spans="1:16" x14ac:dyDescent="0.25">
      <c r="A471" s="60">
        <v>1100.408203125</v>
      </c>
      <c r="B471" s="60">
        <v>4051.649169921875</v>
      </c>
      <c r="D471" s="60">
        <v>1100.408203125</v>
      </c>
      <c r="E471" s="60">
        <v>2931.18310546875</v>
      </c>
      <c r="F471" s="60">
        <f t="shared" si="30"/>
        <v>102931.18310546875</v>
      </c>
      <c r="H471" s="60">
        <v>1100.408203125</v>
      </c>
      <c r="I471" s="60">
        <v>2555.67529296875</v>
      </c>
      <c r="J471" s="60">
        <f t="shared" si="31"/>
        <v>202555.67529296875</v>
      </c>
      <c r="L471" s="60">
        <v>671.74800000000005</v>
      </c>
      <c r="M471" s="14">
        <v>82.234380000000002</v>
      </c>
      <c r="O471" s="230">
        <f t="shared" si="28"/>
        <v>674.74800000000005</v>
      </c>
      <c r="P471" s="230">
        <f t="shared" si="29"/>
        <v>350082.23437999998</v>
      </c>
    </row>
    <row r="472" spans="1:16" x14ac:dyDescent="0.25">
      <c r="A472" s="60">
        <v>1098.685546875</v>
      </c>
      <c r="B472" s="60">
        <v>5751.04833984375</v>
      </c>
      <c r="D472" s="60">
        <v>1098.685546875</v>
      </c>
      <c r="E472" s="60">
        <v>4302.28759765625</v>
      </c>
      <c r="F472" s="60">
        <f t="shared" si="30"/>
        <v>104302.28759765625</v>
      </c>
      <c r="H472" s="60">
        <v>1098.685546875</v>
      </c>
      <c r="I472" s="60">
        <v>4177.1357421875</v>
      </c>
      <c r="J472" s="60">
        <f t="shared" si="31"/>
        <v>204177.1357421875</v>
      </c>
      <c r="L472" s="60">
        <v>672.90700000000004</v>
      </c>
      <c r="M472" s="14">
        <v>134.89789999999999</v>
      </c>
      <c r="O472" s="230">
        <f t="shared" si="28"/>
        <v>675.90700000000004</v>
      </c>
      <c r="P472" s="230">
        <f t="shared" si="29"/>
        <v>350134.89789999998</v>
      </c>
    </row>
    <row r="473" spans="1:16" x14ac:dyDescent="0.25">
      <c r="A473" s="60">
        <v>1096.96484375</v>
      </c>
      <c r="B473" s="60">
        <v>9185.8955078125</v>
      </c>
      <c r="D473" s="60">
        <v>1096.96484375</v>
      </c>
      <c r="E473" s="60">
        <v>6572.78466796875</v>
      </c>
      <c r="F473" s="60">
        <f t="shared" si="30"/>
        <v>106572.78466796875</v>
      </c>
      <c r="H473" s="60">
        <v>1096.96484375</v>
      </c>
      <c r="I473" s="60">
        <v>6278.33935546875</v>
      </c>
      <c r="J473" s="60">
        <f t="shared" si="31"/>
        <v>206278.33935546875</v>
      </c>
      <c r="L473" s="60">
        <v>674.06700000000001</v>
      </c>
      <c r="M473" s="14">
        <v>54.603520000000003</v>
      </c>
      <c r="O473" s="230">
        <f t="shared" si="28"/>
        <v>677.06700000000001</v>
      </c>
      <c r="P473" s="230">
        <f t="shared" si="29"/>
        <v>350054.60352</v>
      </c>
    </row>
    <row r="474" spans="1:16" x14ac:dyDescent="0.25">
      <c r="A474" s="60">
        <v>1095.2421875</v>
      </c>
      <c r="B474" s="60">
        <v>15632.3525390625</v>
      </c>
      <c r="D474" s="60">
        <v>1095.2421875</v>
      </c>
      <c r="E474" s="60">
        <v>10687.005859375</v>
      </c>
      <c r="F474" s="60">
        <f t="shared" si="30"/>
        <v>110687.005859375</v>
      </c>
      <c r="H474" s="60">
        <v>1095.2421875</v>
      </c>
      <c r="I474" s="60">
        <v>10580.38671875</v>
      </c>
      <c r="J474" s="60">
        <f t="shared" si="31"/>
        <v>210580.38671875</v>
      </c>
      <c r="L474" s="60">
        <v>675.226</v>
      </c>
      <c r="M474" s="14">
        <v>52.551760000000002</v>
      </c>
      <c r="O474" s="230">
        <f t="shared" si="28"/>
        <v>678.226</v>
      </c>
      <c r="P474" s="230">
        <f t="shared" si="29"/>
        <v>350052.55176</v>
      </c>
    </row>
    <row r="475" spans="1:16" x14ac:dyDescent="0.25">
      <c r="A475" s="60">
        <v>1093.517578125</v>
      </c>
      <c r="B475" s="60">
        <v>29102.0859375</v>
      </c>
      <c r="D475" s="60">
        <v>1093.517578125</v>
      </c>
      <c r="E475" s="60">
        <v>18936.427734375</v>
      </c>
      <c r="F475" s="60">
        <f t="shared" si="30"/>
        <v>118936.427734375</v>
      </c>
      <c r="H475" s="60">
        <v>1093.517578125</v>
      </c>
      <c r="I475" s="60">
        <v>20036.201171875</v>
      </c>
      <c r="J475" s="60">
        <f t="shared" si="31"/>
        <v>220036.201171875</v>
      </c>
      <c r="L475" s="60">
        <v>676.38499999999999</v>
      </c>
      <c r="M475" s="14">
        <v>127.15770000000001</v>
      </c>
      <c r="O475" s="230">
        <f t="shared" si="28"/>
        <v>679.38499999999999</v>
      </c>
      <c r="P475" s="230">
        <f t="shared" si="29"/>
        <v>350127.15769999998</v>
      </c>
    </row>
    <row r="476" spans="1:16" x14ac:dyDescent="0.25">
      <c r="A476" s="60">
        <v>1091.794921875</v>
      </c>
      <c r="B476" s="60">
        <v>60347.671875</v>
      </c>
      <c r="D476" s="60">
        <v>1091.794921875</v>
      </c>
      <c r="E476" s="60">
        <v>37186.51171875</v>
      </c>
      <c r="F476" s="60">
        <f t="shared" si="30"/>
        <v>137186.51171875</v>
      </c>
      <c r="H476" s="60">
        <v>1091.794921875</v>
      </c>
      <c r="I476" s="60">
        <v>43232.21484375</v>
      </c>
      <c r="J476" s="60">
        <f t="shared" si="31"/>
        <v>243232.21484375</v>
      </c>
      <c r="L476" s="60">
        <v>677.54399999999998</v>
      </c>
      <c r="M476" s="14">
        <v>76.819820000000007</v>
      </c>
      <c r="O476" s="230">
        <f t="shared" si="28"/>
        <v>680.54399999999998</v>
      </c>
      <c r="P476" s="230">
        <f t="shared" si="29"/>
        <v>350076.81981999998</v>
      </c>
    </row>
    <row r="477" spans="1:16" x14ac:dyDescent="0.25">
      <c r="A477" s="60">
        <v>1090.072265625</v>
      </c>
      <c r="B477" s="60">
        <v>147976.4375</v>
      </c>
      <c r="D477" s="60">
        <v>1090.072265625</v>
      </c>
      <c r="E477" s="60">
        <v>79312.6796875</v>
      </c>
      <c r="F477" s="60">
        <f t="shared" si="30"/>
        <v>179312.6796875</v>
      </c>
      <c r="H477" s="60">
        <v>1090.072265625</v>
      </c>
      <c r="I477" s="60">
        <v>117725.4375</v>
      </c>
      <c r="J477" s="60">
        <f t="shared" si="31"/>
        <v>317725.4375</v>
      </c>
      <c r="L477" s="60">
        <v>678.70299999999997</v>
      </c>
      <c r="M477" s="14">
        <v>85.368650000000002</v>
      </c>
      <c r="O477" s="230">
        <f t="shared" si="28"/>
        <v>681.70299999999997</v>
      </c>
      <c r="P477" s="230">
        <f t="shared" si="29"/>
        <v>350085.36865000002</v>
      </c>
    </row>
    <row r="478" spans="1:16" x14ac:dyDescent="0.25">
      <c r="A478" s="60">
        <v>1088.34765625</v>
      </c>
      <c r="B478" s="60">
        <v>314984.03125</v>
      </c>
      <c r="D478" s="60">
        <v>1088.34765625</v>
      </c>
      <c r="E478" s="60">
        <v>181421.09375</v>
      </c>
      <c r="F478" s="60">
        <f t="shared" si="30"/>
        <v>281421.09375</v>
      </c>
      <c r="H478" s="60">
        <v>1088.34765625</v>
      </c>
      <c r="I478" s="60">
        <v>246210.5</v>
      </c>
      <c r="J478" s="60">
        <f t="shared" si="31"/>
        <v>446210.5</v>
      </c>
      <c r="L478" s="60">
        <v>679.86099999999999</v>
      </c>
      <c r="M478" s="14">
        <v>37.237789999999997</v>
      </c>
      <c r="O478" s="230">
        <f t="shared" si="28"/>
        <v>682.86099999999999</v>
      </c>
      <c r="P478" s="230">
        <f t="shared" si="29"/>
        <v>350037.23778999998</v>
      </c>
    </row>
    <row r="479" spans="1:16" x14ac:dyDescent="0.25">
      <c r="A479" s="60">
        <v>1086.623046875</v>
      </c>
      <c r="B479" s="60">
        <v>433192.375</v>
      </c>
      <c r="D479" s="60">
        <v>1086.623046875</v>
      </c>
      <c r="E479" s="60">
        <v>322033.4375</v>
      </c>
      <c r="F479" s="60">
        <f t="shared" si="30"/>
        <v>422033.4375</v>
      </c>
      <c r="H479" s="60">
        <v>1086.623046875</v>
      </c>
      <c r="I479" s="60">
        <v>329554</v>
      </c>
      <c r="J479" s="60">
        <f t="shared" si="31"/>
        <v>529554</v>
      </c>
      <c r="L479" s="60">
        <v>681.02</v>
      </c>
      <c r="M479" s="14">
        <v>58.887700000000002</v>
      </c>
      <c r="O479" s="230">
        <f t="shared" si="28"/>
        <v>684.02</v>
      </c>
      <c r="P479" s="230">
        <f t="shared" si="29"/>
        <v>350058.88770000002</v>
      </c>
    </row>
    <row r="480" spans="1:16" x14ac:dyDescent="0.25">
      <c r="A480" s="60">
        <v>1084.8984375</v>
      </c>
      <c r="B480" s="60">
        <v>291225</v>
      </c>
      <c r="D480" s="60">
        <v>1084.8984375</v>
      </c>
      <c r="E480" s="60">
        <v>210069.625</v>
      </c>
      <c r="F480" s="60">
        <f t="shared" si="30"/>
        <v>310069.625</v>
      </c>
      <c r="H480" s="60">
        <v>1084.8984375</v>
      </c>
      <c r="I480" s="60">
        <v>206802.203125</v>
      </c>
      <c r="J480" s="60">
        <f t="shared" si="31"/>
        <v>406802.203125</v>
      </c>
      <c r="L480" s="60">
        <v>682.178</v>
      </c>
      <c r="M480" s="14">
        <v>30.61084</v>
      </c>
      <c r="O480" s="230">
        <f t="shared" si="28"/>
        <v>685.178</v>
      </c>
      <c r="P480" s="230">
        <f t="shared" si="29"/>
        <v>350030.61083999998</v>
      </c>
    </row>
    <row r="481" spans="1:16" x14ac:dyDescent="0.25">
      <c r="A481" s="60">
        <v>1083.173828125</v>
      </c>
      <c r="B481" s="60">
        <v>150300.84375</v>
      </c>
      <c r="D481" s="60">
        <v>1083.173828125</v>
      </c>
      <c r="E481" s="60">
        <v>116288.984375</v>
      </c>
      <c r="F481" s="60">
        <f t="shared" si="30"/>
        <v>216288.984375</v>
      </c>
      <c r="H481" s="60">
        <v>1083.173828125</v>
      </c>
      <c r="I481" s="60">
        <v>99727.0390625</v>
      </c>
      <c r="J481" s="60">
        <f t="shared" si="31"/>
        <v>299727.0390625</v>
      </c>
      <c r="L481" s="60">
        <v>683.33600000000001</v>
      </c>
      <c r="M481" s="14">
        <v>80.464839999999995</v>
      </c>
      <c r="O481" s="230">
        <f t="shared" si="28"/>
        <v>686.33600000000001</v>
      </c>
      <c r="P481" s="230">
        <f t="shared" si="29"/>
        <v>350080.46483999997</v>
      </c>
    </row>
    <row r="482" spans="1:16" x14ac:dyDescent="0.25">
      <c r="A482" s="60">
        <v>1081.447265625</v>
      </c>
      <c r="B482" s="60">
        <v>89877.734375</v>
      </c>
      <c r="D482" s="60">
        <v>1081.447265625</v>
      </c>
      <c r="E482" s="60">
        <v>76157.75</v>
      </c>
      <c r="F482" s="60">
        <f t="shared" si="30"/>
        <v>176157.75</v>
      </c>
      <c r="H482" s="60">
        <v>1081.447265625</v>
      </c>
      <c r="I482" s="60">
        <v>57226.91796875</v>
      </c>
      <c r="J482" s="60">
        <f t="shared" si="31"/>
        <v>257226.91796875</v>
      </c>
      <c r="L482" s="60">
        <v>684.49400000000003</v>
      </c>
      <c r="M482" s="14">
        <v>87.001459999999994</v>
      </c>
      <c r="O482" s="230">
        <f t="shared" si="28"/>
        <v>687.49400000000003</v>
      </c>
      <c r="P482" s="230">
        <f t="shared" si="29"/>
        <v>350087.00146</v>
      </c>
    </row>
    <row r="483" spans="1:16" x14ac:dyDescent="0.25">
      <c r="A483" s="60">
        <v>1079.72265625</v>
      </c>
      <c r="B483" s="60">
        <v>59135.01171875</v>
      </c>
      <c r="D483" s="60">
        <v>1079.72265625</v>
      </c>
      <c r="E483" s="60">
        <v>53908.5859375</v>
      </c>
      <c r="F483" s="60">
        <f t="shared" si="30"/>
        <v>153908.5859375</v>
      </c>
      <c r="H483" s="60">
        <v>1079.72265625</v>
      </c>
      <c r="I483" s="60">
        <v>36874.28515625</v>
      </c>
      <c r="J483" s="60">
        <f t="shared" si="31"/>
        <v>236874.28515625</v>
      </c>
      <c r="L483" s="60">
        <v>685.65200000000004</v>
      </c>
      <c r="M483" s="14">
        <v>93.624020000000002</v>
      </c>
      <c r="O483" s="230">
        <f t="shared" si="28"/>
        <v>688.65200000000004</v>
      </c>
      <c r="P483" s="230">
        <f t="shared" si="29"/>
        <v>350093.62401999999</v>
      </c>
    </row>
    <row r="484" spans="1:16" x14ac:dyDescent="0.25">
      <c r="A484" s="60">
        <v>1077.99609375</v>
      </c>
      <c r="B484" s="60">
        <v>38423.01171875</v>
      </c>
      <c r="D484" s="60">
        <v>1077.99609375</v>
      </c>
      <c r="E484" s="60">
        <v>37890.6953125</v>
      </c>
      <c r="F484" s="60">
        <f t="shared" si="30"/>
        <v>137890.6953125</v>
      </c>
      <c r="H484" s="60">
        <v>1077.99609375</v>
      </c>
      <c r="I484" s="60">
        <v>24000.37890625</v>
      </c>
      <c r="J484" s="60">
        <f t="shared" si="31"/>
        <v>224000.37890625</v>
      </c>
      <c r="L484" s="60">
        <v>686.80899999999997</v>
      </c>
      <c r="M484" s="14">
        <v>87.576170000000005</v>
      </c>
      <c r="O484" s="230">
        <f t="shared" si="28"/>
        <v>689.80899999999997</v>
      </c>
      <c r="P484" s="230">
        <f t="shared" si="29"/>
        <v>350087.57617000001</v>
      </c>
    </row>
    <row r="485" spans="1:16" x14ac:dyDescent="0.25">
      <c r="A485" s="60">
        <v>1076.26953125</v>
      </c>
      <c r="B485" s="60">
        <v>24221.052734375</v>
      </c>
      <c r="D485" s="60">
        <v>1076.26953125</v>
      </c>
      <c r="E485" s="60">
        <v>24714.810546875</v>
      </c>
      <c r="F485" s="60">
        <f t="shared" si="30"/>
        <v>124714.810546875</v>
      </c>
      <c r="H485" s="60">
        <v>1076.26953125</v>
      </c>
      <c r="I485" s="60">
        <v>14883.556640625</v>
      </c>
      <c r="J485" s="60">
        <f t="shared" si="31"/>
        <v>214883.556640625</v>
      </c>
      <c r="L485" s="60">
        <v>687.96699999999998</v>
      </c>
      <c r="M485" s="14">
        <v>88.689449999999994</v>
      </c>
      <c r="O485" s="230">
        <f t="shared" si="28"/>
        <v>690.96699999999998</v>
      </c>
      <c r="P485" s="230">
        <f t="shared" si="29"/>
        <v>350088.68945000001</v>
      </c>
    </row>
    <row r="486" spans="1:16" x14ac:dyDescent="0.25">
      <c r="A486" s="60">
        <v>1074.541015625</v>
      </c>
      <c r="B486" s="60">
        <v>15110.58984375</v>
      </c>
      <c r="D486" s="60">
        <v>1074.541015625</v>
      </c>
      <c r="E486" s="60">
        <v>15940.9228515625</v>
      </c>
      <c r="F486" s="60">
        <f t="shared" si="30"/>
        <v>115940.9228515625</v>
      </c>
      <c r="H486" s="60">
        <v>1074.541015625</v>
      </c>
      <c r="I486" s="60">
        <v>9431.5732421875</v>
      </c>
      <c r="J486" s="60">
        <f t="shared" si="31"/>
        <v>209431.5732421875</v>
      </c>
      <c r="L486" s="60">
        <v>689.12400000000002</v>
      </c>
      <c r="M486" s="14">
        <v>71.650880000000001</v>
      </c>
      <c r="O486" s="230">
        <f t="shared" si="28"/>
        <v>692.12400000000002</v>
      </c>
      <c r="P486" s="230">
        <f t="shared" si="29"/>
        <v>350071.65087999997</v>
      </c>
    </row>
    <row r="487" spans="1:16" x14ac:dyDescent="0.25">
      <c r="A487" s="60">
        <v>1072.814453125</v>
      </c>
      <c r="B487" s="60">
        <v>9823.271484375</v>
      </c>
      <c r="D487" s="60">
        <v>1072.814453125</v>
      </c>
      <c r="E487" s="60">
        <v>10328.6630859375</v>
      </c>
      <c r="F487" s="60">
        <f t="shared" si="30"/>
        <v>110328.6630859375</v>
      </c>
      <c r="H487" s="60">
        <v>1072.814453125</v>
      </c>
      <c r="I487" s="60">
        <v>6296.03369140625</v>
      </c>
      <c r="J487" s="60">
        <f t="shared" si="31"/>
        <v>206296.03369140625</v>
      </c>
      <c r="L487" s="60">
        <v>690.28099999999995</v>
      </c>
      <c r="M487" s="14">
        <v>85.267089999999996</v>
      </c>
      <c r="O487" s="230">
        <f t="shared" si="28"/>
        <v>693.28099999999995</v>
      </c>
      <c r="P487" s="230">
        <f t="shared" si="29"/>
        <v>350085.26708999998</v>
      </c>
    </row>
    <row r="488" spans="1:16" x14ac:dyDescent="0.25">
      <c r="A488" s="60">
        <v>1071.0859375</v>
      </c>
      <c r="B488" s="60">
        <v>6811.36865234375</v>
      </c>
      <c r="D488" s="60">
        <v>1071.0859375</v>
      </c>
      <c r="E488" s="60">
        <v>6929.7236328125</v>
      </c>
      <c r="F488" s="60">
        <f t="shared" si="30"/>
        <v>106929.7236328125</v>
      </c>
      <c r="H488" s="60">
        <v>1071.0859375</v>
      </c>
      <c r="I488" s="60">
        <v>4459.73388671875</v>
      </c>
      <c r="J488" s="60">
        <f t="shared" si="31"/>
        <v>204459.73388671875</v>
      </c>
      <c r="L488" s="60">
        <v>691.43799999999999</v>
      </c>
      <c r="M488" s="14">
        <v>84.875979999999998</v>
      </c>
      <c r="O488" s="230">
        <f t="shared" si="28"/>
        <v>694.43799999999999</v>
      </c>
      <c r="P488" s="230">
        <f t="shared" si="29"/>
        <v>350084.87598000001</v>
      </c>
    </row>
    <row r="489" spans="1:16" x14ac:dyDescent="0.25">
      <c r="A489" s="60">
        <v>1069.357421875</v>
      </c>
      <c r="B489" s="60">
        <v>5639.34521484375</v>
      </c>
      <c r="D489" s="60">
        <v>1069.357421875</v>
      </c>
      <c r="E489" s="60">
        <v>5443.14892578125</v>
      </c>
      <c r="F489" s="60">
        <f t="shared" si="30"/>
        <v>105443.14892578125</v>
      </c>
      <c r="H489" s="60">
        <v>1069.357421875</v>
      </c>
      <c r="I489" s="60">
        <v>3908.7568359375</v>
      </c>
      <c r="J489" s="60">
        <f t="shared" si="31"/>
        <v>203908.7568359375</v>
      </c>
      <c r="L489" s="60">
        <v>692.59500000000003</v>
      </c>
      <c r="M489" s="14">
        <v>95.478520000000003</v>
      </c>
      <c r="O489" s="230">
        <f t="shared" si="28"/>
        <v>695.59500000000003</v>
      </c>
      <c r="P489" s="230">
        <f t="shared" si="29"/>
        <v>350095.47852</v>
      </c>
    </row>
    <row r="490" spans="1:16" x14ac:dyDescent="0.25">
      <c r="A490" s="60">
        <v>1067.62890625</v>
      </c>
      <c r="B490" s="60">
        <v>5520.671875</v>
      </c>
      <c r="D490" s="60">
        <v>1067.62890625</v>
      </c>
      <c r="E490" s="60">
        <v>4998.4814453125</v>
      </c>
      <c r="F490" s="60">
        <f t="shared" si="30"/>
        <v>104998.4814453125</v>
      </c>
      <c r="H490" s="60">
        <v>1067.62890625</v>
      </c>
      <c r="I490" s="60">
        <v>3882.976318359375</v>
      </c>
      <c r="J490" s="60">
        <f t="shared" si="31"/>
        <v>203882.97631835938</v>
      </c>
      <c r="L490" s="60">
        <v>693.75199999999995</v>
      </c>
      <c r="M490" s="14">
        <v>81.079099999999997</v>
      </c>
      <c r="O490" s="230">
        <f t="shared" si="28"/>
        <v>696.75199999999995</v>
      </c>
      <c r="P490" s="230">
        <f t="shared" si="29"/>
        <v>350081.07909999997</v>
      </c>
    </row>
    <row r="491" spans="1:16" x14ac:dyDescent="0.25">
      <c r="A491" s="60">
        <v>1065.900390625</v>
      </c>
      <c r="B491" s="60">
        <v>4788.98046875</v>
      </c>
      <c r="D491" s="60">
        <v>1065.900390625</v>
      </c>
      <c r="E491" s="60">
        <v>4014.668212890625</v>
      </c>
      <c r="F491" s="60">
        <f t="shared" si="30"/>
        <v>104014.66821289063</v>
      </c>
      <c r="H491" s="60">
        <v>1065.900390625</v>
      </c>
      <c r="I491" s="60">
        <v>3238.34765625</v>
      </c>
      <c r="J491" s="60">
        <f t="shared" si="31"/>
        <v>203238.34765625</v>
      </c>
      <c r="L491" s="60">
        <v>694.90800000000002</v>
      </c>
      <c r="M491" s="14">
        <v>81.71875</v>
      </c>
      <c r="O491" s="230">
        <f t="shared" si="28"/>
        <v>697.90800000000002</v>
      </c>
      <c r="P491" s="230">
        <f t="shared" si="29"/>
        <v>350081.71875</v>
      </c>
    </row>
    <row r="492" spans="1:16" x14ac:dyDescent="0.25">
      <c r="A492" s="60">
        <v>1064.171875</v>
      </c>
      <c r="B492" s="60">
        <v>3274.10888671875</v>
      </c>
      <c r="D492" s="60">
        <v>1064.171875</v>
      </c>
      <c r="E492" s="60">
        <v>2727.699951171875</v>
      </c>
      <c r="F492" s="60">
        <f t="shared" si="30"/>
        <v>102727.69995117188</v>
      </c>
      <c r="H492" s="60">
        <v>1064.171875</v>
      </c>
      <c r="I492" s="60">
        <v>2306.316650390625</v>
      </c>
      <c r="J492" s="60">
        <f t="shared" si="31"/>
        <v>202306.31665039063</v>
      </c>
      <c r="L492" s="60">
        <v>696.06500000000005</v>
      </c>
      <c r="M492" s="14">
        <v>122.25149999999999</v>
      </c>
      <c r="O492" s="230">
        <f t="shared" si="28"/>
        <v>699.06500000000005</v>
      </c>
      <c r="P492" s="230">
        <f t="shared" si="29"/>
        <v>350122.25150000001</v>
      </c>
    </row>
    <row r="493" spans="1:16" x14ac:dyDescent="0.25">
      <c r="A493" s="60">
        <v>1062.44140625</v>
      </c>
      <c r="B493" s="60">
        <v>2054.77392578125</v>
      </c>
      <c r="D493" s="60">
        <v>1062.44140625</v>
      </c>
      <c r="E493" s="60">
        <v>2004.9544677734375</v>
      </c>
      <c r="F493" s="60">
        <f t="shared" si="30"/>
        <v>102004.95446777344</v>
      </c>
      <c r="H493" s="60">
        <v>1062.44140625</v>
      </c>
      <c r="I493" s="60">
        <v>1487.435791015625</v>
      </c>
      <c r="J493" s="60">
        <f t="shared" si="31"/>
        <v>201487.43579101563</v>
      </c>
      <c r="L493" s="60">
        <v>697.221</v>
      </c>
      <c r="M493" s="14">
        <v>244.9282</v>
      </c>
      <c r="O493" s="230">
        <f t="shared" si="28"/>
        <v>700.221</v>
      </c>
      <c r="P493" s="230">
        <f t="shared" si="29"/>
        <v>350244.92820000002</v>
      </c>
    </row>
    <row r="494" spans="1:16" x14ac:dyDescent="0.25">
      <c r="A494" s="60">
        <v>1060.7109375</v>
      </c>
      <c r="B494" s="60">
        <v>1717.366943359375</v>
      </c>
      <c r="D494" s="60">
        <v>1060.7109375</v>
      </c>
      <c r="E494" s="60">
        <v>1424.1051025390625</v>
      </c>
      <c r="F494" s="60">
        <f t="shared" si="30"/>
        <v>101424.10510253906</v>
      </c>
      <c r="H494" s="60">
        <v>1060.7109375</v>
      </c>
      <c r="I494" s="60">
        <v>1158.7257080078125</v>
      </c>
      <c r="J494" s="60">
        <f t="shared" si="31"/>
        <v>201158.72570800781</v>
      </c>
      <c r="L494" s="60">
        <v>698.37699999999995</v>
      </c>
      <c r="M494" s="14">
        <v>263.53219999999999</v>
      </c>
      <c r="O494" s="230">
        <f t="shared" si="28"/>
        <v>701.37699999999995</v>
      </c>
      <c r="P494" s="230">
        <f t="shared" si="29"/>
        <v>350263.53220000002</v>
      </c>
    </row>
    <row r="495" spans="1:16" x14ac:dyDescent="0.25">
      <c r="A495" s="60">
        <v>1058.98046875</v>
      </c>
      <c r="B495" s="60">
        <v>1459.5506591796875</v>
      </c>
      <c r="D495" s="60">
        <v>1058.98046875</v>
      </c>
      <c r="E495" s="60">
        <v>1203.189208984375</v>
      </c>
      <c r="F495" s="60">
        <f t="shared" si="30"/>
        <v>101203.18920898438</v>
      </c>
      <c r="H495" s="60">
        <v>1058.98046875</v>
      </c>
      <c r="I495" s="60">
        <v>1049.719970703125</v>
      </c>
      <c r="J495" s="60">
        <f t="shared" si="31"/>
        <v>201049.71997070313</v>
      </c>
      <c r="L495" s="60">
        <v>699.53300000000002</v>
      </c>
      <c r="M495" s="14">
        <v>253.95609999999999</v>
      </c>
      <c r="O495" s="230">
        <f t="shared" si="28"/>
        <v>702.53300000000002</v>
      </c>
      <c r="P495" s="230">
        <f t="shared" si="29"/>
        <v>350253.95610000001</v>
      </c>
    </row>
    <row r="496" spans="1:16" x14ac:dyDescent="0.25">
      <c r="A496" s="60">
        <v>1057.25</v>
      </c>
      <c r="B496" s="60">
        <v>1274.0501708984375</v>
      </c>
      <c r="D496" s="60">
        <v>1057.25</v>
      </c>
      <c r="E496" s="60">
        <v>1112.3262939453125</v>
      </c>
      <c r="F496" s="60">
        <f t="shared" si="30"/>
        <v>101112.32629394531</v>
      </c>
      <c r="H496" s="60">
        <v>1057.25</v>
      </c>
      <c r="I496" s="60">
        <v>1072.1669921875</v>
      </c>
      <c r="J496" s="60">
        <f t="shared" si="31"/>
        <v>201072.1669921875</v>
      </c>
      <c r="L496" s="60">
        <v>700.68799999999999</v>
      </c>
      <c r="M496" s="14">
        <v>432.55709999999999</v>
      </c>
      <c r="O496" s="230">
        <f t="shared" si="28"/>
        <v>703.68799999999999</v>
      </c>
      <c r="P496" s="230">
        <f t="shared" si="29"/>
        <v>350432.55709999998</v>
      </c>
    </row>
    <row r="497" spans="1:16" x14ac:dyDescent="0.25">
      <c r="A497" s="60">
        <v>1055.517578125</v>
      </c>
      <c r="B497" s="60">
        <v>1251.82568359375</v>
      </c>
      <c r="D497" s="60">
        <v>1055.517578125</v>
      </c>
      <c r="E497" s="60">
        <v>1124.0286865234375</v>
      </c>
      <c r="F497" s="60">
        <f t="shared" si="30"/>
        <v>101124.02868652344</v>
      </c>
      <c r="H497" s="60">
        <v>1055.517578125</v>
      </c>
      <c r="I497" s="60">
        <v>740.84613037109375</v>
      </c>
      <c r="J497" s="60">
        <f t="shared" si="31"/>
        <v>200740.84613037109</v>
      </c>
      <c r="L497" s="60">
        <v>701.84400000000005</v>
      </c>
      <c r="M497" s="14">
        <v>858.15329999999994</v>
      </c>
      <c r="O497" s="230">
        <f t="shared" si="28"/>
        <v>704.84400000000005</v>
      </c>
      <c r="P497" s="230">
        <f t="shared" si="29"/>
        <v>350858.15330000001</v>
      </c>
    </row>
    <row r="498" spans="1:16" x14ac:dyDescent="0.25">
      <c r="A498" s="60">
        <v>1053.787109375</v>
      </c>
      <c r="B498" s="60">
        <v>1186.2489013671875</v>
      </c>
      <c r="D498" s="60">
        <v>1053.787109375</v>
      </c>
      <c r="E498" s="60">
        <v>810.8504638671875</v>
      </c>
      <c r="F498" s="60">
        <f t="shared" si="30"/>
        <v>100810.85046386719</v>
      </c>
      <c r="H498" s="60">
        <v>1053.787109375</v>
      </c>
      <c r="I498" s="60">
        <v>634.83294677734375</v>
      </c>
      <c r="J498" s="60">
        <f t="shared" si="31"/>
        <v>200634.83294677734</v>
      </c>
      <c r="L498" s="60">
        <v>702.99900000000002</v>
      </c>
      <c r="M498" s="14">
        <v>1256.604</v>
      </c>
      <c r="O498" s="230">
        <f t="shared" si="28"/>
        <v>705.99900000000002</v>
      </c>
      <c r="P498" s="230">
        <f t="shared" si="29"/>
        <v>351256.60399999999</v>
      </c>
    </row>
    <row r="499" spans="1:16" x14ac:dyDescent="0.25">
      <c r="A499" s="60">
        <v>1052.0546875</v>
      </c>
      <c r="B499" s="60">
        <v>862.382568359375</v>
      </c>
      <c r="D499" s="60">
        <v>1052.0546875</v>
      </c>
      <c r="E499" s="60">
        <v>699.87872314453125</v>
      </c>
      <c r="F499" s="60">
        <f t="shared" si="30"/>
        <v>100699.87872314453</v>
      </c>
      <c r="H499" s="60">
        <v>1052.0546875</v>
      </c>
      <c r="I499" s="60">
        <v>655.8807373046875</v>
      </c>
      <c r="J499" s="60">
        <f t="shared" si="31"/>
        <v>200655.88073730469</v>
      </c>
      <c r="L499" s="60">
        <v>704.15499999999997</v>
      </c>
      <c r="M499" s="14">
        <v>1612.15</v>
      </c>
      <c r="O499" s="230">
        <f t="shared" si="28"/>
        <v>707.15499999999997</v>
      </c>
      <c r="P499" s="230">
        <f t="shared" si="29"/>
        <v>351612.15</v>
      </c>
    </row>
    <row r="500" spans="1:16" x14ac:dyDescent="0.25">
      <c r="A500" s="60">
        <v>1050.322265625</v>
      </c>
      <c r="B500" s="60">
        <v>1075.43310546875</v>
      </c>
      <c r="D500" s="60">
        <v>1050.322265625</v>
      </c>
      <c r="E500" s="60">
        <v>721.68170166015625</v>
      </c>
      <c r="F500" s="60">
        <f t="shared" si="30"/>
        <v>100721.68170166016</v>
      </c>
      <c r="H500" s="60">
        <v>1050.322265625</v>
      </c>
      <c r="I500" s="60">
        <v>857.2698974609375</v>
      </c>
      <c r="J500" s="60">
        <f t="shared" si="31"/>
        <v>200857.26989746094</v>
      </c>
      <c r="L500" s="60">
        <v>705.31</v>
      </c>
      <c r="M500" s="14">
        <v>2049.7640000000001</v>
      </c>
      <c r="O500" s="230">
        <f t="shared" si="28"/>
        <v>708.31</v>
      </c>
      <c r="P500" s="230">
        <f t="shared" si="29"/>
        <v>352049.76400000002</v>
      </c>
    </row>
    <row r="501" spans="1:16" x14ac:dyDescent="0.25">
      <c r="A501" s="60">
        <v>1048.587890625</v>
      </c>
      <c r="B501" s="60">
        <v>1028.7418212890625</v>
      </c>
      <c r="D501" s="60">
        <v>1048.587890625</v>
      </c>
      <c r="E501" s="60">
        <v>783.875244140625</v>
      </c>
      <c r="F501" s="60">
        <f t="shared" si="30"/>
        <v>100783.87524414063</v>
      </c>
      <c r="H501" s="60">
        <v>1048.587890625</v>
      </c>
      <c r="I501" s="60">
        <v>697.914306640625</v>
      </c>
      <c r="J501" s="60">
        <f t="shared" si="31"/>
        <v>200697.91430664063</v>
      </c>
      <c r="L501" s="60">
        <v>706.46500000000003</v>
      </c>
      <c r="M501" s="14">
        <v>2629.431</v>
      </c>
      <c r="O501" s="230">
        <f t="shared" si="28"/>
        <v>709.46500000000003</v>
      </c>
      <c r="P501" s="230">
        <f t="shared" si="29"/>
        <v>352629.43099999998</v>
      </c>
    </row>
    <row r="502" spans="1:16" x14ac:dyDescent="0.25">
      <c r="A502" s="60">
        <v>1046.85546875</v>
      </c>
      <c r="B502" s="60">
        <v>820.4810791015625</v>
      </c>
      <c r="D502" s="60">
        <v>1046.85546875</v>
      </c>
      <c r="E502" s="60">
        <v>845.97845458984375</v>
      </c>
      <c r="F502" s="60">
        <f t="shared" si="30"/>
        <v>100845.97845458984</v>
      </c>
      <c r="H502" s="60">
        <v>1046.85546875</v>
      </c>
      <c r="I502" s="60">
        <v>625.12811279296875</v>
      </c>
      <c r="J502" s="60">
        <f t="shared" si="31"/>
        <v>200625.12811279297</v>
      </c>
      <c r="L502" s="60">
        <v>707.61900000000003</v>
      </c>
      <c r="M502" s="14">
        <v>3315.933</v>
      </c>
      <c r="O502" s="230">
        <f t="shared" si="28"/>
        <v>710.61900000000003</v>
      </c>
      <c r="P502" s="230">
        <f t="shared" si="29"/>
        <v>353315.93300000002</v>
      </c>
    </row>
    <row r="503" spans="1:16" x14ac:dyDescent="0.25">
      <c r="A503" s="60">
        <v>1045.12109375</v>
      </c>
      <c r="B503" s="60">
        <v>798.36004638671875</v>
      </c>
      <c r="D503" s="60">
        <v>1045.12109375</v>
      </c>
      <c r="E503" s="60">
        <v>537.46881103515625</v>
      </c>
      <c r="F503" s="60">
        <f t="shared" si="30"/>
        <v>100537.46881103516</v>
      </c>
      <c r="H503" s="60">
        <v>1045.12109375</v>
      </c>
      <c r="I503" s="60">
        <v>715.32464599609375</v>
      </c>
      <c r="J503" s="60">
        <f t="shared" si="31"/>
        <v>200715.32464599609</v>
      </c>
      <c r="L503" s="60">
        <v>708.774</v>
      </c>
      <c r="M503" s="14">
        <v>3666.4940000000001</v>
      </c>
      <c r="O503" s="230">
        <f t="shared" si="28"/>
        <v>711.774</v>
      </c>
      <c r="P503" s="230">
        <f t="shared" si="29"/>
        <v>353666.49400000001</v>
      </c>
    </row>
    <row r="504" spans="1:16" x14ac:dyDescent="0.25">
      <c r="A504" s="60">
        <v>1043.38671875</v>
      </c>
      <c r="B504" s="60">
        <v>714.24945068359375</v>
      </c>
      <c r="D504" s="60">
        <v>1043.38671875</v>
      </c>
      <c r="E504" s="60">
        <v>909.535888671875</v>
      </c>
      <c r="F504" s="60">
        <f t="shared" si="30"/>
        <v>100909.53588867188</v>
      </c>
      <c r="H504" s="60">
        <v>1043.38671875</v>
      </c>
      <c r="I504" s="60">
        <v>714.6397705078125</v>
      </c>
      <c r="J504" s="60">
        <f t="shared" si="31"/>
        <v>200714.63977050781</v>
      </c>
      <c r="L504" s="60">
        <v>709.92899999999997</v>
      </c>
      <c r="M504" s="14">
        <v>3471.1080000000002</v>
      </c>
      <c r="O504" s="230">
        <f t="shared" si="28"/>
        <v>712.92899999999997</v>
      </c>
      <c r="P504" s="230">
        <f t="shared" si="29"/>
        <v>353471.10800000001</v>
      </c>
    </row>
    <row r="505" spans="1:16" x14ac:dyDescent="0.25">
      <c r="A505" s="60">
        <v>1041.65234375</v>
      </c>
      <c r="B505" s="60">
        <v>601.33905029296875</v>
      </c>
      <c r="D505" s="60">
        <v>1041.65234375</v>
      </c>
      <c r="E505" s="60">
        <v>700.54901123046875</v>
      </c>
      <c r="F505" s="60">
        <f t="shared" si="30"/>
        <v>100700.54901123047</v>
      </c>
      <c r="H505" s="60">
        <v>1041.65234375</v>
      </c>
      <c r="I505" s="60">
        <v>503.49972534179688</v>
      </c>
      <c r="J505" s="60">
        <f t="shared" si="31"/>
        <v>200503.4997253418</v>
      </c>
      <c r="L505" s="60">
        <v>711.08299999999997</v>
      </c>
      <c r="M505" s="14">
        <v>2736.846</v>
      </c>
      <c r="O505" s="230">
        <f t="shared" si="28"/>
        <v>714.08299999999997</v>
      </c>
      <c r="P505" s="230">
        <f t="shared" si="29"/>
        <v>352736.84600000002</v>
      </c>
    </row>
    <row r="506" spans="1:16" x14ac:dyDescent="0.25">
      <c r="A506" s="60">
        <v>1039.91796875</v>
      </c>
      <c r="B506" s="60">
        <v>753.61761474609375</v>
      </c>
      <c r="D506" s="60">
        <v>1039.91796875</v>
      </c>
      <c r="E506" s="60">
        <v>575.209716796875</v>
      </c>
      <c r="F506" s="60">
        <f t="shared" si="30"/>
        <v>100575.20971679688</v>
      </c>
      <c r="H506" s="60">
        <v>1039.91796875</v>
      </c>
      <c r="I506" s="60">
        <v>608.02423095703125</v>
      </c>
      <c r="J506" s="60">
        <f t="shared" si="31"/>
        <v>200608.02423095703</v>
      </c>
      <c r="L506" s="60">
        <v>712.23699999999997</v>
      </c>
      <c r="M506" s="14">
        <v>2008.4359999999999</v>
      </c>
      <c r="O506" s="230">
        <f t="shared" si="28"/>
        <v>715.23699999999997</v>
      </c>
      <c r="P506" s="230">
        <f t="shared" si="29"/>
        <v>352008.43599999999</v>
      </c>
    </row>
    <row r="507" spans="1:16" x14ac:dyDescent="0.25">
      <c r="A507" s="60">
        <v>1038.18359375</v>
      </c>
      <c r="B507" s="60">
        <v>620.56024169921875</v>
      </c>
      <c r="D507" s="60">
        <v>1038.18359375</v>
      </c>
      <c r="E507" s="60">
        <v>428.2899169921875</v>
      </c>
      <c r="F507" s="60">
        <f t="shared" si="30"/>
        <v>100428.28991699219</v>
      </c>
      <c r="H507" s="60">
        <v>1038.18359375</v>
      </c>
      <c r="I507" s="60">
        <v>535.27813720703125</v>
      </c>
      <c r="J507" s="60">
        <f t="shared" si="31"/>
        <v>200535.27813720703</v>
      </c>
      <c r="L507" s="60">
        <v>713.39099999999996</v>
      </c>
      <c r="M507" s="14">
        <v>1320.971</v>
      </c>
      <c r="O507" s="230">
        <f t="shared" si="28"/>
        <v>716.39099999999996</v>
      </c>
      <c r="P507" s="230">
        <f t="shared" si="29"/>
        <v>351320.97100000002</v>
      </c>
    </row>
    <row r="508" spans="1:16" x14ac:dyDescent="0.25">
      <c r="A508" s="60">
        <v>1036.447265625</v>
      </c>
      <c r="B508" s="60">
        <v>614.34954833984375</v>
      </c>
      <c r="D508" s="60">
        <v>1036.447265625</v>
      </c>
      <c r="E508" s="60">
        <v>438.44418334960938</v>
      </c>
      <c r="F508" s="60">
        <f t="shared" si="30"/>
        <v>100438.44418334961</v>
      </c>
      <c r="H508" s="60">
        <v>1036.447265625</v>
      </c>
      <c r="I508" s="60">
        <v>560.52099609375</v>
      </c>
      <c r="J508" s="60">
        <f t="shared" si="31"/>
        <v>200560.52099609375</v>
      </c>
      <c r="L508" s="60">
        <v>714.54499999999996</v>
      </c>
      <c r="M508" s="14">
        <v>883.69680000000005</v>
      </c>
      <c r="O508" s="230">
        <f t="shared" si="28"/>
        <v>717.54499999999996</v>
      </c>
      <c r="P508" s="230">
        <f t="shared" si="29"/>
        <v>350883.69679999998</v>
      </c>
    </row>
    <row r="509" spans="1:16" x14ac:dyDescent="0.25">
      <c r="A509" s="60">
        <v>1034.7109375</v>
      </c>
      <c r="B509" s="60">
        <v>672.9364013671875</v>
      </c>
      <c r="D509" s="60">
        <v>1034.7109375</v>
      </c>
      <c r="E509" s="60">
        <v>566.65130615234375</v>
      </c>
      <c r="F509" s="60">
        <f t="shared" si="30"/>
        <v>100566.65130615234</v>
      </c>
      <c r="H509" s="60">
        <v>1034.7109375</v>
      </c>
      <c r="I509" s="60">
        <v>672.13873291015625</v>
      </c>
      <c r="J509" s="60">
        <f t="shared" si="31"/>
        <v>200672.13873291016</v>
      </c>
      <c r="L509" s="60">
        <v>715.69799999999998</v>
      </c>
      <c r="M509" s="14">
        <v>573.35940000000005</v>
      </c>
      <c r="O509" s="230">
        <f t="shared" si="28"/>
        <v>718.69799999999998</v>
      </c>
      <c r="P509" s="230">
        <f t="shared" si="29"/>
        <v>350573.35940000002</v>
      </c>
    </row>
    <row r="510" spans="1:16" x14ac:dyDescent="0.25">
      <c r="A510" s="60">
        <v>1032.974609375</v>
      </c>
      <c r="B510" s="60">
        <v>780.4384765625</v>
      </c>
      <c r="D510" s="60">
        <v>1032.974609375</v>
      </c>
      <c r="E510" s="60">
        <v>416.90960693359375</v>
      </c>
      <c r="F510" s="60">
        <f t="shared" si="30"/>
        <v>100416.90960693359</v>
      </c>
      <c r="H510" s="60">
        <v>1032.974609375</v>
      </c>
      <c r="I510" s="60">
        <v>580.6905517578125</v>
      </c>
      <c r="J510" s="60">
        <f t="shared" si="31"/>
        <v>200580.69055175781</v>
      </c>
      <c r="L510" s="60">
        <v>716.85199999999998</v>
      </c>
      <c r="M510" s="14">
        <v>404.96679999999998</v>
      </c>
      <c r="O510" s="230">
        <f t="shared" si="28"/>
        <v>719.85199999999998</v>
      </c>
      <c r="P510" s="230">
        <f t="shared" si="29"/>
        <v>350404.96679999999</v>
      </c>
    </row>
    <row r="511" spans="1:16" x14ac:dyDescent="0.25">
      <c r="A511" s="60">
        <v>1031.23828125</v>
      </c>
      <c r="B511" s="60">
        <v>758.338623046875</v>
      </c>
      <c r="D511" s="60">
        <v>1031.23828125</v>
      </c>
      <c r="E511" s="60">
        <v>690.39337158203125</v>
      </c>
      <c r="F511" s="60">
        <f t="shared" si="30"/>
        <v>100690.39337158203</v>
      </c>
      <c r="H511" s="60">
        <v>1031.23828125</v>
      </c>
      <c r="I511" s="60">
        <v>690.78631591796875</v>
      </c>
      <c r="J511" s="60">
        <f t="shared" si="31"/>
        <v>200690.78631591797</v>
      </c>
      <c r="L511" s="60">
        <v>718.005</v>
      </c>
      <c r="M511" s="14">
        <v>245.4956</v>
      </c>
      <c r="O511" s="230">
        <f t="shared" si="28"/>
        <v>721.005</v>
      </c>
      <c r="P511" s="230">
        <f t="shared" si="29"/>
        <v>350245.49560000002</v>
      </c>
    </row>
    <row r="512" spans="1:16" x14ac:dyDescent="0.25">
      <c r="A512" s="60">
        <v>1029.5</v>
      </c>
      <c r="B512" s="60">
        <v>988.12213134765625</v>
      </c>
      <c r="D512" s="60">
        <v>1029.5</v>
      </c>
      <c r="E512" s="60">
        <v>621.262939453125</v>
      </c>
      <c r="F512" s="60">
        <f t="shared" si="30"/>
        <v>100621.26293945313</v>
      </c>
      <c r="H512" s="60">
        <v>1029.5</v>
      </c>
      <c r="I512" s="60">
        <v>641.10528564453125</v>
      </c>
      <c r="J512" s="60">
        <f t="shared" si="31"/>
        <v>200641.10528564453</v>
      </c>
      <c r="L512" s="60">
        <v>719.15800000000002</v>
      </c>
      <c r="M512" s="14">
        <v>143.0181</v>
      </c>
      <c r="O512" s="230">
        <f t="shared" si="28"/>
        <v>722.15800000000002</v>
      </c>
      <c r="P512" s="230">
        <f t="shared" si="29"/>
        <v>350143.01809999999</v>
      </c>
    </row>
    <row r="513" spans="1:16" x14ac:dyDescent="0.25">
      <c r="A513" s="60">
        <v>1027.763671875</v>
      </c>
      <c r="B513" s="60">
        <v>846.557861328125</v>
      </c>
      <c r="D513" s="60">
        <v>1027.763671875</v>
      </c>
      <c r="E513" s="60">
        <v>441.3236083984375</v>
      </c>
      <c r="F513" s="60">
        <f t="shared" si="30"/>
        <v>100441.32360839844</v>
      </c>
      <c r="H513" s="60">
        <v>1027.763671875</v>
      </c>
      <c r="I513" s="60">
        <v>493.57562255859375</v>
      </c>
      <c r="J513" s="60">
        <f t="shared" si="31"/>
        <v>200493.57562255859</v>
      </c>
      <c r="L513" s="60">
        <v>720.31100000000004</v>
      </c>
      <c r="M513" s="14">
        <v>160.5659</v>
      </c>
      <c r="O513" s="230">
        <f t="shared" si="28"/>
        <v>723.31100000000004</v>
      </c>
      <c r="P513" s="230">
        <f t="shared" si="29"/>
        <v>350160.56589999999</v>
      </c>
    </row>
    <row r="514" spans="1:16" x14ac:dyDescent="0.25">
      <c r="A514" s="60">
        <v>1026.025390625</v>
      </c>
      <c r="B514" s="60">
        <v>738.174560546875</v>
      </c>
      <c r="D514" s="60">
        <v>1026.025390625</v>
      </c>
      <c r="E514" s="60">
        <v>518.95037841796875</v>
      </c>
      <c r="F514" s="60">
        <f t="shared" si="30"/>
        <v>100518.95037841797</v>
      </c>
      <c r="H514" s="60">
        <v>1026.025390625</v>
      </c>
      <c r="I514" s="60">
        <v>629.4927978515625</v>
      </c>
      <c r="J514" s="60">
        <f t="shared" si="31"/>
        <v>200629.49279785156</v>
      </c>
      <c r="L514" s="60">
        <v>721.46400000000006</v>
      </c>
      <c r="M514" s="14">
        <v>201.26419999999999</v>
      </c>
      <c r="O514" s="230">
        <f t="shared" si="28"/>
        <v>724.46400000000006</v>
      </c>
      <c r="P514" s="230">
        <f t="shared" si="29"/>
        <v>350201.26419999998</v>
      </c>
    </row>
    <row r="515" spans="1:16" x14ac:dyDescent="0.25">
      <c r="A515" s="60">
        <v>1024.287109375</v>
      </c>
      <c r="B515" s="60">
        <v>878.62646484375</v>
      </c>
      <c r="D515" s="60">
        <v>1024.287109375</v>
      </c>
      <c r="E515" s="60">
        <v>596.52081298828125</v>
      </c>
      <c r="F515" s="60">
        <f t="shared" si="30"/>
        <v>100596.52081298828</v>
      </c>
      <c r="H515" s="60">
        <v>1024.287109375</v>
      </c>
      <c r="I515" s="60">
        <v>522.29766845703125</v>
      </c>
      <c r="J515" s="60">
        <f t="shared" si="31"/>
        <v>200522.29766845703</v>
      </c>
      <c r="L515" s="60">
        <v>722.61699999999996</v>
      </c>
      <c r="M515" s="14">
        <v>110.7676</v>
      </c>
      <c r="O515" s="230">
        <f t="shared" si="28"/>
        <v>725.61699999999996</v>
      </c>
      <c r="P515" s="230">
        <f t="shared" si="29"/>
        <v>350110.76760000002</v>
      </c>
    </row>
    <row r="516" spans="1:16" x14ac:dyDescent="0.25">
      <c r="A516" s="60">
        <v>1022.546875</v>
      </c>
      <c r="B516" s="60">
        <v>682.6116943359375</v>
      </c>
      <c r="D516" s="60">
        <v>1022.546875</v>
      </c>
      <c r="E516" s="60">
        <v>787.65008544921875</v>
      </c>
      <c r="F516" s="60">
        <f t="shared" si="30"/>
        <v>100787.65008544922</v>
      </c>
      <c r="H516" s="60">
        <v>1022.546875</v>
      </c>
      <c r="I516" s="60">
        <v>770.2945556640625</v>
      </c>
      <c r="J516" s="60">
        <f t="shared" si="31"/>
        <v>200770.29455566406</v>
      </c>
      <c r="L516" s="60">
        <v>723.77</v>
      </c>
      <c r="M516" s="14">
        <v>134.28710000000001</v>
      </c>
      <c r="O516" s="230">
        <f t="shared" si="28"/>
        <v>726.77</v>
      </c>
      <c r="P516" s="230">
        <f t="shared" si="29"/>
        <v>350134.28710000002</v>
      </c>
    </row>
    <row r="517" spans="1:16" x14ac:dyDescent="0.25">
      <c r="A517" s="60">
        <v>1020.80859375</v>
      </c>
      <c r="B517" s="60">
        <v>1017.0593872070313</v>
      </c>
      <c r="D517" s="60">
        <v>1020.80859375</v>
      </c>
      <c r="E517" s="60">
        <v>548.8392333984375</v>
      </c>
      <c r="F517" s="60">
        <f t="shared" si="30"/>
        <v>100548.83923339844</v>
      </c>
      <c r="H517" s="60">
        <v>1020.80859375</v>
      </c>
      <c r="I517" s="60">
        <v>723.46832275390625</v>
      </c>
      <c r="J517" s="60">
        <f t="shared" si="31"/>
        <v>200723.46832275391</v>
      </c>
      <c r="L517" s="60">
        <v>724.92200000000003</v>
      </c>
      <c r="M517" s="14">
        <v>77.779790000000006</v>
      </c>
      <c r="O517" s="230">
        <f t="shared" si="28"/>
        <v>727.92200000000003</v>
      </c>
      <c r="P517" s="230">
        <f t="shared" si="29"/>
        <v>350077.77979</v>
      </c>
    </row>
    <row r="518" spans="1:16" x14ac:dyDescent="0.25">
      <c r="A518" s="60">
        <v>1019.068359375</v>
      </c>
      <c r="B518" s="60">
        <v>743.48651123046875</v>
      </c>
      <c r="D518" s="60">
        <v>1019.068359375</v>
      </c>
      <c r="E518" s="60">
        <v>603.32037353515625</v>
      </c>
      <c r="F518" s="60">
        <f t="shared" si="30"/>
        <v>100603.32037353516</v>
      </c>
      <c r="H518" s="60">
        <v>1019.068359375</v>
      </c>
      <c r="I518" s="60">
        <v>568.88970947265625</v>
      </c>
      <c r="J518" s="60">
        <f t="shared" si="31"/>
        <v>200568.88970947266</v>
      </c>
      <c r="L518" s="60">
        <v>726.07399999999996</v>
      </c>
      <c r="M518" s="14">
        <v>86.566410000000005</v>
      </c>
      <c r="O518" s="230">
        <f t="shared" si="28"/>
        <v>729.07399999999996</v>
      </c>
      <c r="P518" s="230">
        <f t="shared" si="29"/>
        <v>350086.56641000003</v>
      </c>
    </row>
    <row r="519" spans="1:16" x14ac:dyDescent="0.25">
      <c r="A519" s="60">
        <v>1017.328125</v>
      </c>
      <c r="B519" s="60">
        <v>859.40850830078125</v>
      </c>
      <c r="D519" s="60">
        <v>1017.328125</v>
      </c>
      <c r="E519" s="60">
        <v>808.61956787109375</v>
      </c>
      <c r="F519" s="60">
        <f t="shared" si="30"/>
        <v>100808.61956787109</v>
      </c>
      <c r="H519" s="60">
        <v>1017.328125</v>
      </c>
      <c r="I519" s="60">
        <v>723.286865234375</v>
      </c>
      <c r="J519" s="60">
        <f t="shared" si="31"/>
        <v>200723.28686523438</v>
      </c>
      <c r="L519" s="60">
        <v>727.226</v>
      </c>
      <c r="M519" s="14">
        <v>113.03959999999999</v>
      </c>
      <c r="O519" s="230">
        <f t="shared" ref="O519:O582" si="32">L519+$O$4</f>
        <v>730.226</v>
      </c>
      <c r="P519" s="230">
        <f t="shared" ref="P519:P582" si="33">M519+$P$4</f>
        <v>350113.03960000002</v>
      </c>
    </row>
    <row r="520" spans="1:16" x14ac:dyDescent="0.25">
      <c r="A520" s="60">
        <v>1015.587890625</v>
      </c>
      <c r="B520" s="60">
        <v>996.82196044921875</v>
      </c>
      <c r="D520" s="60">
        <v>1015.587890625</v>
      </c>
      <c r="E520" s="60">
        <v>597.22552490234375</v>
      </c>
      <c r="F520" s="60">
        <f t="shared" ref="F520:F583" si="34">E520+$E$5</f>
        <v>100597.22552490234</v>
      </c>
      <c r="H520" s="60">
        <v>1015.587890625</v>
      </c>
      <c r="I520" s="60">
        <v>636.2735595703125</v>
      </c>
      <c r="J520" s="60">
        <f t="shared" ref="J520:J583" si="35">I520+$I$5</f>
        <v>200636.27355957031</v>
      </c>
      <c r="L520" s="60">
        <v>728.37800000000004</v>
      </c>
      <c r="M520" s="14">
        <v>136.33539999999999</v>
      </c>
      <c r="O520" s="230">
        <f t="shared" si="32"/>
        <v>731.37800000000004</v>
      </c>
      <c r="P520" s="230">
        <f t="shared" si="33"/>
        <v>350136.33539999998</v>
      </c>
    </row>
    <row r="521" spans="1:16" x14ac:dyDescent="0.25">
      <c r="A521" s="60">
        <v>1013.84765625</v>
      </c>
      <c r="B521" s="60">
        <v>782.309326171875</v>
      </c>
      <c r="D521" s="60">
        <v>1013.84765625</v>
      </c>
      <c r="E521" s="60">
        <v>772.23236083984375</v>
      </c>
      <c r="F521" s="60">
        <f t="shared" si="34"/>
        <v>100772.23236083984</v>
      </c>
      <c r="H521" s="60">
        <v>1013.84765625</v>
      </c>
      <c r="I521" s="60">
        <v>579.449951171875</v>
      </c>
      <c r="J521" s="60">
        <f t="shared" si="35"/>
        <v>200579.44995117188</v>
      </c>
      <c r="L521" s="60">
        <v>729.53</v>
      </c>
      <c r="M521" s="14">
        <v>144.6729</v>
      </c>
      <c r="O521" s="230">
        <f t="shared" si="32"/>
        <v>732.53</v>
      </c>
      <c r="P521" s="230">
        <f t="shared" si="33"/>
        <v>350144.67290000001</v>
      </c>
    </row>
    <row r="522" spans="1:16" x14ac:dyDescent="0.25">
      <c r="A522" s="60">
        <v>1012.107421875</v>
      </c>
      <c r="B522" s="60">
        <v>674.144287109375</v>
      </c>
      <c r="D522" s="60">
        <v>1012.107421875</v>
      </c>
      <c r="E522" s="60">
        <v>734.6346435546875</v>
      </c>
      <c r="F522" s="60">
        <f t="shared" si="34"/>
        <v>100734.63464355469</v>
      </c>
      <c r="H522" s="60">
        <v>1012.107421875</v>
      </c>
      <c r="I522" s="60">
        <v>491.05682373046875</v>
      </c>
      <c r="J522" s="60">
        <f t="shared" si="35"/>
        <v>200491.05682373047</v>
      </c>
      <c r="L522" s="60">
        <v>730.68100000000004</v>
      </c>
      <c r="M522" s="14">
        <v>89.003420000000006</v>
      </c>
      <c r="O522" s="230">
        <f t="shared" si="32"/>
        <v>733.68100000000004</v>
      </c>
      <c r="P522" s="230">
        <f t="shared" si="33"/>
        <v>350089.00342000002</v>
      </c>
    </row>
    <row r="523" spans="1:16" x14ac:dyDescent="0.25">
      <c r="A523" s="60">
        <v>1010.365234375</v>
      </c>
      <c r="B523" s="60">
        <v>1153.18896484375</v>
      </c>
      <c r="D523" s="60">
        <v>1010.365234375</v>
      </c>
      <c r="E523" s="60">
        <v>631.03173828125</v>
      </c>
      <c r="F523" s="60">
        <f t="shared" si="34"/>
        <v>100631.03173828125</v>
      </c>
      <c r="H523" s="60">
        <v>1010.365234375</v>
      </c>
      <c r="I523" s="60">
        <v>750.11297607421875</v>
      </c>
      <c r="J523" s="60">
        <f t="shared" si="35"/>
        <v>200750.11297607422</v>
      </c>
      <c r="L523" s="60">
        <v>731.83299999999997</v>
      </c>
      <c r="M523" s="14">
        <v>115.4683</v>
      </c>
      <c r="O523" s="230">
        <f t="shared" si="32"/>
        <v>734.83299999999997</v>
      </c>
      <c r="P523" s="230">
        <f t="shared" si="33"/>
        <v>350115.46830000001</v>
      </c>
    </row>
    <row r="524" spans="1:16" x14ac:dyDescent="0.25">
      <c r="A524" s="60">
        <v>1008.623046875</v>
      </c>
      <c r="B524" s="60">
        <v>592.94146728515625</v>
      </c>
      <c r="D524" s="60">
        <v>1008.623046875</v>
      </c>
      <c r="E524" s="60">
        <v>699.67852783203125</v>
      </c>
      <c r="F524" s="60">
        <f t="shared" si="34"/>
        <v>100699.67852783203</v>
      </c>
      <c r="H524" s="60">
        <v>1008.623046875</v>
      </c>
      <c r="I524" s="60">
        <v>602.8857421875</v>
      </c>
      <c r="J524" s="60">
        <f t="shared" si="35"/>
        <v>200602.8857421875</v>
      </c>
      <c r="L524" s="60">
        <v>732.98400000000004</v>
      </c>
      <c r="M524" s="14">
        <v>32.96875</v>
      </c>
      <c r="O524" s="230">
        <f t="shared" si="32"/>
        <v>735.98400000000004</v>
      </c>
      <c r="P524" s="230">
        <f t="shared" si="33"/>
        <v>350032.96875</v>
      </c>
    </row>
    <row r="525" spans="1:16" x14ac:dyDescent="0.25">
      <c r="A525" s="60">
        <v>1006.880859375</v>
      </c>
      <c r="B525" s="60">
        <v>596.843505859375</v>
      </c>
      <c r="D525" s="60">
        <v>1006.880859375</v>
      </c>
      <c r="E525" s="60">
        <v>741.0128173828125</v>
      </c>
      <c r="F525" s="60">
        <f t="shared" si="34"/>
        <v>100741.01281738281</v>
      </c>
      <c r="H525" s="60">
        <v>1006.880859375</v>
      </c>
      <c r="I525" s="60">
        <v>442.80538940429688</v>
      </c>
      <c r="J525" s="60">
        <f t="shared" si="35"/>
        <v>200442.8053894043</v>
      </c>
      <c r="L525" s="60">
        <v>734.13499999999999</v>
      </c>
      <c r="M525" s="14">
        <v>51.382809999999999</v>
      </c>
      <c r="O525" s="230">
        <f t="shared" si="32"/>
        <v>737.13499999999999</v>
      </c>
      <c r="P525" s="230">
        <f t="shared" si="33"/>
        <v>350051.38280999998</v>
      </c>
    </row>
    <row r="526" spans="1:16" x14ac:dyDescent="0.25">
      <c r="A526" s="60">
        <v>1005.138671875</v>
      </c>
      <c r="B526" s="60">
        <v>869.00286865234375</v>
      </c>
      <c r="D526" s="60">
        <v>1005.138671875</v>
      </c>
      <c r="E526" s="60">
        <v>884.16009521484375</v>
      </c>
      <c r="F526" s="60">
        <f t="shared" si="34"/>
        <v>100884.16009521484</v>
      </c>
      <c r="H526" s="60">
        <v>1005.138671875</v>
      </c>
      <c r="I526" s="60">
        <v>480.75711059570313</v>
      </c>
      <c r="J526" s="60">
        <f t="shared" si="35"/>
        <v>200480.7571105957</v>
      </c>
      <c r="L526" s="60">
        <v>735.28599999999994</v>
      </c>
      <c r="M526" s="14">
        <v>129.78030000000001</v>
      </c>
      <c r="O526" s="230">
        <f t="shared" si="32"/>
        <v>738.28599999999994</v>
      </c>
      <c r="P526" s="230">
        <f t="shared" si="33"/>
        <v>350129.78029999998</v>
      </c>
    </row>
    <row r="527" spans="1:16" x14ac:dyDescent="0.25">
      <c r="A527" s="60">
        <v>1003.39453125</v>
      </c>
      <c r="B527" s="60">
        <v>859.97296142578125</v>
      </c>
      <c r="D527" s="60">
        <v>1003.39453125</v>
      </c>
      <c r="E527" s="60">
        <v>731.8094482421875</v>
      </c>
      <c r="F527" s="60">
        <f t="shared" si="34"/>
        <v>100731.80944824219</v>
      </c>
      <c r="H527" s="60">
        <v>1003.39453125</v>
      </c>
      <c r="I527" s="60">
        <v>458.4736328125</v>
      </c>
      <c r="J527" s="60">
        <f t="shared" si="35"/>
        <v>200458.4736328125</v>
      </c>
      <c r="L527" s="60">
        <v>736.43700000000001</v>
      </c>
      <c r="M527" s="14">
        <v>84.433109999999999</v>
      </c>
      <c r="O527" s="230">
        <f t="shared" si="32"/>
        <v>739.43700000000001</v>
      </c>
      <c r="P527" s="230">
        <f t="shared" si="33"/>
        <v>350084.43310999998</v>
      </c>
    </row>
    <row r="528" spans="1:16" x14ac:dyDescent="0.25">
      <c r="A528" s="60">
        <v>1001.65234375</v>
      </c>
      <c r="B528" s="60">
        <v>654.46258544921875</v>
      </c>
      <c r="D528" s="60">
        <v>1001.65234375</v>
      </c>
      <c r="E528" s="60">
        <v>636.829833984375</v>
      </c>
      <c r="F528" s="60">
        <f t="shared" si="34"/>
        <v>100636.82983398438</v>
      </c>
      <c r="H528" s="60">
        <v>1001.65234375</v>
      </c>
      <c r="I528" s="60">
        <v>264.10247802734375</v>
      </c>
      <c r="J528" s="60">
        <f t="shared" si="35"/>
        <v>200264.10247802734</v>
      </c>
      <c r="L528" s="60">
        <v>737.58799999999997</v>
      </c>
      <c r="M528" s="14">
        <v>88.072270000000003</v>
      </c>
      <c r="O528" s="230">
        <f t="shared" si="32"/>
        <v>740.58799999999997</v>
      </c>
      <c r="P528" s="230">
        <f t="shared" si="33"/>
        <v>350088.07227</v>
      </c>
    </row>
    <row r="529" spans="1:16" x14ac:dyDescent="0.25">
      <c r="A529" s="60">
        <v>999.908203125</v>
      </c>
      <c r="B529" s="60">
        <v>548.00177001953125</v>
      </c>
      <c r="D529" s="60">
        <v>999.908203125</v>
      </c>
      <c r="E529" s="60">
        <v>491.73394775390625</v>
      </c>
      <c r="F529" s="60">
        <f t="shared" si="34"/>
        <v>100491.73394775391</v>
      </c>
      <c r="H529" s="60">
        <v>999.908203125</v>
      </c>
      <c r="I529" s="60">
        <v>280.57327270507813</v>
      </c>
      <c r="J529" s="60">
        <f t="shared" si="35"/>
        <v>200280.57327270508</v>
      </c>
      <c r="L529" s="60">
        <v>738.73800000000006</v>
      </c>
      <c r="M529" s="14">
        <v>19.648440000000001</v>
      </c>
      <c r="O529" s="230">
        <f t="shared" si="32"/>
        <v>741.73800000000006</v>
      </c>
      <c r="P529" s="230">
        <f t="shared" si="33"/>
        <v>350019.64844000002</v>
      </c>
    </row>
    <row r="530" spans="1:16" x14ac:dyDescent="0.25">
      <c r="A530" s="60">
        <v>998.1640625</v>
      </c>
      <c r="B530" s="60">
        <v>382.82516479492188</v>
      </c>
      <c r="D530" s="60">
        <v>998.1640625</v>
      </c>
      <c r="E530" s="60">
        <v>299.38809204101563</v>
      </c>
      <c r="F530" s="60">
        <f t="shared" si="34"/>
        <v>100299.38809204102</v>
      </c>
      <c r="H530" s="60">
        <v>998.1640625</v>
      </c>
      <c r="I530" s="60">
        <v>304.1993408203125</v>
      </c>
      <c r="J530" s="60">
        <f t="shared" si="35"/>
        <v>200304.19934082031</v>
      </c>
      <c r="L530" s="60">
        <v>739.88800000000003</v>
      </c>
      <c r="M530" s="14">
        <v>95.166020000000003</v>
      </c>
      <c r="O530" s="230">
        <f t="shared" si="32"/>
        <v>742.88800000000003</v>
      </c>
      <c r="P530" s="230">
        <f t="shared" si="33"/>
        <v>350095.16602</v>
      </c>
    </row>
    <row r="531" spans="1:16" x14ac:dyDescent="0.25">
      <c r="A531" s="60">
        <v>996.41796875</v>
      </c>
      <c r="B531" s="60">
        <v>319.50155639648438</v>
      </c>
      <c r="D531" s="60">
        <v>996.41796875</v>
      </c>
      <c r="E531" s="60">
        <v>316.3504638671875</v>
      </c>
      <c r="F531" s="60">
        <f t="shared" si="34"/>
        <v>100316.35046386719</v>
      </c>
      <c r="H531" s="60">
        <v>996.41796875</v>
      </c>
      <c r="I531" s="60">
        <v>48.414440155029297</v>
      </c>
      <c r="J531" s="60">
        <f t="shared" si="35"/>
        <v>200048.41444015503</v>
      </c>
      <c r="L531" s="60">
        <v>741.03899999999999</v>
      </c>
      <c r="M531" s="14">
        <v>64.323239999999998</v>
      </c>
      <c r="O531" s="230">
        <f t="shared" si="32"/>
        <v>744.03899999999999</v>
      </c>
      <c r="P531" s="230">
        <f t="shared" si="33"/>
        <v>350064.32324</v>
      </c>
    </row>
    <row r="532" spans="1:16" x14ac:dyDescent="0.25">
      <c r="A532" s="60">
        <v>994.673828125</v>
      </c>
      <c r="B532" s="60">
        <v>340.69107055664063</v>
      </c>
      <c r="D532" s="60">
        <v>994.673828125</v>
      </c>
      <c r="E532" s="60">
        <v>136.990234375</v>
      </c>
      <c r="F532" s="60">
        <f t="shared" si="34"/>
        <v>100136.990234375</v>
      </c>
      <c r="H532" s="60">
        <v>994.673828125</v>
      </c>
      <c r="I532" s="60">
        <v>308.453125</v>
      </c>
      <c r="J532" s="60">
        <f t="shared" si="35"/>
        <v>200308.453125</v>
      </c>
      <c r="L532" s="60">
        <v>742.18899999999996</v>
      </c>
      <c r="M532" s="14">
        <v>11.74756</v>
      </c>
      <c r="O532" s="230">
        <f t="shared" si="32"/>
        <v>745.18899999999996</v>
      </c>
      <c r="P532" s="230">
        <f t="shared" si="33"/>
        <v>350011.74755999999</v>
      </c>
    </row>
    <row r="533" spans="1:16" x14ac:dyDescent="0.25">
      <c r="A533" s="60">
        <v>992.927734375</v>
      </c>
      <c r="B533" s="60">
        <v>165.68930053710938</v>
      </c>
      <c r="D533" s="60">
        <v>992.927734375</v>
      </c>
      <c r="E533" s="60">
        <v>65.146026611328125</v>
      </c>
      <c r="F533" s="60">
        <f t="shared" si="34"/>
        <v>100065.14602661133</v>
      </c>
      <c r="H533" s="60">
        <v>992.927734375</v>
      </c>
      <c r="I533" s="60">
        <v>88.583808898925781</v>
      </c>
      <c r="J533" s="60">
        <f t="shared" si="35"/>
        <v>200088.58380889893</v>
      </c>
      <c r="L533" s="60">
        <v>743.33799999999997</v>
      </c>
      <c r="M533" s="14">
        <v>116.15430000000001</v>
      </c>
      <c r="O533" s="230">
        <f t="shared" si="32"/>
        <v>746.33799999999997</v>
      </c>
      <c r="P533" s="230">
        <f t="shared" si="33"/>
        <v>350116.15429999999</v>
      </c>
    </row>
    <row r="534" spans="1:16" x14ac:dyDescent="0.25">
      <c r="A534" s="60">
        <v>991.181640625</v>
      </c>
      <c r="B534" s="60">
        <v>106.75814056396484</v>
      </c>
      <c r="D534" s="60">
        <v>991.181640625</v>
      </c>
      <c r="E534" s="60">
        <v>222.43037414550781</v>
      </c>
      <c r="F534" s="60">
        <f t="shared" si="34"/>
        <v>100222.43037414551</v>
      </c>
      <c r="H534" s="60">
        <v>991.181640625</v>
      </c>
      <c r="I534" s="60">
        <v>115.10711669921875</v>
      </c>
      <c r="J534" s="60">
        <f t="shared" si="35"/>
        <v>200115.10711669922</v>
      </c>
      <c r="L534" s="60">
        <v>744.48800000000006</v>
      </c>
      <c r="M534" s="14">
        <v>110.4902</v>
      </c>
      <c r="O534" s="230">
        <f t="shared" si="32"/>
        <v>747.48800000000006</v>
      </c>
      <c r="P534" s="230">
        <f t="shared" si="33"/>
        <v>350110.4902</v>
      </c>
    </row>
    <row r="535" spans="1:16" x14ac:dyDescent="0.25">
      <c r="A535" s="60">
        <v>989.435546875</v>
      </c>
      <c r="B535" s="60">
        <v>143.77288818359375</v>
      </c>
      <c r="D535" s="60">
        <v>989.435546875</v>
      </c>
      <c r="E535" s="60">
        <v>78.986274719238281</v>
      </c>
      <c r="F535" s="60">
        <f t="shared" si="34"/>
        <v>100078.98627471924</v>
      </c>
      <c r="H535" s="60">
        <v>989.435546875</v>
      </c>
      <c r="I535" s="60">
        <v>11.338986396789551</v>
      </c>
      <c r="J535" s="60">
        <f t="shared" si="35"/>
        <v>200011.33898639679</v>
      </c>
      <c r="L535" s="60">
        <v>745.63800000000003</v>
      </c>
      <c r="M535" s="14">
        <v>66.893069999999994</v>
      </c>
      <c r="O535" s="230">
        <f t="shared" si="32"/>
        <v>748.63800000000003</v>
      </c>
      <c r="P535" s="230">
        <f t="shared" si="33"/>
        <v>350066.89306999999</v>
      </c>
    </row>
    <row r="536" spans="1:16" x14ac:dyDescent="0.25">
      <c r="A536" s="60">
        <v>987.689453125</v>
      </c>
      <c r="B536" s="60">
        <v>100.61864471435547</v>
      </c>
      <c r="D536" s="60">
        <v>987.689453125</v>
      </c>
      <c r="E536" s="60">
        <v>-124.52375030517578</v>
      </c>
      <c r="F536" s="60">
        <f t="shared" si="34"/>
        <v>99875.476249694824</v>
      </c>
      <c r="H536" s="60">
        <v>987.689453125</v>
      </c>
      <c r="I536" s="60">
        <v>2.0816724300384521</v>
      </c>
      <c r="J536" s="60">
        <f t="shared" si="35"/>
        <v>200002.08167243004</v>
      </c>
      <c r="L536" s="60">
        <v>746.78700000000003</v>
      </c>
      <c r="M536" s="14">
        <v>23.710940000000001</v>
      </c>
      <c r="O536" s="230">
        <f t="shared" si="32"/>
        <v>749.78700000000003</v>
      </c>
      <c r="P536" s="230">
        <f t="shared" si="33"/>
        <v>350023.71094000002</v>
      </c>
    </row>
    <row r="537" spans="1:16" x14ac:dyDescent="0.25">
      <c r="A537" s="60">
        <v>985.94140625</v>
      </c>
      <c r="B537" s="60">
        <v>94.735244750976563</v>
      </c>
      <c r="D537" s="60">
        <v>985.94140625</v>
      </c>
      <c r="E537" s="60">
        <v>102.80204772949219</v>
      </c>
      <c r="F537" s="60">
        <f t="shared" si="34"/>
        <v>100102.80204772949</v>
      </c>
      <c r="H537" s="60">
        <v>985.94140625</v>
      </c>
      <c r="I537" s="60">
        <v>-108.74674224853516</v>
      </c>
      <c r="J537" s="60">
        <f t="shared" si="35"/>
        <v>199891.25325775146</v>
      </c>
      <c r="L537" s="60">
        <v>747.93600000000004</v>
      </c>
      <c r="M537" s="14">
        <v>25.736329999999999</v>
      </c>
      <c r="O537" s="230">
        <f t="shared" si="32"/>
        <v>750.93600000000004</v>
      </c>
      <c r="P537" s="230">
        <f t="shared" si="33"/>
        <v>350025.73632999999</v>
      </c>
    </row>
    <row r="538" spans="1:16" x14ac:dyDescent="0.25">
      <c r="A538" s="60">
        <v>984.1953125</v>
      </c>
      <c r="B538" s="60">
        <v>-1.3166528940200806</v>
      </c>
      <c r="D538" s="60">
        <v>984.1953125</v>
      </c>
      <c r="E538" s="60">
        <v>55.290279388427734</v>
      </c>
      <c r="F538" s="60">
        <f t="shared" si="34"/>
        <v>100055.29027938843</v>
      </c>
      <c r="H538" s="60">
        <v>984.1953125</v>
      </c>
      <c r="I538" s="60">
        <v>30.814958572387695</v>
      </c>
      <c r="J538" s="60">
        <f t="shared" si="35"/>
        <v>200030.81495857239</v>
      </c>
      <c r="L538" s="60">
        <v>749.08500000000004</v>
      </c>
      <c r="M538" s="14">
        <v>109.1113</v>
      </c>
      <c r="O538" s="230">
        <f t="shared" si="32"/>
        <v>752.08500000000004</v>
      </c>
      <c r="P538" s="230">
        <f t="shared" si="33"/>
        <v>350109.11129999999</v>
      </c>
    </row>
    <row r="539" spans="1:16" x14ac:dyDescent="0.25">
      <c r="A539" s="60">
        <v>982.447265625</v>
      </c>
      <c r="B539" s="60">
        <v>-1.4506504535675049</v>
      </c>
      <c r="D539" s="60">
        <v>982.447265625</v>
      </c>
      <c r="E539" s="60">
        <v>-19.357555389404297</v>
      </c>
      <c r="F539" s="60">
        <f t="shared" si="34"/>
        <v>99980.642444610596</v>
      </c>
      <c r="H539" s="60">
        <v>982.447265625</v>
      </c>
      <c r="I539" s="60">
        <v>50.189334869384766</v>
      </c>
      <c r="J539" s="60">
        <f t="shared" si="35"/>
        <v>200050.18933486938</v>
      </c>
      <c r="L539" s="60">
        <v>750.23400000000004</v>
      </c>
      <c r="M539" s="14">
        <v>30.443359999999998</v>
      </c>
      <c r="O539" s="230">
        <f t="shared" si="32"/>
        <v>753.23400000000004</v>
      </c>
      <c r="P539" s="230">
        <f t="shared" si="33"/>
        <v>350030.44335999998</v>
      </c>
    </row>
    <row r="540" spans="1:16" x14ac:dyDescent="0.25">
      <c r="A540" s="60">
        <v>980.69921875</v>
      </c>
      <c r="B540" s="60">
        <v>102.81196594238281</v>
      </c>
      <c r="D540" s="60">
        <v>980.69921875</v>
      </c>
      <c r="E540" s="60">
        <v>94.774024963378906</v>
      </c>
      <c r="F540" s="60">
        <f t="shared" si="34"/>
        <v>100094.77402496338</v>
      </c>
      <c r="H540" s="60">
        <v>980.69921875</v>
      </c>
      <c r="I540" s="60">
        <v>49.536441802978516</v>
      </c>
      <c r="J540" s="60">
        <f t="shared" si="35"/>
        <v>200049.53644180298</v>
      </c>
      <c r="L540" s="60">
        <v>751.38300000000004</v>
      </c>
      <c r="M540" s="14">
        <v>127.002</v>
      </c>
      <c r="O540" s="230">
        <f t="shared" si="32"/>
        <v>754.38300000000004</v>
      </c>
      <c r="P540" s="230">
        <f t="shared" si="33"/>
        <v>350127.00199999998</v>
      </c>
    </row>
    <row r="541" spans="1:16" x14ac:dyDescent="0.25">
      <c r="A541" s="60">
        <v>978.94921875</v>
      </c>
      <c r="B541" s="60">
        <v>-106.03238677978516</v>
      </c>
      <c r="D541" s="60">
        <v>978.94921875</v>
      </c>
      <c r="E541" s="60">
        <v>61.615959167480469</v>
      </c>
      <c r="F541" s="60">
        <f t="shared" si="34"/>
        <v>100061.61595916748</v>
      </c>
      <c r="H541" s="60">
        <v>978.94921875</v>
      </c>
      <c r="I541" s="60">
        <v>27.46278190612793</v>
      </c>
      <c r="J541" s="60">
        <f t="shared" si="35"/>
        <v>200027.46278190613</v>
      </c>
      <c r="L541" s="60">
        <v>752.53099999999995</v>
      </c>
      <c r="M541" s="14">
        <v>20.645019999999999</v>
      </c>
      <c r="O541" s="230">
        <f t="shared" si="32"/>
        <v>755.53099999999995</v>
      </c>
      <c r="P541" s="230">
        <f t="shared" si="33"/>
        <v>350020.64502</v>
      </c>
    </row>
    <row r="542" spans="1:16" x14ac:dyDescent="0.25">
      <c r="A542" s="60">
        <v>977.201171875</v>
      </c>
      <c r="B542" s="60">
        <v>-50.3858642578125</v>
      </c>
      <c r="D542" s="60">
        <v>977.201171875</v>
      </c>
      <c r="E542" s="60">
        <v>-93.067420959472656</v>
      </c>
      <c r="F542" s="60">
        <f t="shared" si="34"/>
        <v>99906.932579040527</v>
      </c>
      <c r="H542" s="60">
        <v>977.201171875</v>
      </c>
      <c r="I542" s="60">
        <v>-136.12994384765625</v>
      </c>
      <c r="J542" s="60">
        <f t="shared" si="35"/>
        <v>199863.87005615234</v>
      </c>
      <c r="L542" s="60">
        <v>753.68</v>
      </c>
      <c r="M542" s="14">
        <v>77.62988</v>
      </c>
      <c r="O542" s="230">
        <f t="shared" si="32"/>
        <v>756.68</v>
      </c>
      <c r="P542" s="230">
        <f t="shared" si="33"/>
        <v>350077.62988000002</v>
      </c>
    </row>
    <row r="543" spans="1:16" x14ac:dyDescent="0.25">
      <c r="A543" s="60">
        <v>975.451171875</v>
      </c>
      <c r="B543" s="60">
        <v>145.32803344726563</v>
      </c>
      <c r="D543" s="60">
        <v>975.451171875</v>
      </c>
      <c r="E543" s="60">
        <v>186.7650146484375</v>
      </c>
      <c r="F543" s="60">
        <f t="shared" si="34"/>
        <v>100186.76501464844</v>
      </c>
      <c r="H543" s="60">
        <v>975.451171875</v>
      </c>
      <c r="I543" s="60">
        <v>-105.27236938476563</v>
      </c>
      <c r="J543" s="60">
        <f t="shared" si="35"/>
        <v>199894.72763061523</v>
      </c>
      <c r="L543" s="60">
        <v>754.82799999999997</v>
      </c>
      <c r="M543" s="14">
        <v>40.956049999999998</v>
      </c>
      <c r="O543" s="230">
        <f t="shared" si="32"/>
        <v>757.82799999999997</v>
      </c>
      <c r="P543" s="230">
        <f t="shared" si="33"/>
        <v>350040.95604999998</v>
      </c>
    </row>
    <row r="544" spans="1:16" x14ac:dyDescent="0.25">
      <c r="A544" s="60">
        <v>973.701171875</v>
      </c>
      <c r="B544" s="60">
        <v>129.50599670410156</v>
      </c>
      <c r="D544" s="60">
        <v>973.701171875</v>
      </c>
      <c r="E544" s="60">
        <v>-25.019992828369141</v>
      </c>
      <c r="F544" s="60">
        <f t="shared" si="34"/>
        <v>99974.980007171631</v>
      </c>
      <c r="H544" s="60">
        <v>973.701171875</v>
      </c>
      <c r="I544" s="60">
        <v>-24.421632766723633</v>
      </c>
      <c r="J544" s="60">
        <f t="shared" si="35"/>
        <v>199975.57836723328</v>
      </c>
      <c r="L544" s="60">
        <v>755.976</v>
      </c>
      <c r="M544" s="14">
        <v>20.27441</v>
      </c>
      <c r="O544" s="230">
        <f t="shared" si="32"/>
        <v>758.976</v>
      </c>
      <c r="P544" s="230">
        <f t="shared" si="33"/>
        <v>350020.27441000001</v>
      </c>
    </row>
    <row r="545" spans="1:16" x14ac:dyDescent="0.25">
      <c r="A545" s="60">
        <v>971.951171875</v>
      </c>
      <c r="B545" s="60">
        <v>-9.148564338684082</v>
      </c>
      <c r="D545" s="60">
        <v>971.951171875</v>
      </c>
      <c r="E545" s="60">
        <v>114.66587829589844</v>
      </c>
      <c r="F545" s="60">
        <f t="shared" si="34"/>
        <v>100114.6658782959</v>
      </c>
      <c r="H545" s="60">
        <v>971.951171875</v>
      </c>
      <c r="I545" s="60">
        <v>53.538951873779297</v>
      </c>
      <c r="J545" s="60">
        <f t="shared" si="35"/>
        <v>200053.53895187378</v>
      </c>
      <c r="L545" s="60">
        <v>757.12400000000002</v>
      </c>
      <c r="M545" s="14">
        <v>119.877</v>
      </c>
      <c r="O545" s="230">
        <f t="shared" si="32"/>
        <v>760.12400000000002</v>
      </c>
      <c r="P545" s="230">
        <f t="shared" si="33"/>
        <v>350119.87699999998</v>
      </c>
    </row>
    <row r="546" spans="1:16" x14ac:dyDescent="0.25">
      <c r="A546" s="60">
        <v>970.201171875</v>
      </c>
      <c r="B546" s="60">
        <v>-173.43815612792969</v>
      </c>
      <c r="D546" s="60">
        <v>970.201171875</v>
      </c>
      <c r="E546" s="60">
        <v>131.45976257324219</v>
      </c>
      <c r="F546" s="60">
        <f t="shared" si="34"/>
        <v>100131.45976257324</v>
      </c>
      <c r="H546" s="60">
        <v>970.201171875</v>
      </c>
      <c r="I546" s="60">
        <v>-109.87648773193359</v>
      </c>
      <c r="J546" s="60">
        <f t="shared" si="35"/>
        <v>199890.12351226807</v>
      </c>
      <c r="L546" s="60">
        <v>758.27200000000005</v>
      </c>
      <c r="M546" s="14">
        <v>45.18506</v>
      </c>
      <c r="O546" s="230">
        <f t="shared" si="32"/>
        <v>761.27200000000005</v>
      </c>
      <c r="P546" s="230">
        <f t="shared" si="33"/>
        <v>350045.18505999999</v>
      </c>
    </row>
    <row r="547" spans="1:16" x14ac:dyDescent="0.25">
      <c r="A547" s="60">
        <v>968.44921875</v>
      </c>
      <c r="B547" s="60">
        <v>-24.932895660400391</v>
      </c>
      <c r="D547" s="60">
        <v>968.44921875</v>
      </c>
      <c r="E547" s="60">
        <v>231.07952880859375</v>
      </c>
      <c r="F547" s="60">
        <f t="shared" si="34"/>
        <v>100231.07952880859</v>
      </c>
      <c r="H547" s="60">
        <v>968.44921875</v>
      </c>
      <c r="I547" s="60">
        <v>170.83985900878906</v>
      </c>
      <c r="J547" s="60">
        <f t="shared" si="35"/>
        <v>200170.83985900879</v>
      </c>
      <c r="L547" s="60">
        <v>759.41899999999998</v>
      </c>
      <c r="M547" s="14">
        <v>100.4849</v>
      </c>
      <c r="O547" s="230">
        <f t="shared" si="32"/>
        <v>762.41899999999998</v>
      </c>
      <c r="P547" s="230">
        <f t="shared" si="33"/>
        <v>350100.48489999998</v>
      </c>
    </row>
    <row r="548" spans="1:16" x14ac:dyDescent="0.25">
      <c r="A548" s="60">
        <v>966.69921875</v>
      </c>
      <c r="B548" s="60">
        <v>40.680015563964844</v>
      </c>
      <c r="D548" s="60">
        <v>966.69921875</v>
      </c>
      <c r="E548" s="60">
        <v>103.64724731445313</v>
      </c>
      <c r="F548" s="60">
        <f t="shared" si="34"/>
        <v>100103.64724731445</v>
      </c>
      <c r="H548" s="60">
        <v>966.69921875</v>
      </c>
      <c r="I548" s="60">
        <v>-93.867301940917969</v>
      </c>
      <c r="J548" s="60">
        <f t="shared" si="35"/>
        <v>199906.13269805908</v>
      </c>
      <c r="L548" s="60">
        <v>760.56700000000001</v>
      </c>
      <c r="M548" s="14">
        <v>23.013179999999998</v>
      </c>
      <c r="O548" s="230">
        <f t="shared" si="32"/>
        <v>763.56700000000001</v>
      </c>
      <c r="P548" s="230">
        <f t="shared" si="33"/>
        <v>350023.01318000001</v>
      </c>
    </row>
    <row r="549" spans="1:16" x14ac:dyDescent="0.25">
      <c r="A549" s="60">
        <v>964.947265625</v>
      </c>
      <c r="B549" s="60">
        <v>66.351890563964844</v>
      </c>
      <c r="D549" s="60">
        <v>964.947265625</v>
      </c>
      <c r="E549" s="60">
        <v>253.1549072265625</v>
      </c>
      <c r="F549" s="60">
        <f t="shared" si="34"/>
        <v>100253.15490722656</v>
      </c>
      <c r="H549" s="60">
        <v>964.947265625</v>
      </c>
      <c r="I549" s="60">
        <v>21.184179306030273</v>
      </c>
      <c r="J549" s="60">
        <f t="shared" si="35"/>
        <v>200021.18417930603</v>
      </c>
      <c r="L549" s="60">
        <v>761.71400000000006</v>
      </c>
      <c r="M549" s="14">
        <v>100.2988</v>
      </c>
      <c r="O549" s="230">
        <f t="shared" si="32"/>
        <v>764.71400000000006</v>
      </c>
      <c r="P549" s="230">
        <f t="shared" si="33"/>
        <v>350100.29879999999</v>
      </c>
    </row>
    <row r="550" spans="1:16" x14ac:dyDescent="0.25">
      <c r="A550" s="60">
        <v>963.1953125</v>
      </c>
      <c r="B550" s="60">
        <v>337.42282104492188</v>
      </c>
      <c r="D550" s="60">
        <v>963.1953125</v>
      </c>
      <c r="E550" s="60">
        <v>277.02606201171875</v>
      </c>
      <c r="F550" s="60">
        <f t="shared" si="34"/>
        <v>100277.02606201172</v>
      </c>
      <c r="H550" s="60">
        <v>963.1953125</v>
      </c>
      <c r="I550" s="60">
        <v>-60.706958770751953</v>
      </c>
      <c r="J550" s="60">
        <f t="shared" si="35"/>
        <v>199939.29304122925</v>
      </c>
      <c r="L550" s="60">
        <v>762.86099999999999</v>
      </c>
      <c r="M550" s="14">
        <v>18.488769999999999</v>
      </c>
      <c r="O550" s="230">
        <f t="shared" si="32"/>
        <v>765.86099999999999</v>
      </c>
      <c r="P550" s="230">
        <f t="shared" si="33"/>
        <v>350018.48877</v>
      </c>
    </row>
    <row r="551" spans="1:16" x14ac:dyDescent="0.25">
      <c r="A551" s="60">
        <v>961.44140625</v>
      </c>
      <c r="B551" s="60">
        <v>106.30308532714844</v>
      </c>
      <c r="D551" s="60">
        <v>961.44140625</v>
      </c>
      <c r="E551" s="60">
        <v>229.58786010742188</v>
      </c>
      <c r="F551" s="60">
        <f t="shared" si="34"/>
        <v>100229.58786010742</v>
      </c>
      <c r="H551" s="60">
        <v>961.44140625</v>
      </c>
      <c r="I551" s="60">
        <v>148.46510314941406</v>
      </c>
      <c r="J551" s="60">
        <f t="shared" si="35"/>
        <v>200148.46510314941</v>
      </c>
      <c r="L551" s="60">
        <v>764.00800000000004</v>
      </c>
      <c r="M551" s="14">
        <v>72.984380000000002</v>
      </c>
      <c r="O551" s="230">
        <f t="shared" si="32"/>
        <v>767.00800000000004</v>
      </c>
      <c r="P551" s="230">
        <f t="shared" si="33"/>
        <v>350072.98437999998</v>
      </c>
    </row>
    <row r="552" spans="1:16" x14ac:dyDescent="0.25">
      <c r="A552" s="60">
        <v>959.689453125</v>
      </c>
      <c r="B552" s="60">
        <v>198.98716735839844</v>
      </c>
      <c r="D552" s="60">
        <v>959.689453125</v>
      </c>
      <c r="E552" s="60">
        <v>274.82781982421875</v>
      </c>
      <c r="F552" s="60">
        <f t="shared" si="34"/>
        <v>100274.82781982422</v>
      </c>
      <c r="H552" s="60">
        <v>959.689453125</v>
      </c>
      <c r="I552" s="60">
        <v>79.429275512695313</v>
      </c>
      <c r="J552" s="60">
        <f t="shared" si="35"/>
        <v>200079.4292755127</v>
      </c>
      <c r="L552" s="60">
        <v>765.15499999999997</v>
      </c>
      <c r="M552" s="14">
        <v>50.192869999999999</v>
      </c>
      <c r="O552" s="230">
        <f t="shared" si="32"/>
        <v>768.15499999999997</v>
      </c>
      <c r="P552" s="230">
        <f t="shared" si="33"/>
        <v>350050.19287000003</v>
      </c>
    </row>
    <row r="553" spans="1:16" x14ac:dyDescent="0.25">
      <c r="A553" s="60">
        <v>957.935546875</v>
      </c>
      <c r="B553" s="60">
        <v>-110.40380096435547</v>
      </c>
      <c r="D553" s="60">
        <v>957.935546875</v>
      </c>
      <c r="E553" s="60">
        <v>300.1087646484375</v>
      </c>
      <c r="F553" s="60">
        <f t="shared" si="34"/>
        <v>100300.10876464844</v>
      </c>
      <c r="H553" s="60">
        <v>957.935546875</v>
      </c>
      <c r="I553" s="60">
        <v>105.98482513427734</v>
      </c>
      <c r="J553" s="60">
        <f t="shared" si="35"/>
        <v>200105.98482513428</v>
      </c>
      <c r="L553" s="60">
        <v>766.30200000000002</v>
      </c>
      <c r="M553" s="14">
        <v>20.231929999999998</v>
      </c>
      <c r="O553" s="230">
        <f t="shared" si="32"/>
        <v>769.30200000000002</v>
      </c>
      <c r="P553" s="230">
        <f t="shared" si="33"/>
        <v>350020.23193000001</v>
      </c>
    </row>
    <row r="554" spans="1:16" x14ac:dyDescent="0.25">
      <c r="A554" s="60">
        <v>956.181640625</v>
      </c>
      <c r="B554" s="60">
        <v>104.93315887451172</v>
      </c>
      <c r="D554" s="60">
        <v>956.181640625</v>
      </c>
      <c r="E554" s="60">
        <v>108.69425201416016</v>
      </c>
      <c r="F554" s="60">
        <f t="shared" si="34"/>
        <v>100108.69425201416</v>
      </c>
      <c r="H554" s="60">
        <v>956.181640625</v>
      </c>
      <c r="I554" s="60">
        <v>327.82696533203125</v>
      </c>
      <c r="J554" s="60">
        <f t="shared" si="35"/>
        <v>200327.82696533203</v>
      </c>
      <c r="L554" s="60">
        <v>767.44799999999998</v>
      </c>
      <c r="M554" s="14">
        <v>58.135739999999998</v>
      </c>
      <c r="O554" s="230">
        <f t="shared" si="32"/>
        <v>770.44799999999998</v>
      </c>
      <c r="P554" s="230">
        <f t="shared" si="33"/>
        <v>350058.13574</v>
      </c>
    </row>
    <row r="555" spans="1:16" x14ac:dyDescent="0.25">
      <c r="A555" s="60">
        <v>954.427734375</v>
      </c>
      <c r="B555" s="60">
        <v>-0.48419860005378723</v>
      </c>
      <c r="D555" s="60">
        <v>954.427734375</v>
      </c>
      <c r="E555" s="60">
        <v>-18.507164001464844</v>
      </c>
      <c r="F555" s="60">
        <f t="shared" si="34"/>
        <v>99981.492835998535</v>
      </c>
      <c r="H555" s="60">
        <v>954.427734375</v>
      </c>
      <c r="I555" s="60">
        <v>72.144584655761719</v>
      </c>
      <c r="J555" s="60">
        <f t="shared" si="35"/>
        <v>200072.14458465576</v>
      </c>
      <c r="L555" s="60">
        <v>768.59500000000003</v>
      </c>
      <c r="M555" s="14">
        <v>84.428219999999996</v>
      </c>
      <c r="O555" s="230">
        <f t="shared" si="32"/>
        <v>771.59500000000003</v>
      </c>
      <c r="P555" s="230">
        <f t="shared" si="33"/>
        <v>350084.42822</v>
      </c>
    </row>
    <row r="556" spans="1:16" x14ac:dyDescent="0.25">
      <c r="A556" s="60">
        <v>952.673828125</v>
      </c>
      <c r="B556" s="60">
        <v>120.70366668701172</v>
      </c>
      <c r="D556" s="60">
        <v>952.673828125</v>
      </c>
      <c r="E556" s="60">
        <v>286.06741333007813</v>
      </c>
      <c r="F556" s="60">
        <f t="shared" si="34"/>
        <v>100286.06741333008</v>
      </c>
      <c r="H556" s="60">
        <v>952.673828125</v>
      </c>
      <c r="I556" s="60">
        <v>131.47712707519531</v>
      </c>
      <c r="J556" s="60">
        <f t="shared" si="35"/>
        <v>200131.4771270752</v>
      </c>
      <c r="L556" s="60">
        <v>769.74099999999999</v>
      </c>
      <c r="M556" s="14">
        <v>35.650390000000002</v>
      </c>
      <c r="O556" s="230">
        <f t="shared" si="32"/>
        <v>772.74099999999999</v>
      </c>
      <c r="P556" s="230">
        <f t="shared" si="33"/>
        <v>350035.65039000002</v>
      </c>
    </row>
    <row r="557" spans="1:16" x14ac:dyDescent="0.25">
      <c r="A557" s="60">
        <v>950.91796875</v>
      </c>
      <c r="B557" s="60">
        <v>-1.7102581262588501</v>
      </c>
      <c r="D557" s="60">
        <v>950.91796875</v>
      </c>
      <c r="E557" s="60">
        <v>257.19232177734375</v>
      </c>
      <c r="F557" s="60">
        <f t="shared" si="34"/>
        <v>100257.19232177734</v>
      </c>
      <c r="H557" s="60">
        <v>950.91796875</v>
      </c>
      <c r="I557" s="60">
        <v>186.54132080078125</v>
      </c>
      <c r="J557" s="60">
        <f t="shared" si="35"/>
        <v>200186.54132080078</v>
      </c>
      <c r="L557" s="60">
        <v>770.88699999999994</v>
      </c>
      <c r="M557" s="14">
        <v>55.683590000000002</v>
      </c>
      <c r="O557" s="230">
        <f t="shared" si="32"/>
        <v>773.88699999999994</v>
      </c>
      <c r="P557" s="230">
        <f t="shared" si="33"/>
        <v>350055.68358999997</v>
      </c>
    </row>
    <row r="558" spans="1:16" x14ac:dyDescent="0.25">
      <c r="A558" s="60">
        <v>949.162109375</v>
      </c>
      <c r="B558" s="60">
        <v>-14.3975830078125</v>
      </c>
      <c r="D558" s="60">
        <v>949.162109375</v>
      </c>
      <c r="E558" s="60">
        <v>181.32244873046875</v>
      </c>
      <c r="F558" s="60">
        <f t="shared" si="34"/>
        <v>100181.32244873047</v>
      </c>
      <c r="H558" s="60">
        <v>949.162109375</v>
      </c>
      <c r="I558" s="60">
        <v>173.2266845703125</v>
      </c>
      <c r="J558" s="60">
        <f t="shared" si="35"/>
        <v>200173.22668457031</v>
      </c>
      <c r="L558" s="60">
        <v>772.03300000000002</v>
      </c>
      <c r="M558" s="14">
        <v>99.890140000000002</v>
      </c>
      <c r="O558" s="230">
        <f t="shared" si="32"/>
        <v>775.03300000000002</v>
      </c>
      <c r="P558" s="230">
        <f t="shared" si="33"/>
        <v>350099.89013999997</v>
      </c>
    </row>
    <row r="559" spans="1:16" x14ac:dyDescent="0.25">
      <c r="A559" s="60">
        <v>947.40625</v>
      </c>
      <c r="B559" s="60">
        <v>98.227767944335938</v>
      </c>
      <c r="D559" s="60">
        <v>947.40625</v>
      </c>
      <c r="E559" s="60">
        <v>111.17700958251953</v>
      </c>
      <c r="F559" s="60">
        <f t="shared" si="34"/>
        <v>100111.17700958252</v>
      </c>
      <c r="H559" s="60">
        <v>947.40625</v>
      </c>
      <c r="I559" s="60">
        <v>46.017971038818359</v>
      </c>
      <c r="J559" s="60">
        <f t="shared" si="35"/>
        <v>200046.01797103882</v>
      </c>
      <c r="L559" s="60">
        <v>773.178</v>
      </c>
      <c r="M559" s="14">
        <v>49.661619999999999</v>
      </c>
      <c r="O559" s="230">
        <f t="shared" si="32"/>
        <v>776.178</v>
      </c>
      <c r="P559" s="230">
        <f t="shared" si="33"/>
        <v>350049.66162000003</v>
      </c>
    </row>
    <row r="560" spans="1:16" x14ac:dyDescent="0.25">
      <c r="A560" s="60">
        <v>945.650390625</v>
      </c>
      <c r="B560" s="60">
        <v>200.84559631347656</v>
      </c>
      <c r="D560" s="60">
        <v>945.650390625</v>
      </c>
      <c r="E560" s="60">
        <v>103.69385528564453</v>
      </c>
      <c r="F560" s="60">
        <f t="shared" si="34"/>
        <v>100103.69385528564</v>
      </c>
      <c r="H560" s="60">
        <v>945.650390625</v>
      </c>
      <c r="I560" s="60">
        <v>108.20851135253906</v>
      </c>
      <c r="J560" s="60">
        <f t="shared" si="35"/>
        <v>200108.20851135254</v>
      </c>
      <c r="L560" s="60">
        <v>774.32399999999996</v>
      </c>
      <c r="M560" s="14">
        <v>20.97803</v>
      </c>
      <c r="O560" s="230">
        <f t="shared" si="32"/>
        <v>777.32399999999996</v>
      </c>
      <c r="P560" s="230">
        <f t="shared" si="33"/>
        <v>350020.97803</v>
      </c>
    </row>
    <row r="561" spans="1:16" x14ac:dyDescent="0.25">
      <c r="A561" s="60">
        <v>943.89453125</v>
      </c>
      <c r="B561" s="60">
        <v>-2.569340705871582</v>
      </c>
      <c r="D561" s="60">
        <v>943.89453125</v>
      </c>
      <c r="E561" s="60">
        <v>23.623384475708008</v>
      </c>
      <c r="F561" s="60">
        <f t="shared" si="34"/>
        <v>100023.62338447571</v>
      </c>
      <c r="H561" s="60">
        <v>943.89453125</v>
      </c>
      <c r="I561" s="60">
        <v>183.18928527832031</v>
      </c>
      <c r="J561" s="60">
        <f t="shared" si="35"/>
        <v>200183.18928527832</v>
      </c>
      <c r="L561" s="60">
        <v>775.46900000000005</v>
      </c>
      <c r="M561" s="14">
        <v>136.26859999999999</v>
      </c>
      <c r="O561" s="230">
        <f t="shared" si="32"/>
        <v>778.46900000000005</v>
      </c>
      <c r="P561" s="230">
        <f t="shared" si="33"/>
        <v>350136.26860000001</v>
      </c>
    </row>
    <row r="562" spans="1:16" x14ac:dyDescent="0.25">
      <c r="A562" s="60">
        <v>942.13671875</v>
      </c>
      <c r="B562" s="60">
        <v>85.850059509277344</v>
      </c>
      <c r="D562" s="60">
        <v>942.13671875</v>
      </c>
      <c r="E562" s="60">
        <v>369.06399536132813</v>
      </c>
      <c r="F562" s="60">
        <f t="shared" si="34"/>
        <v>100369.06399536133</v>
      </c>
      <c r="H562" s="60">
        <v>942.13671875</v>
      </c>
      <c r="I562" s="60">
        <v>-83.327903747558594</v>
      </c>
      <c r="J562" s="60">
        <f t="shared" si="35"/>
        <v>199916.67209625244</v>
      </c>
      <c r="L562" s="60">
        <v>776.61400000000003</v>
      </c>
      <c r="M562" s="14">
        <v>15.85449</v>
      </c>
      <c r="O562" s="230">
        <f t="shared" si="32"/>
        <v>779.61400000000003</v>
      </c>
      <c r="P562" s="230">
        <f t="shared" si="33"/>
        <v>350015.85449</v>
      </c>
    </row>
    <row r="563" spans="1:16" x14ac:dyDescent="0.25">
      <c r="A563" s="60">
        <v>940.37890625</v>
      </c>
      <c r="B563" s="60">
        <v>76.080619812011719</v>
      </c>
      <c r="D563" s="60">
        <v>940.37890625</v>
      </c>
      <c r="E563" s="60">
        <v>233.50978088378906</v>
      </c>
      <c r="F563" s="60">
        <f t="shared" si="34"/>
        <v>100233.50978088379</v>
      </c>
      <c r="H563" s="60">
        <v>940.37890625</v>
      </c>
      <c r="I563" s="60">
        <v>50.032745361328125</v>
      </c>
      <c r="J563" s="60">
        <f t="shared" si="35"/>
        <v>200050.03274536133</v>
      </c>
      <c r="L563" s="60">
        <v>777.75900000000001</v>
      </c>
      <c r="M563" s="14">
        <v>51.099609999999998</v>
      </c>
      <c r="O563" s="230">
        <f t="shared" si="32"/>
        <v>780.75900000000001</v>
      </c>
      <c r="P563" s="230">
        <f t="shared" si="33"/>
        <v>350051.09960999998</v>
      </c>
    </row>
    <row r="564" spans="1:16" x14ac:dyDescent="0.25">
      <c r="A564" s="60">
        <v>938.623046875</v>
      </c>
      <c r="B564" s="60">
        <v>138.81599426269531</v>
      </c>
      <c r="D564" s="60">
        <v>938.623046875</v>
      </c>
      <c r="E564" s="60">
        <v>180.47254943847656</v>
      </c>
      <c r="F564" s="60">
        <f t="shared" si="34"/>
        <v>100180.47254943848</v>
      </c>
      <c r="H564" s="60">
        <v>938.623046875</v>
      </c>
      <c r="I564" s="60">
        <v>133.54060363769531</v>
      </c>
      <c r="J564" s="60">
        <f t="shared" si="35"/>
        <v>200133.5406036377</v>
      </c>
      <c r="L564" s="60">
        <v>778.904</v>
      </c>
      <c r="M564" s="14">
        <v>4.399902</v>
      </c>
      <c r="O564" s="230">
        <f t="shared" si="32"/>
        <v>781.904</v>
      </c>
      <c r="P564" s="230">
        <f t="shared" si="33"/>
        <v>350004.39990199998</v>
      </c>
    </row>
    <row r="565" spans="1:16" x14ac:dyDescent="0.25">
      <c r="A565" s="60">
        <v>936.86328125</v>
      </c>
      <c r="B565" s="60">
        <v>19.604507446289063</v>
      </c>
      <c r="D565" s="60">
        <v>936.86328125</v>
      </c>
      <c r="E565" s="60">
        <v>138.89309692382813</v>
      </c>
      <c r="F565" s="60">
        <f t="shared" si="34"/>
        <v>100138.89309692383</v>
      </c>
      <c r="H565" s="60">
        <v>936.86328125</v>
      </c>
      <c r="I565" s="60">
        <v>96.204353332519531</v>
      </c>
      <c r="J565" s="60">
        <f t="shared" si="35"/>
        <v>200096.20435333252</v>
      </c>
      <c r="L565" s="60">
        <v>780.04899999999998</v>
      </c>
      <c r="M565" s="14">
        <v>158.58539999999999</v>
      </c>
      <c r="O565" s="230">
        <f t="shared" si="32"/>
        <v>783.04899999999998</v>
      </c>
      <c r="P565" s="230">
        <f t="shared" si="33"/>
        <v>350158.58539999998</v>
      </c>
    </row>
    <row r="566" spans="1:16" x14ac:dyDescent="0.25">
      <c r="A566" s="60">
        <v>935.10546875</v>
      </c>
      <c r="B566" s="60">
        <v>-210.47116088867188</v>
      </c>
      <c r="D566" s="60">
        <v>935.10546875</v>
      </c>
      <c r="E566" s="60">
        <v>104.40557098388672</v>
      </c>
      <c r="F566" s="60">
        <f t="shared" si="34"/>
        <v>100104.40557098389</v>
      </c>
      <c r="H566" s="60">
        <v>935.10546875</v>
      </c>
      <c r="I566" s="60">
        <v>149.85578918457031</v>
      </c>
      <c r="J566" s="60">
        <f t="shared" si="35"/>
        <v>200149.85578918457</v>
      </c>
      <c r="L566" s="60">
        <v>781.19399999999996</v>
      </c>
      <c r="M566" s="14">
        <v>16.729980000000001</v>
      </c>
      <c r="O566" s="230">
        <f t="shared" si="32"/>
        <v>784.19399999999996</v>
      </c>
      <c r="P566" s="230">
        <f t="shared" si="33"/>
        <v>350016.72998</v>
      </c>
    </row>
    <row r="567" spans="1:16" x14ac:dyDescent="0.25">
      <c r="A567" s="60">
        <v>933.345703125</v>
      </c>
      <c r="B567" s="60">
        <v>27.21171760559082</v>
      </c>
      <c r="D567" s="60">
        <v>933.345703125</v>
      </c>
      <c r="E567" s="60">
        <v>139.60469055175781</v>
      </c>
      <c r="F567" s="60">
        <f t="shared" si="34"/>
        <v>100139.60469055176</v>
      </c>
      <c r="H567" s="60">
        <v>933.345703125</v>
      </c>
      <c r="I567" s="60">
        <v>52.861484527587891</v>
      </c>
      <c r="J567" s="60">
        <f t="shared" si="35"/>
        <v>200052.86148452759</v>
      </c>
      <c r="L567" s="60">
        <v>782.33799999999997</v>
      </c>
      <c r="M567" s="14">
        <v>85.866209999999995</v>
      </c>
      <c r="O567" s="230">
        <f t="shared" si="32"/>
        <v>785.33799999999997</v>
      </c>
      <c r="P567" s="230">
        <f t="shared" si="33"/>
        <v>350085.86621000001</v>
      </c>
    </row>
    <row r="568" spans="1:16" x14ac:dyDescent="0.25">
      <c r="A568" s="60">
        <v>931.587890625</v>
      </c>
      <c r="B568" s="60">
        <v>97.079368591308594</v>
      </c>
      <c r="D568" s="60">
        <v>931.587890625</v>
      </c>
      <c r="E568" s="60">
        <v>76.705108642578125</v>
      </c>
      <c r="F568" s="60">
        <f t="shared" si="34"/>
        <v>100076.70510864258</v>
      </c>
      <c r="H568" s="60">
        <v>931.587890625</v>
      </c>
      <c r="I568" s="60">
        <v>18.421873092651367</v>
      </c>
      <c r="J568" s="60">
        <f t="shared" si="35"/>
        <v>200018.42187309265</v>
      </c>
      <c r="L568" s="60">
        <v>783.48199999999997</v>
      </c>
      <c r="M568" s="14">
        <v>66.959469999999996</v>
      </c>
      <c r="O568" s="230">
        <f t="shared" si="32"/>
        <v>786.48199999999997</v>
      </c>
      <c r="P568" s="230">
        <f t="shared" si="33"/>
        <v>350066.95947</v>
      </c>
    </row>
    <row r="569" spans="1:16" x14ac:dyDescent="0.25">
      <c r="A569" s="60">
        <v>929.828125</v>
      </c>
      <c r="B569" s="60">
        <v>364.43417358398438</v>
      </c>
      <c r="D569" s="60">
        <v>929.828125</v>
      </c>
      <c r="E569" s="60">
        <v>91.998725891113281</v>
      </c>
      <c r="F569" s="60">
        <f t="shared" si="34"/>
        <v>100091.99872589111</v>
      </c>
      <c r="H569" s="60">
        <v>929.828125</v>
      </c>
      <c r="I569" s="60">
        <v>49.383991241455078</v>
      </c>
      <c r="J569" s="60">
        <f t="shared" si="35"/>
        <v>200049.38399124146</v>
      </c>
      <c r="L569" s="60">
        <v>784.62599999999998</v>
      </c>
      <c r="M569" s="14">
        <v>59.239260000000002</v>
      </c>
      <c r="O569" s="230">
        <f t="shared" si="32"/>
        <v>787.62599999999998</v>
      </c>
      <c r="P569" s="230">
        <f t="shared" si="33"/>
        <v>350059.23926</v>
      </c>
    </row>
    <row r="570" spans="1:16" x14ac:dyDescent="0.25">
      <c r="A570" s="60">
        <v>928.06640625</v>
      </c>
      <c r="B570" s="60">
        <v>117.55735015869141</v>
      </c>
      <c r="D570" s="60">
        <v>928.06640625</v>
      </c>
      <c r="E570" s="60">
        <v>105.89405822753906</v>
      </c>
      <c r="F570" s="60">
        <f t="shared" si="34"/>
        <v>100105.89405822754</v>
      </c>
      <c r="H570" s="60">
        <v>928.06640625</v>
      </c>
      <c r="I570" s="60">
        <v>42.020595550537109</v>
      </c>
      <c r="J570" s="60">
        <f t="shared" si="35"/>
        <v>200042.02059555054</v>
      </c>
      <c r="L570" s="60">
        <v>785.77</v>
      </c>
      <c r="M570" s="14">
        <v>113.5591</v>
      </c>
      <c r="O570" s="230">
        <f t="shared" si="32"/>
        <v>788.77</v>
      </c>
      <c r="P570" s="230">
        <f t="shared" si="33"/>
        <v>350113.55910000001</v>
      </c>
    </row>
    <row r="571" spans="1:16" x14ac:dyDescent="0.25">
      <c r="A571" s="60">
        <v>926.306640625</v>
      </c>
      <c r="B571" s="60">
        <v>176.06074523925781</v>
      </c>
      <c r="D571" s="60">
        <v>926.306640625</v>
      </c>
      <c r="E571" s="60">
        <v>-83.3101806640625</v>
      </c>
      <c r="F571" s="60">
        <f t="shared" si="34"/>
        <v>99916.689819335938</v>
      </c>
      <c r="H571" s="60">
        <v>926.306640625</v>
      </c>
      <c r="I571" s="60">
        <v>85.768394470214844</v>
      </c>
      <c r="J571" s="60">
        <f t="shared" si="35"/>
        <v>200085.76839447021</v>
      </c>
      <c r="L571" s="60">
        <v>786.91399999999999</v>
      </c>
      <c r="M571" s="14">
        <v>72.291020000000003</v>
      </c>
      <c r="O571" s="230">
        <f t="shared" si="32"/>
        <v>789.91399999999999</v>
      </c>
      <c r="P571" s="230">
        <f t="shared" si="33"/>
        <v>350072.29102</v>
      </c>
    </row>
    <row r="572" spans="1:16" x14ac:dyDescent="0.25">
      <c r="A572" s="60">
        <v>924.544921875</v>
      </c>
      <c r="B572" s="60">
        <v>112.49468994140625</v>
      </c>
      <c r="D572" s="60">
        <v>924.544921875</v>
      </c>
      <c r="E572" s="60">
        <v>72.582107543945313</v>
      </c>
      <c r="F572" s="60">
        <f t="shared" si="34"/>
        <v>100072.58210754395</v>
      </c>
      <c r="H572" s="60">
        <v>924.544921875</v>
      </c>
      <c r="I572" s="60">
        <v>-52.18475341796875</v>
      </c>
      <c r="J572" s="60">
        <f t="shared" si="35"/>
        <v>199947.81524658203</v>
      </c>
      <c r="L572" s="60">
        <v>788.05799999999999</v>
      </c>
      <c r="M572" s="14">
        <v>101.22799999999999</v>
      </c>
      <c r="O572" s="230">
        <f t="shared" si="32"/>
        <v>791.05799999999999</v>
      </c>
      <c r="P572" s="230">
        <f t="shared" si="33"/>
        <v>350101.228</v>
      </c>
    </row>
    <row r="573" spans="1:16" x14ac:dyDescent="0.25">
      <c r="A573" s="60">
        <v>922.78515625</v>
      </c>
      <c r="B573" s="60">
        <v>213.57060241699219</v>
      </c>
      <c r="D573" s="60">
        <v>922.78515625</v>
      </c>
      <c r="E573" s="60">
        <v>49.533756256103516</v>
      </c>
      <c r="F573" s="60">
        <f t="shared" si="34"/>
        <v>100049.5337562561</v>
      </c>
      <c r="H573" s="60">
        <v>922.78515625</v>
      </c>
      <c r="I573" s="60">
        <v>18.558759689331055</v>
      </c>
      <c r="J573" s="60">
        <f t="shared" si="35"/>
        <v>200018.55875968933</v>
      </c>
      <c r="L573" s="60">
        <v>789.20100000000002</v>
      </c>
      <c r="M573" s="14">
        <v>26.40869</v>
      </c>
      <c r="O573" s="230">
        <f t="shared" si="32"/>
        <v>792.20100000000002</v>
      </c>
      <c r="P573" s="230">
        <f t="shared" si="33"/>
        <v>350026.40869000001</v>
      </c>
    </row>
    <row r="574" spans="1:16" x14ac:dyDescent="0.25">
      <c r="A574" s="60">
        <v>921.0234375</v>
      </c>
      <c r="B574" s="60">
        <v>130.17274475097656</v>
      </c>
      <c r="D574" s="60">
        <v>921.0234375</v>
      </c>
      <c r="E574" s="60">
        <v>-6.1146678924560547</v>
      </c>
      <c r="F574" s="60">
        <f t="shared" si="34"/>
        <v>99993.885332107544</v>
      </c>
      <c r="H574" s="60">
        <v>921.0234375</v>
      </c>
      <c r="I574" s="60">
        <v>-9.055095911026001E-2</v>
      </c>
      <c r="J574" s="60">
        <f t="shared" si="35"/>
        <v>199999.90944904089</v>
      </c>
      <c r="L574" s="60">
        <v>790.34500000000003</v>
      </c>
      <c r="M574" s="14">
        <v>50.376950000000001</v>
      </c>
      <c r="O574" s="230">
        <f t="shared" si="32"/>
        <v>793.34500000000003</v>
      </c>
      <c r="P574" s="230">
        <f t="shared" si="33"/>
        <v>350050.37695000001</v>
      </c>
    </row>
    <row r="575" spans="1:16" x14ac:dyDescent="0.25">
      <c r="A575" s="60">
        <v>919.259765625</v>
      </c>
      <c r="B575" s="60">
        <v>79.494453430175781</v>
      </c>
      <c r="D575" s="60">
        <v>919.259765625</v>
      </c>
      <c r="E575" s="60">
        <v>172.38322448730469</v>
      </c>
      <c r="F575" s="60">
        <f t="shared" si="34"/>
        <v>100172.3832244873</v>
      </c>
      <c r="H575" s="60">
        <v>919.259765625</v>
      </c>
      <c r="I575" s="60">
        <v>-18.693960189819336</v>
      </c>
      <c r="J575" s="60">
        <f t="shared" si="35"/>
        <v>199981.30603981018</v>
      </c>
      <c r="L575" s="60">
        <v>791.48800000000006</v>
      </c>
      <c r="M575" s="14">
        <v>3.7265630000000001</v>
      </c>
      <c r="O575" s="230">
        <f t="shared" si="32"/>
        <v>794.48800000000006</v>
      </c>
      <c r="P575" s="230">
        <f t="shared" si="33"/>
        <v>350003.726563</v>
      </c>
    </row>
    <row r="576" spans="1:16" x14ac:dyDescent="0.25">
      <c r="A576" s="60">
        <v>917.498046875</v>
      </c>
      <c r="B576" s="60">
        <v>179.15538024902344</v>
      </c>
      <c r="D576" s="60">
        <v>917.498046875</v>
      </c>
      <c r="E576" s="60">
        <v>186.23448181152344</v>
      </c>
      <c r="F576" s="60">
        <f t="shared" si="34"/>
        <v>100186.23448181152</v>
      </c>
      <c r="H576" s="60">
        <v>917.498046875</v>
      </c>
      <c r="I576" s="60">
        <v>179.71542358398438</v>
      </c>
      <c r="J576" s="60">
        <f t="shared" si="35"/>
        <v>200179.71542358398</v>
      </c>
      <c r="L576" s="60">
        <v>792.63099999999997</v>
      </c>
      <c r="M576" s="14">
        <v>74.419920000000005</v>
      </c>
      <c r="O576" s="230">
        <f t="shared" si="32"/>
        <v>795.63099999999997</v>
      </c>
      <c r="P576" s="230">
        <f t="shared" si="33"/>
        <v>350074.41992000001</v>
      </c>
    </row>
    <row r="577" spans="1:16" x14ac:dyDescent="0.25">
      <c r="A577" s="60">
        <v>915.734375</v>
      </c>
      <c r="B577" s="60">
        <v>166.79165649414063</v>
      </c>
      <c r="D577" s="60">
        <v>915.734375</v>
      </c>
      <c r="E577" s="60">
        <v>143.38502502441406</v>
      </c>
      <c r="F577" s="60">
        <f t="shared" si="34"/>
        <v>100143.38502502441</v>
      </c>
      <c r="H577" s="60">
        <v>915.734375</v>
      </c>
      <c r="I577" s="60">
        <v>84.532478332519531</v>
      </c>
      <c r="J577" s="60">
        <f t="shared" si="35"/>
        <v>200084.53247833252</v>
      </c>
      <c r="L577" s="60">
        <v>793.77300000000002</v>
      </c>
      <c r="M577" s="14">
        <v>113.4209</v>
      </c>
      <c r="O577" s="230">
        <f t="shared" si="32"/>
        <v>796.77300000000002</v>
      </c>
      <c r="P577" s="230">
        <f t="shared" si="33"/>
        <v>350113.42090000003</v>
      </c>
    </row>
    <row r="578" spans="1:16" x14ac:dyDescent="0.25">
      <c r="A578" s="60">
        <v>913.970703125</v>
      </c>
      <c r="B578" s="60">
        <v>168.61836242675781</v>
      </c>
      <c r="D578" s="60">
        <v>913.970703125</v>
      </c>
      <c r="E578" s="60">
        <v>62.278419494628906</v>
      </c>
      <c r="F578" s="60">
        <f t="shared" si="34"/>
        <v>100062.27841949463</v>
      </c>
      <c r="H578" s="60">
        <v>913.970703125</v>
      </c>
      <c r="I578" s="60">
        <v>278.62796020507813</v>
      </c>
      <c r="J578" s="60">
        <f t="shared" si="35"/>
        <v>200278.62796020508</v>
      </c>
      <c r="L578" s="60">
        <v>794.91600000000005</v>
      </c>
      <c r="M578" s="14">
        <v>92.654790000000006</v>
      </c>
      <c r="O578" s="230">
        <f t="shared" si="32"/>
        <v>797.91600000000005</v>
      </c>
      <c r="P578" s="230">
        <f t="shared" si="33"/>
        <v>350092.65479</v>
      </c>
    </row>
    <row r="579" spans="1:16" x14ac:dyDescent="0.25">
      <c r="A579" s="60">
        <v>912.20703125</v>
      </c>
      <c r="B579" s="60">
        <v>349.04949951171875</v>
      </c>
      <c r="D579" s="60">
        <v>912.20703125</v>
      </c>
      <c r="E579" s="60">
        <v>115.86418151855469</v>
      </c>
      <c r="F579" s="60">
        <f t="shared" si="34"/>
        <v>100115.86418151855</v>
      </c>
      <c r="H579" s="60">
        <v>912.20703125</v>
      </c>
      <c r="I579" s="60">
        <v>57.343841552734375</v>
      </c>
      <c r="J579" s="60">
        <f t="shared" si="35"/>
        <v>200057.34384155273</v>
      </c>
      <c r="L579" s="60">
        <v>796.05899999999997</v>
      </c>
      <c r="M579" s="14">
        <v>106.6182</v>
      </c>
      <c r="O579" s="230">
        <f t="shared" si="32"/>
        <v>799.05899999999997</v>
      </c>
      <c r="P579" s="230">
        <f t="shared" si="33"/>
        <v>350106.61820000003</v>
      </c>
    </row>
    <row r="580" spans="1:16" x14ac:dyDescent="0.25">
      <c r="A580" s="60">
        <v>910.443359375</v>
      </c>
      <c r="B580" s="60">
        <v>210.55575561523438</v>
      </c>
      <c r="D580" s="60">
        <v>910.443359375</v>
      </c>
      <c r="E580" s="60">
        <v>-26.134700775146484</v>
      </c>
      <c r="F580" s="60">
        <f t="shared" si="34"/>
        <v>99973.865299224854</v>
      </c>
      <c r="H580" s="60">
        <v>910.443359375</v>
      </c>
      <c r="I580" s="60">
        <v>38.820949554443359</v>
      </c>
      <c r="J580" s="60">
        <f t="shared" si="35"/>
        <v>200038.82094955444</v>
      </c>
      <c r="L580" s="60">
        <v>797.20100000000002</v>
      </c>
      <c r="M580" s="14">
        <v>89.030270000000002</v>
      </c>
      <c r="O580" s="230">
        <f t="shared" si="32"/>
        <v>800.20100000000002</v>
      </c>
      <c r="P580" s="230">
        <f t="shared" si="33"/>
        <v>350089.03026999999</v>
      </c>
    </row>
    <row r="581" spans="1:16" x14ac:dyDescent="0.25">
      <c r="A581" s="60">
        <v>908.6796875</v>
      </c>
      <c r="B581" s="60">
        <v>130.22296142578125</v>
      </c>
      <c r="D581" s="60">
        <v>908.6796875</v>
      </c>
      <c r="E581" s="60">
        <v>248.46762084960938</v>
      </c>
      <c r="F581" s="60">
        <f t="shared" si="34"/>
        <v>100248.46762084961</v>
      </c>
      <c r="H581" s="60">
        <v>908.6796875</v>
      </c>
      <c r="I581" s="60">
        <v>72.743049621582031</v>
      </c>
      <c r="J581" s="60">
        <f t="shared" si="35"/>
        <v>200072.74304962158</v>
      </c>
      <c r="L581" s="60">
        <v>798.34299999999996</v>
      </c>
      <c r="M581" s="14">
        <v>139.06100000000001</v>
      </c>
      <c r="O581" s="230">
        <f t="shared" si="32"/>
        <v>801.34299999999996</v>
      </c>
      <c r="P581" s="230">
        <f t="shared" si="33"/>
        <v>350139.06099999999</v>
      </c>
    </row>
    <row r="582" spans="1:16" x14ac:dyDescent="0.25">
      <c r="A582" s="60">
        <v>906.9140625</v>
      </c>
      <c r="B582" s="60">
        <v>146.29290771484375</v>
      </c>
      <c r="D582" s="60">
        <v>906.9140625</v>
      </c>
      <c r="E582" s="60">
        <v>-63.439781188964844</v>
      </c>
      <c r="F582" s="60">
        <f t="shared" si="34"/>
        <v>99936.560218811035</v>
      </c>
      <c r="H582" s="60">
        <v>906.9140625</v>
      </c>
      <c r="I582" s="60">
        <v>278.08062744140625</v>
      </c>
      <c r="J582" s="60">
        <f t="shared" si="35"/>
        <v>200278.08062744141</v>
      </c>
      <c r="L582" s="60">
        <v>799.48500000000001</v>
      </c>
      <c r="M582" s="14">
        <v>130.2808</v>
      </c>
      <c r="O582" s="230">
        <f t="shared" si="32"/>
        <v>802.48500000000001</v>
      </c>
      <c r="P582" s="230">
        <f t="shared" si="33"/>
        <v>350130.28080000001</v>
      </c>
    </row>
    <row r="583" spans="1:16" x14ac:dyDescent="0.25">
      <c r="A583" s="60">
        <v>905.1484375</v>
      </c>
      <c r="B583" s="60">
        <v>170.85958862304688</v>
      </c>
      <c r="D583" s="60">
        <v>905.1484375</v>
      </c>
      <c r="E583" s="60">
        <v>230.90696716308594</v>
      </c>
      <c r="F583" s="60">
        <f t="shared" si="34"/>
        <v>100230.90696716309</v>
      </c>
      <c r="H583" s="60">
        <v>905.1484375</v>
      </c>
      <c r="I583" s="60">
        <v>127.88890838623047</v>
      </c>
      <c r="J583" s="60">
        <f t="shared" si="35"/>
        <v>200127.88890838623</v>
      </c>
      <c r="L583" s="60">
        <v>800.62699999999995</v>
      </c>
      <c r="M583" s="14">
        <v>0.66406299999999996</v>
      </c>
      <c r="O583" s="230">
        <f t="shared" ref="O583:O646" si="36">L583+$O$4</f>
        <v>803.62699999999995</v>
      </c>
      <c r="P583" s="230">
        <f t="shared" ref="P583:P646" si="37">M583+$P$4</f>
        <v>350000.664063</v>
      </c>
    </row>
    <row r="584" spans="1:16" x14ac:dyDescent="0.25">
      <c r="A584" s="60">
        <v>903.3828125</v>
      </c>
      <c r="B584" s="60">
        <v>317.18460083007813</v>
      </c>
      <c r="D584" s="60">
        <v>903.3828125</v>
      </c>
      <c r="E584" s="60">
        <v>108.86949157714844</v>
      </c>
      <c r="F584" s="60">
        <f t="shared" ref="F584:F647" si="38">E584+$E$5</f>
        <v>100108.86949157715</v>
      </c>
      <c r="H584" s="60">
        <v>903.3828125</v>
      </c>
      <c r="I584" s="60">
        <v>103.78914642333984</v>
      </c>
      <c r="J584" s="60">
        <f t="shared" ref="J584:J647" si="39">I584+$I$5</f>
        <v>200103.78914642334</v>
      </c>
      <c r="L584" s="60">
        <v>801.76900000000001</v>
      </c>
      <c r="M584" s="14">
        <v>5.4331050000000003</v>
      </c>
      <c r="O584" s="230">
        <f t="shared" si="36"/>
        <v>804.76900000000001</v>
      </c>
      <c r="P584" s="230">
        <f t="shared" si="37"/>
        <v>350005.433105</v>
      </c>
    </row>
    <row r="585" spans="1:16" x14ac:dyDescent="0.25">
      <c r="A585" s="60">
        <v>901.6171875</v>
      </c>
      <c r="B585" s="60">
        <v>146.37918090820313</v>
      </c>
      <c r="D585" s="60">
        <v>901.6171875</v>
      </c>
      <c r="E585" s="60">
        <v>80.313331604003906</v>
      </c>
      <c r="F585" s="60">
        <f t="shared" si="38"/>
        <v>100080.313331604</v>
      </c>
      <c r="H585" s="60">
        <v>901.6171875</v>
      </c>
      <c r="I585" s="60">
        <v>102.36446380615234</v>
      </c>
      <c r="J585" s="60">
        <f t="shared" si="39"/>
        <v>200102.36446380615</v>
      </c>
      <c r="L585" s="60">
        <v>802.91</v>
      </c>
      <c r="M585" s="14">
        <v>85.559079999999994</v>
      </c>
      <c r="O585" s="230">
        <f t="shared" si="36"/>
        <v>805.91</v>
      </c>
      <c r="P585" s="230">
        <f t="shared" si="37"/>
        <v>350085.55907999998</v>
      </c>
    </row>
    <row r="586" spans="1:16" x14ac:dyDescent="0.25">
      <c r="A586" s="60">
        <v>899.849609375</v>
      </c>
      <c r="B586" s="60">
        <v>110.14013671875</v>
      </c>
      <c r="D586" s="60">
        <v>899.849609375</v>
      </c>
      <c r="E586" s="60">
        <v>-13.294398307800293</v>
      </c>
      <c r="F586" s="60">
        <f t="shared" si="38"/>
        <v>99986.7056016922</v>
      </c>
      <c r="H586" s="60">
        <v>899.849609375</v>
      </c>
      <c r="I586" s="60">
        <v>187.30604553222656</v>
      </c>
      <c r="J586" s="60">
        <f t="shared" si="39"/>
        <v>200187.30604553223</v>
      </c>
      <c r="L586" s="60">
        <v>804.05200000000002</v>
      </c>
      <c r="M586" s="14">
        <v>121.4263</v>
      </c>
      <c r="O586" s="230">
        <f t="shared" si="36"/>
        <v>807.05200000000002</v>
      </c>
      <c r="P586" s="230">
        <f t="shared" si="37"/>
        <v>350121.42629999999</v>
      </c>
    </row>
    <row r="587" spans="1:16" x14ac:dyDescent="0.25">
      <c r="A587" s="60">
        <v>898.083984375</v>
      </c>
      <c r="B587" s="60">
        <v>96.522712707519531</v>
      </c>
      <c r="D587" s="60">
        <v>898.083984375</v>
      </c>
      <c r="E587" s="60">
        <v>81.288703918457031</v>
      </c>
      <c r="F587" s="60">
        <f t="shared" si="38"/>
        <v>100081.28870391846</v>
      </c>
      <c r="H587" s="60">
        <v>898.083984375</v>
      </c>
      <c r="I587" s="60">
        <v>92.514129638671875</v>
      </c>
      <c r="J587" s="60">
        <f t="shared" si="39"/>
        <v>200092.51412963867</v>
      </c>
      <c r="L587" s="60">
        <v>805.19299999999998</v>
      </c>
      <c r="M587" s="14">
        <v>13.76562</v>
      </c>
      <c r="O587" s="230">
        <f t="shared" si="36"/>
        <v>808.19299999999998</v>
      </c>
      <c r="P587" s="230">
        <f t="shared" si="37"/>
        <v>350013.76562000002</v>
      </c>
    </row>
    <row r="588" spans="1:16" x14ac:dyDescent="0.25">
      <c r="A588" s="60">
        <v>896.31640625</v>
      </c>
      <c r="B588" s="60">
        <v>39.108104705810547</v>
      </c>
      <c r="D588" s="60">
        <v>896.31640625</v>
      </c>
      <c r="E588" s="60">
        <v>95.232902526855469</v>
      </c>
      <c r="F588" s="60">
        <f t="shared" si="38"/>
        <v>100095.23290252686</v>
      </c>
      <c r="H588" s="60">
        <v>896.31640625</v>
      </c>
      <c r="I588" s="60">
        <v>126.52816009521484</v>
      </c>
      <c r="J588" s="60">
        <f t="shared" si="39"/>
        <v>200126.52816009521</v>
      </c>
      <c r="L588" s="60">
        <v>806.33399999999995</v>
      </c>
      <c r="M588" s="14">
        <v>31.80762</v>
      </c>
      <c r="O588" s="230">
        <f t="shared" si="36"/>
        <v>809.33399999999995</v>
      </c>
      <c r="P588" s="230">
        <f t="shared" si="37"/>
        <v>350031.80761999998</v>
      </c>
    </row>
    <row r="589" spans="1:16" x14ac:dyDescent="0.25">
      <c r="A589" s="60">
        <v>894.548828125</v>
      </c>
      <c r="B589" s="60">
        <v>-22.515590667724609</v>
      </c>
      <c r="D589" s="60">
        <v>894.548828125</v>
      </c>
      <c r="E589" s="60">
        <v>-15.274054527282715</v>
      </c>
      <c r="F589" s="60">
        <f t="shared" si="38"/>
        <v>99984.725945472717</v>
      </c>
      <c r="H589" s="60">
        <v>894.548828125</v>
      </c>
      <c r="I589" s="60">
        <v>152.05755615234375</v>
      </c>
      <c r="J589" s="60">
        <f t="shared" si="39"/>
        <v>200152.05755615234</v>
      </c>
      <c r="L589" s="60">
        <v>807.47500000000002</v>
      </c>
      <c r="M589" s="14">
        <v>124.98139999999999</v>
      </c>
      <c r="O589" s="230">
        <f t="shared" si="36"/>
        <v>810.47500000000002</v>
      </c>
      <c r="P589" s="230">
        <f t="shared" si="37"/>
        <v>350124.98139999999</v>
      </c>
    </row>
    <row r="590" spans="1:16" x14ac:dyDescent="0.25">
      <c r="A590" s="60">
        <v>892.779296875</v>
      </c>
      <c r="B590" s="60">
        <v>123.77608489990234</v>
      </c>
      <c r="D590" s="60">
        <v>892.779296875</v>
      </c>
      <c r="E590" s="60">
        <v>68.004425048828125</v>
      </c>
      <c r="F590" s="60">
        <f t="shared" si="38"/>
        <v>100068.00442504883</v>
      </c>
      <c r="H590" s="60">
        <v>892.779296875</v>
      </c>
      <c r="I590" s="60">
        <v>101.26519012451172</v>
      </c>
      <c r="J590" s="60">
        <f t="shared" si="39"/>
        <v>200101.26519012451</v>
      </c>
      <c r="L590" s="60">
        <v>808.61599999999999</v>
      </c>
      <c r="M590" s="14">
        <v>18.94434</v>
      </c>
      <c r="O590" s="230">
        <f t="shared" si="36"/>
        <v>811.61599999999999</v>
      </c>
      <c r="P590" s="230">
        <f t="shared" si="37"/>
        <v>350018.94433999999</v>
      </c>
    </row>
    <row r="591" spans="1:16" x14ac:dyDescent="0.25">
      <c r="A591" s="60">
        <v>891.01171875</v>
      </c>
      <c r="B591" s="60">
        <v>154.05601501464844</v>
      </c>
      <c r="D591" s="60">
        <v>891.01171875</v>
      </c>
      <c r="E591" s="60">
        <v>-125.83959197998047</v>
      </c>
      <c r="F591" s="60">
        <f t="shared" si="38"/>
        <v>99874.16040802002</v>
      </c>
      <c r="H591" s="60">
        <v>891.01171875</v>
      </c>
      <c r="I591" s="60">
        <v>1.0140436887741089</v>
      </c>
      <c r="J591" s="60">
        <f t="shared" si="39"/>
        <v>200001.01404368877</v>
      </c>
      <c r="L591" s="60">
        <v>809.75599999999997</v>
      </c>
      <c r="M591" s="14">
        <v>103.92919999999999</v>
      </c>
      <c r="O591" s="230">
        <f t="shared" si="36"/>
        <v>812.75599999999997</v>
      </c>
      <c r="P591" s="230">
        <f t="shared" si="37"/>
        <v>350103.92920000001</v>
      </c>
    </row>
    <row r="592" spans="1:16" x14ac:dyDescent="0.25">
      <c r="A592" s="60">
        <v>889.2421875</v>
      </c>
      <c r="B592" s="60">
        <v>41.631839752197266</v>
      </c>
      <c r="D592" s="60">
        <v>889.2421875</v>
      </c>
      <c r="E592" s="60">
        <v>40.817192077636719</v>
      </c>
      <c r="F592" s="60">
        <f t="shared" si="38"/>
        <v>100040.81719207764</v>
      </c>
      <c r="H592" s="60">
        <v>889.2421875</v>
      </c>
      <c r="I592" s="60">
        <v>-44.034320831298828</v>
      </c>
      <c r="J592" s="60">
        <f t="shared" si="39"/>
        <v>199955.9656791687</v>
      </c>
      <c r="L592" s="60">
        <v>810.89700000000005</v>
      </c>
      <c r="M592" s="14">
        <v>69.931640000000002</v>
      </c>
      <c r="O592" s="230">
        <f t="shared" si="36"/>
        <v>813.89700000000005</v>
      </c>
      <c r="P592" s="230">
        <f t="shared" si="37"/>
        <v>350069.93164000002</v>
      </c>
    </row>
    <row r="593" spans="1:16" x14ac:dyDescent="0.25">
      <c r="A593" s="60">
        <v>887.47265625</v>
      </c>
      <c r="B593" s="60">
        <v>-240.28530883789063</v>
      </c>
      <c r="D593" s="60">
        <v>887.47265625</v>
      </c>
      <c r="E593" s="60">
        <v>-102.02886962890625</v>
      </c>
      <c r="F593" s="60">
        <f t="shared" si="38"/>
        <v>99897.971130371094</v>
      </c>
      <c r="H593" s="60">
        <v>887.47265625</v>
      </c>
      <c r="I593" s="60">
        <v>39.530612945556641</v>
      </c>
      <c r="J593" s="60">
        <f t="shared" si="39"/>
        <v>200039.53061294556</v>
      </c>
      <c r="L593" s="60">
        <v>812.03700000000003</v>
      </c>
      <c r="M593" s="14">
        <v>0.851074</v>
      </c>
      <c r="O593" s="230">
        <f t="shared" si="36"/>
        <v>815.03700000000003</v>
      </c>
      <c r="P593" s="230">
        <f t="shared" si="37"/>
        <v>350000.85107400001</v>
      </c>
    </row>
    <row r="594" spans="1:16" x14ac:dyDescent="0.25">
      <c r="A594" s="60">
        <v>885.703125</v>
      </c>
      <c r="B594" s="60">
        <v>-40.373329162597656</v>
      </c>
      <c r="D594" s="60">
        <v>885.703125</v>
      </c>
      <c r="E594" s="60">
        <v>-241.97712707519531</v>
      </c>
      <c r="F594" s="60">
        <f t="shared" si="38"/>
        <v>99758.022872924805</v>
      </c>
      <c r="H594" s="60">
        <v>885.703125</v>
      </c>
      <c r="I594" s="60">
        <v>-60.564559936523438</v>
      </c>
      <c r="J594" s="60">
        <f t="shared" si="39"/>
        <v>199939.43544006348</v>
      </c>
      <c r="L594" s="60">
        <v>813.17700000000002</v>
      </c>
      <c r="M594" s="14">
        <v>53.701169999999998</v>
      </c>
      <c r="O594" s="230">
        <f t="shared" si="36"/>
        <v>816.17700000000002</v>
      </c>
      <c r="P594" s="230">
        <f t="shared" si="37"/>
        <v>350053.70117000001</v>
      </c>
    </row>
    <row r="595" spans="1:16" x14ac:dyDescent="0.25">
      <c r="A595" s="60">
        <v>883.93359375</v>
      </c>
      <c r="B595" s="60">
        <v>-219.03477478027344</v>
      </c>
      <c r="D595" s="60">
        <v>883.93359375</v>
      </c>
      <c r="E595" s="60">
        <v>40.412101745605469</v>
      </c>
      <c r="F595" s="60">
        <f t="shared" si="38"/>
        <v>100040.41210174561</v>
      </c>
      <c r="H595" s="60">
        <v>883.93359375</v>
      </c>
      <c r="I595" s="60">
        <v>-183.19383239746094</v>
      </c>
      <c r="J595" s="60">
        <f t="shared" si="39"/>
        <v>199816.80616760254</v>
      </c>
      <c r="L595" s="60">
        <v>814.31700000000001</v>
      </c>
      <c r="M595" s="14">
        <v>118.5796</v>
      </c>
      <c r="O595" s="230">
        <f t="shared" si="36"/>
        <v>817.31700000000001</v>
      </c>
      <c r="P595" s="230">
        <f t="shared" si="37"/>
        <v>350118.5796</v>
      </c>
    </row>
    <row r="596" spans="1:16" x14ac:dyDescent="0.25">
      <c r="A596" s="60">
        <v>882.162109375</v>
      </c>
      <c r="B596" s="60">
        <v>-329.79568481445313</v>
      </c>
      <c r="D596" s="60">
        <v>882.162109375</v>
      </c>
      <c r="E596" s="60">
        <v>-304.1988525390625</v>
      </c>
      <c r="F596" s="60">
        <f t="shared" si="38"/>
        <v>99695.801147460938</v>
      </c>
      <c r="H596" s="60">
        <v>882.162109375</v>
      </c>
      <c r="I596" s="60">
        <v>-171.59086608886719</v>
      </c>
      <c r="J596" s="60">
        <f t="shared" si="39"/>
        <v>199828.40913391113</v>
      </c>
      <c r="L596" s="60">
        <v>815.45699999999999</v>
      </c>
      <c r="M596" s="14">
        <v>108.3584</v>
      </c>
      <c r="O596" s="230">
        <f t="shared" si="36"/>
        <v>818.45699999999999</v>
      </c>
      <c r="P596" s="230">
        <f t="shared" si="37"/>
        <v>350108.35840000003</v>
      </c>
    </row>
    <row r="597" spans="1:16" x14ac:dyDescent="0.25">
      <c r="A597" s="60">
        <v>880.390625</v>
      </c>
      <c r="B597" s="60">
        <v>-299.33749389648438</v>
      </c>
      <c r="D597" s="60">
        <v>880.390625</v>
      </c>
      <c r="E597" s="60">
        <v>-102.34487915039063</v>
      </c>
      <c r="F597" s="60">
        <f t="shared" si="38"/>
        <v>99897.655120849609</v>
      </c>
      <c r="H597" s="60">
        <v>880.390625</v>
      </c>
      <c r="I597" s="60">
        <v>-130.33151245117188</v>
      </c>
      <c r="J597" s="60">
        <f t="shared" si="39"/>
        <v>199869.66848754883</v>
      </c>
      <c r="L597" s="60">
        <v>816.596</v>
      </c>
      <c r="M597" s="14">
        <v>28.354489999999998</v>
      </c>
      <c r="O597" s="230">
        <f t="shared" si="36"/>
        <v>819.596</v>
      </c>
      <c r="P597" s="230">
        <f t="shared" si="37"/>
        <v>350028.35449</v>
      </c>
    </row>
    <row r="598" spans="1:16" x14ac:dyDescent="0.25">
      <c r="A598" s="60">
        <v>878.619140625</v>
      </c>
      <c r="B598" s="60">
        <v>-120.69944763183594</v>
      </c>
      <c r="D598" s="60">
        <v>878.619140625</v>
      </c>
      <c r="E598" s="60">
        <v>-30.418329238891602</v>
      </c>
      <c r="F598" s="60">
        <f t="shared" si="38"/>
        <v>99969.581670761108</v>
      </c>
      <c r="H598" s="60">
        <v>878.619140625</v>
      </c>
      <c r="I598" s="60">
        <v>8.3058605194091797</v>
      </c>
      <c r="J598" s="60">
        <f t="shared" si="39"/>
        <v>200008.30586051941</v>
      </c>
      <c r="L598" s="60">
        <v>817.73599999999999</v>
      </c>
      <c r="M598" s="14">
        <v>152.1079</v>
      </c>
      <c r="O598" s="230">
        <f t="shared" si="36"/>
        <v>820.73599999999999</v>
      </c>
      <c r="P598" s="230">
        <f t="shared" si="37"/>
        <v>350152.1079</v>
      </c>
    </row>
    <row r="599" spans="1:16" x14ac:dyDescent="0.25">
      <c r="A599" s="60">
        <v>876.84765625</v>
      </c>
      <c r="B599" s="60">
        <v>-129.79978942871094</v>
      </c>
      <c r="D599" s="60">
        <v>876.84765625</v>
      </c>
      <c r="E599" s="60">
        <v>-143.35647583007813</v>
      </c>
      <c r="F599" s="60">
        <f t="shared" si="38"/>
        <v>99856.643524169922</v>
      </c>
      <c r="H599" s="60">
        <v>876.84765625</v>
      </c>
      <c r="I599" s="60">
        <v>-155.05569458007813</v>
      </c>
      <c r="J599" s="60">
        <f t="shared" si="39"/>
        <v>199844.94430541992</v>
      </c>
      <c r="L599" s="60">
        <v>818.875</v>
      </c>
      <c r="M599" s="14">
        <v>61.226559999999999</v>
      </c>
      <c r="O599" s="230">
        <f t="shared" si="36"/>
        <v>821.875</v>
      </c>
      <c r="P599" s="230">
        <f t="shared" si="37"/>
        <v>350061.22655999998</v>
      </c>
    </row>
    <row r="600" spans="1:16" x14ac:dyDescent="0.25">
      <c r="A600" s="60">
        <v>875.076171875</v>
      </c>
      <c r="B600" s="60">
        <v>-120.55279541015625</v>
      </c>
      <c r="D600" s="60">
        <v>875.076171875</v>
      </c>
      <c r="E600" s="60">
        <v>-120.81533813476563</v>
      </c>
      <c r="F600" s="60">
        <f t="shared" si="38"/>
        <v>99879.184661865234</v>
      </c>
      <c r="H600" s="60">
        <v>875.076171875</v>
      </c>
      <c r="I600" s="60">
        <v>-132.11738586425781</v>
      </c>
      <c r="J600" s="60">
        <f t="shared" si="39"/>
        <v>199867.88261413574</v>
      </c>
      <c r="L600" s="60">
        <v>820.01400000000001</v>
      </c>
      <c r="M600" s="14">
        <v>30.936520000000002</v>
      </c>
      <c r="O600" s="230">
        <f t="shared" si="36"/>
        <v>823.01400000000001</v>
      </c>
      <c r="P600" s="230">
        <f t="shared" si="37"/>
        <v>350030.93651999999</v>
      </c>
    </row>
    <row r="601" spans="1:16" x14ac:dyDescent="0.25">
      <c r="A601" s="60">
        <v>873.302734375</v>
      </c>
      <c r="B601" s="60">
        <v>-208.57835388183594</v>
      </c>
      <c r="D601" s="60">
        <v>873.302734375</v>
      </c>
      <c r="E601" s="60">
        <v>73.818504333496094</v>
      </c>
      <c r="F601" s="60">
        <f t="shared" si="38"/>
        <v>100073.8185043335</v>
      </c>
      <c r="H601" s="60">
        <v>873.302734375</v>
      </c>
      <c r="I601" s="60">
        <v>-79.530838012695313</v>
      </c>
      <c r="J601" s="60">
        <f t="shared" si="39"/>
        <v>199920.4691619873</v>
      </c>
      <c r="L601" s="60">
        <v>821.15300000000002</v>
      </c>
      <c r="M601" s="14">
        <v>82.895020000000002</v>
      </c>
      <c r="O601" s="230">
        <f t="shared" si="36"/>
        <v>824.15300000000002</v>
      </c>
      <c r="P601" s="230">
        <f t="shared" si="37"/>
        <v>350082.89502</v>
      </c>
    </row>
    <row r="602" spans="1:16" x14ac:dyDescent="0.25">
      <c r="A602" s="60">
        <v>871.53125</v>
      </c>
      <c r="B602" s="60">
        <v>-173.928466796875</v>
      </c>
      <c r="D602" s="60">
        <v>871.53125</v>
      </c>
      <c r="E602" s="60">
        <v>-88.399909973144531</v>
      </c>
      <c r="F602" s="60">
        <f t="shared" si="38"/>
        <v>99911.600090026855</v>
      </c>
      <c r="H602" s="60">
        <v>871.53125</v>
      </c>
      <c r="I602" s="60">
        <v>-107.34839630126953</v>
      </c>
      <c r="J602" s="60">
        <f t="shared" si="39"/>
        <v>199892.65160369873</v>
      </c>
      <c r="L602" s="60">
        <v>822.29200000000003</v>
      </c>
      <c r="M602" s="14">
        <v>84.984859999999998</v>
      </c>
      <c r="O602" s="230">
        <f t="shared" si="36"/>
        <v>825.29200000000003</v>
      </c>
      <c r="P602" s="230">
        <f t="shared" si="37"/>
        <v>350084.98486000003</v>
      </c>
    </row>
    <row r="603" spans="1:16" x14ac:dyDescent="0.25">
      <c r="A603" s="60">
        <v>869.7578125</v>
      </c>
      <c r="B603" s="60">
        <v>-281.62982177734375</v>
      </c>
      <c r="D603" s="60">
        <v>869.7578125</v>
      </c>
      <c r="E603" s="60">
        <v>-127.86113739013672</v>
      </c>
      <c r="F603" s="60">
        <f t="shared" si="38"/>
        <v>99872.138862609863</v>
      </c>
      <c r="H603" s="60">
        <v>869.7578125</v>
      </c>
      <c r="I603" s="60">
        <v>-238.02072143554688</v>
      </c>
      <c r="J603" s="60">
        <f t="shared" si="39"/>
        <v>199761.97927856445</v>
      </c>
      <c r="L603" s="60">
        <v>823.43100000000004</v>
      </c>
      <c r="M603" s="14">
        <v>2.9299999999999999E-3</v>
      </c>
      <c r="O603" s="230">
        <f t="shared" si="36"/>
        <v>826.43100000000004</v>
      </c>
      <c r="P603" s="230">
        <f t="shared" si="37"/>
        <v>350000.00293000002</v>
      </c>
    </row>
    <row r="604" spans="1:16" x14ac:dyDescent="0.25">
      <c r="A604" s="60">
        <v>867.982421875</v>
      </c>
      <c r="B604" s="60">
        <v>-439.97564697265625</v>
      </c>
      <c r="D604" s="60">
        <v>867.982421875</v>
      </c>
      <c r="E604" s="60">
        <v>-240.55523681640625</v>
      </c>
      <c r="F604" s="60">
        <f t="shared" si="38"/>
        <v>99759.444763183594</v>
      </c>
      <c r="H604" s="60">
        <v>867.982421875</v>
      </c>
      <c r="I604" s="60">
        <v>-51.480491638183594</v>
      </c>
      <c r="J604" s="60">
        <f t="shared" si="39"/>
        <v>199948.51950836182</v>
      </c>
      <c r="L604" s="60">
        <v>824.56899999999996</v>
      </c>
      <c r="M604" s="14">
        <v>78.841309999999993</v>
      </c>
      <c r="O604" s="230">
        <f t="shared" si="36"/>
        <v>827.56899999999996</v>
      </c>
      <c r="P604" s="230">
        <f t="shared" si="37"/>
        <v>350078.84130999999</v>
      </c>
    </row>
    <row r="605" spans="1:16" x14ac:dyDescent="0.25">
      <c r="A605" s="60">
        <v>866.208984375</v>
      </c>
      <c r="B605" s="60">
        <v>-83.976898193359375</v>
      </c>
      <c r="D605" s="60">
        <v>866.208984375</v>
      </c>
      <c r="E605" s="60">
        <v>-147.49746704101563</v>
      </c>
      <c r="F605" s="60">
        <f t="shared" si="38"/>
        <v>99852.502532958984</v>
      </c>
      <c r="H605" s="60">
        <v>866.208984375</v>
      </c>
      <c r="I605" s="60">
        <v>-256.75375366210938</v>
      </c>
      <c r="J605" s="60">
        <f t="shared" si="39"/>
        <v>199743.24624633789</v>
      </c>
      <c r="L605" s="60">
        <v>825.70699999999999</v>
      </c>
      <c r="M605" s="14">
        <v>147.6362</v>
      </c>
      <c r="O605" s="230">
        <f t="shared" si="36"/>
        <v>828.70699999999999</v>
      </c>
      <c r="P605" s="230">
        <f t="shared" si="37"/>
        <v>350147.63620000001</v>
      </c>
    </row>
    <row r="606" spans="1:16" x14ac:dyDescent="0.25">
      <c r="A606" s="60">
        <v>864.43359375</v>
      </c>
      <c r="B606" s="60">
        <v>-239.47090148925781</v>
      </c>
      <c r="D606" s="60">
        <v>864.43359375</v>
      </c>
      <c r="E606" s="60">
        <v>-185.45733642578125</v>
      </c>
      <c r="F606" s="60">
        <f t="shared" si="38"/>
        <v>99814.542663574219</v>
      </c>
      <c r="H606" s="60">
        <v>864.43359375</v>
      </c>
      <c r="I606" s="60">
        <v>-168.87420654296875</v>
      </c>
      <c r="J606" s="60">
        <f t="shared" si="39"/>
        <v>199831.12579345703</v>
      </c>
      <c r="L606" s="60">
        <v>826.846</v>
      </c>
      <c r="M606" s="14">
        <v>91.467770000000002</v>
      </c>
      <c r="O606" s="230">
        <f t="shared" si="36"/>
        <v>829.846</v>
      </c>
      <c r="P606" s="230">
        <f t="shared" si="37"/>
        <v>350091.46776999999</v>
      </c>
    </row>
    <row r="607" spans="1:16" x14ac:dyDescent="0.25">
      <c r="A607" s="60">
        <v>862.66015625</v>
      </c>
      <c r="B607" s="60">
        <v>-245.64039611816406</v>
      </c>
      <c r="D607" s="60">
        <v>862.66015625</v>
      </c>
      <c r="E607" s="60">
        <v>-162.86221313476563</v>
      </c>
      <c r="F607" s="60">
        <f t="shared" si="38"/>
        <v>99837.137786865234</v>
      </c>
      <c r="H607" s="60">
        <v>862.66015625</v>
      </c>
      <c r="I607" s="60">
        <v>-85.268333435058594</v>
      </c>
      <c r="J607" s="60">
        <f t="shared" si="39"/>
        <v>199914.73166656494</v>
      </c>
      <c r="L607" s="60">
        <v>827.98400000000004</v>
      </c>
      <c r="M607" s="14">
        <v>160.3682</v>
      </c>
      <c r="O607" s="230">
        <f t="shared" si="36"/>
        <v>830.98400000000004</v>
      </c>
      <c r="P607" s="230">
        <f t="shared" si="37"/>
        <v>350160.36820000003</v>
      </c>
    </row>
    <row r="608" spans="1:16" x14ac:dyDescent="0.25">
      <c r="A608" s="60">
        <v>860.8828125</v>
      </c>
      <c r="B608" s="60">
        <v>-117.95229339599609</v>
      </c>
      <c r="D608" s="60">
        <v>860.8828125</v>
      </c>
      <c r="E608" s="60">
        <v>-388.03057861328125</v>
      </c>
      <c r="F608" s="60">
        <f t="shared" si="38"/>
        <v>99611.969421386719</v>
      </c>
      <c r="H608" s="60">
        <v>860.8828125</v>
      </c>
      <c r="I608" s="60">
        <v>-148.07736206054688</v>
      </c>
      <c r="J608" s="60">
        <f t="shared" si="39"/>
        <v>199851.92263793945</v>
      </c>
      <c r="L608" s="60">
        <v>829.12199999999996</v>
      </c>
      <c r="M608" s="14">
        <v>82.146479999999997</v>
      </c>
      <c r="O608" s="230">
        <f t="shared" si="36"/>
        <v>832.12199999999996</v>
      </c>
      <c r="P608" s="230">
        <f t="shared" si="37"/>
        <v>350082.14648</v>
      </c>
    </row>
    <row r="609" spans="1:16" x14ac:dyDescent="0.25">
      <c r="A609" s="60">
        <v>859.107421875</v>
      </c>
      <c r="B609" s="60">
        <v>-21.332878112792969</v>
      </c>
      <c r="D609" s="60">
        <v>859.107421875</v>
      </c>
      <c r="E609" s="60">
        <v>-40.155300140380859</v>
      </c>
      <c r="F609" s="60">
        <f t="shared" si="38"/>
        <v>99959.844699859619</v>
      </c>
      <c r="H609" s="60">
        <v>859.107421875</v>
      </c>
      <c r="I609" s="60">
        <v>-88.390769958496094</v>
      </c>
      <c r="J609" s="60">
        <f t="shared" si="39"/>
        <v>199911.6092300415</v>
      </c>
      <c r="L609" s="60">
        <v>830.25900000000001</v>
      </c>
      <c r="M609" s="14">
        <v>130.15090000000001</v>
      </c>
      <c r="O609" s="230">
        <f t="shared" si="36"/>
        <v>833.25900000000001</v>
      </c>
      <c r="P609" s="230">
        <f t="shared" si="37"/>
        <v>350130.15090000001</v>
      </c>
    </row>
    <row r="610" spans="1:16" x14ac:dyDescent="0.25">
      <c r="A610" s="60">
        <v>857.33203125</v>
      </c>
      <c r="B610" s="60">
        <v>-54.242034912109375</v>
      </c>
      <c r="D610" s="60">
        <v>857.33203125</v>
      </c>
      <c r="E610" s="60">
        <v>-48.517574310302734</v>
      </c>
      <c r="F610" s="60">
        <f t="shared" si="38"/>
        <v>99951.482425689697</v>
      </c>
      <c r="H610" s="60">
        <v>857.33203125</v>
      </c>
      <c r="I610" s="60">
        <v>-70.9383544921875</v>
      </c>
      <c r="J610" s="60">
        <f t="shared" si="39"/>
        <v>199929.06164550781</v>
      </c>
      <c r="L610" s="60">
        <v>831.39700000000005</v>
      </c>
      <c r="M610" s="14">
        <v>68.909180000000006</v>
      </c>
      <c r="O610" s="230">
        <f t="shared" si="36"/>
        <v>834.39700000000005</v>
      </c>
      <c r="P610" s="230">
        <f t="shared" si="37"/>
        <v>350068.90918000002</v>
      </c>
    </row>
    <row r="611" spans="1:16" x14ac:dyDescent="0.25">
      <c r="A611" s="60">
        <v>855.5546875</v>
      </c>
      <c r="B611" s="60">
        <v>-120.86431121826172</v>
      </c>
      <c r="D611" s="60">
        <v>855.5546875</v>
      </c>
      <c r="E611" s="60">
        <v>19.148281097412109</v>
      </c>
      <c r="F611" s="60">
        <f t="shared" si="38"/>
        <v>100019.14828109741</v>
      </c>
      <c r="H611" s="60">
        <v>855.5546875</v>
      </c>
      <c r="I611" s="60">
        <v>-170.24577331542969</v>
      </c>
      <c r="J611" s="60">
        <f t="shared" si="39"/>
        <v>199829.75422668457</v>
      </c>
      <c r="L611" s="60">
        <v>832.53399999999999</v>
      </c>
      <c r="M611" s="14">
        <v>127.90819999999999</v>
      </c>
      <c r="O611" s="230">
        <f t="shared" si="36"/>
        <v>835.53399999999999</v>
      </c>
      <c r="P611" s="230">
        <f t="shared" si="37"/>
        <v>350127.90820000001</v>
      </c>
    </row>
    <row r="612" spans="1:16" x14ac:dyDescent="0.25">
      <c r="A612" s="60">
        <v>853.77734375</v>
      </c>
      <c r="B612" s="60">
        <v>-32.705287933349609</v>
      </c>
      <c r="D612" s="60">
        <v>853.77734375</v>
      </c>
      <c r="E612" s="60">
        <v>-124.227783203125</v>
      </c>
      <c r="F612" s="60">
        <f t="shared" si="38"/>
        <v>99875.772216796875</v>
      </c>
      <c r="H612" s="60">
        <v>853.77734375</v>
      </c>
      <c r="I612" s="60">
        <v>-116.14995574951172</v>
      </c>
      <c r="J612" s="60">
        <f t="shared" si="39"/>
        <v>199883.85004425049</v>
      </c>
      <c r="L612" s="60">
        <v>833.67100000000005</v>
      </c>
      <c r="M612" s="14">
        <v>33.889650000000003</v>
      </c>
      <c r="O612" s="230">
        <f t="shared" si="36"/>
        <v>836.67100000000005</v>
      </c>
      <c r="P612" s="230">
        <f t="shared" si="37"/>
        <v>350033.88965000003</v>
      </c>
    </row>
    <row r="613" spans="1:16" x14ac:dyDescent="0.25">
      <c r="A613" s="60">
        <v>852</v>
      </c>
      <c r="B613" s="60">
        <v>101.82844543457031</v>
      </c>
      <c r="D613" s="60">
        <v>852</v>
      </c>
      <c r="E613" s="60">
        <v>-117.03623199462891</v>
      </c>
      <c r="F613" s="60">
        <f t="shared" si="38"/>
        <v>99882.963768005371</v>
      </c>
      <c r="H613" s="60">
        <v>852</v>
      </c>
      <c r="I613" s="60">
        <v>44.830379486083984</v>
      </c>
      <c r="J613" s="60">
        <f t="shared" si="39"/>
        <v>200044.83037948608</v>
      </c>
      <c r="L613" s="60">
        <v>834.80799999999999</v>
      </c>
      <c r="M613" s="14">
        <v>46.888179999999998</v>
      </c>
      <c r="O613" s="230">
        <f t="shared" si="36"/>
        <v>837.80799999999999</v>
      </c>
      <c r="P613" s="230">
        <f t="shared" si="37"/>
        <v>350046.88818000001</v>
      </c>
    </row>
    <row r="614" spans="1:16" x14ac:dyDescent="0.25">
      <c r="A614" s="60">
        <v>850.22265625</v>
      </c>
      <c r="B614" s="60">
        <v>22.562721252441406</v>
      </c>
      <c r="D614" s="60">
        <v>850.22265625</v>
      </c>
      <c r="E614" s="60">
        <v>-52.18707275390625</v>
      </c>
      <c r="F614" s="60">
        <f t="shared" si="38"/>
        <v>99947.812927246094</v>
      </c>
      <c r="H614" s="60">
        <v>850.22265625</v>
      </c>
      <c r="I614" s="60">
        <v>-40.327400207519531</v>
      </c>
      <c r="J614" s="60">
        <f t="shared" si="39"/>
        <v>199959.67259979248</v>
      </c>
      <c r="L614" s="60">
        <v>835.94500000000005</v>
      </c>
      <c r="M614" s="14">
        <v>101.7681</v>
      </c>
      <c r="O614" s="230">
        <f t="shared" si="36"/>
        <v>838.94500000000005</v>
      </c>
      <c r="P614" s="230">
        <f t="shared" si="37"/>
        <v>350101.76809999999</v>
      </c>
    </row>
    <row r="615" spans="1:16" x14ac:dyDescent="0.25">
      <c r="A615" s="60">
        <v>848.443359375</v>
      </c>
      <c r="B615" s="60">
        <v>-173.31210327148438</v>
      </c>
      <c r="D615" s="60">
        <v>848.443359375</v>
      </c>
      <c r="E615" s="60">
        <v>43.600959777832031</v>
      </c>
      <c r="F615" s="60">
        <f t="shared" si="38"/>
        <v>100043.60095977783</v>
      </c>
      <c r="H615" s="60">
        <v>848.443359375</v>
      </c>
      <c r="I615" s="60">
        <v>-201.32377624511719</v>
      </c>
      <c r="J615" s="60">
        <f t="shared" si="39"/>
        <v>199798.67622375488</v>
      </c>
      <c r="L615" s="60">
        <v>837.08199999999999</v>
      </c>
      <c r="M615" s="14">
        <v>88.985839999999996</v>
      </c>
      <c r="O615" s="230">
        <f t="shared" si="36"/>
        <v>840.08199999999999</v>
      </c>
      <c r="P615" s="230">
        <f t="shared" si="37"/>
        <v>350088.98583999998</v>
      </c>
    </row>
    <row r="616" spans="1:16" x14ac:dyDescent="0.25">
      <c r="A616" s="60">
        <v>846.666015625</v>
      </c>
      <c r="B616" s="60">
        <v>-189.22857666015625</v>
      </c>
      <c r="D616" s="60">
        <v>846.666015625</v>
      </c>
      <c r="E616" s="60">
        <v>-150.2147216796875</v>
      </c>
      <c r="F616" s="60">
        <f t="shared" si="38"/>
        <v>99849.785278320313</v>
      </c>
      <c r="H616" s="60">
        <v>846.666015625</v>
      </c>
      <c r="I616" s="60">
        <v>-86.771049499511719</v>
      </c>
      <c r="J616" s="60">
        <f t="shared" si="39"/>
        <v>199913.22895050049</v>
      </c>
      <c r="L616" s="60">
        <v>838.21900000000005</v>
      </c>
      <c r="M616" s="14">
        <v>136.95750000000001</v>
      </c>
      <c r="O616" s="230">
        <f t="shared" si="36"/>
        <v>841.21900000000005</v>
      </c>
      <c r="P616" s="230">
        <f t="shared" si="37"/>
        <v>350136.95750000002</v>
      </c>
    </row>
    <row r="617" spans="1:16" x14ac:dyDescent="0.25">
      <c r="A617" s="60">
        <v>844.88671875</v>
      </c>
      <c r="B617" s="60">
        <v>-167.15921020507813</v>
      </c>
      <c r="D617" s="60">
        <v>844.88671875</v>
      </c>
      <c r="E617" s="60">
        <v>-60.050239562988281</v>
      </c>
      <c r="F617" s="60">
        <f t="shared" si="38"/>
        <v>99939.949760437012</v>
      </c>
      <c r="H617" s="60">
        <v>844.88671875</v>
      </c>
      <c r="I617" s="60">
        <v>-115.56315612792969</v>
      </c>
      <c r="J617" s="60">
        <f t="shared" si="39"/>
        <v>199884.43684387207</v>
      </c>
      <c r="L617" s="60">
        <v>839.35500000000002</v>
      </c>
      <c r="M617" s="14">
        <v>99.663570000000007</v>
      </c>
      <c r="O617" s="230">
        <f t="shared" si="36"/>
        <v>842.35500000000002</v>
      </c>
      <c r="P617" s="230">
        <f t="shared" si="37"/>
        <v>350099.66356999998</v>
      </c>
    </row>
    <row r="618" spans="1:16" x14ac:dyDescent="0.25">
      <c r="A618" s="60">
        <v>843.107421875</v>
      </c>
      <c r="B618" s="60">
        <v>-220.9630126953125</v>
      </c>
      <c r="D618" s="60">
        <v>843.107421875</v>
      </c>
      <c r="E618" s="60">
        <v>-146.93269348144531</v>
      </c>
      <c r="F618" s="60">
        <f t="shared" si="38"/>
        <v>99853.067306518555</v>
      </c>
      <c r="H618" s="60">
        <v>843.107421875</v>
      </c>
      <c r="I618" s="60">
        <v>-71.274436950683594</v>
      </c>
      <c r="J618" s="60">
        <f t="shared" si="39"/>
        <v>199928.72556304932</v>
      </c>
      <c r="L618" s="60">
        <v>840.49099999999999</v>
      </c>
      <c r="M618" s="14">
        <v>64.568359999999998</v>
      </c>
      <c r="O618" s="230">
        <f t="shared" si="36"/>
        <v>843.49099999999999</v>
      </c>
      <c r="P618" s="230">
        <f t="shared" si="37"/>
        <v>350064.56835999998</v>
      </c>
    </row>
    <row r="619" spans="1:16" x14ac:dyDescent="0.25">
      <c r="A619" s="60">
        <v>841.326171875</v>
      </c>
      <c r="B619" s="60">
        <v>-7.8364596366882324</v>
      </c>
      <c r="D619" s="60">
        <v>841.326171875</v>
      </c>
      <c r="E619" s="60">
        <v>-159.29373168945313</v>
      </c>
      <c r="F619" s="60">
        <f t="shared" si="38"/>
        <v>99840.706268310547</v>
      </c>
      <c r="H619" s="60">
        <v>841.326171875</v>
      </c>
      <c r="I619" s="60">
        <v>-24.157146453857422</v>
      </c>
      <c r="J619" s="60">
        <f t="shared" si="39"/>
        <v>199975.84285354614</v>
      </c>
      <c r="L619" s="60">
        <v>841.62699999999995</v>
      </c>
      <c r="M619" s="14">
        <v>78.258790000000005</v>
      </c>
      <c r="O619" s="230">
        <f t="shared" si="36"/>
        <v>844.62699999999995</v>
      </c>
      <c r="P619" s="230">
        <f t="shared" si="37"/>
        <v>350078.25878999999</v>
      </c>
    </row>
    <row r="620" spans="1:16" x14ac:dyDescent="0.25">
      <c r="A620" s="60">
        <v>839.546875</v>
      </c>
      <c r="B620" s="60">
        <v>-61.655353546142578</v>
      </c>
      <c r="D620" s="60">
        <v>839.546875</v>
      </c>
      <c r="E620" s="60">
        <v>140.07209777832031</v>
      </c>
      <c r="F620" s="60">
        <f t="shared" si="38"/>
        <v>100140.07209777832</v>
      </c>
      <c r="H620" s="60">
        <v>839.546875</v>
      </c>
      <c r="I620" s="60">
        <v>-137.15568542480469</v>
      </c>
      <c r="J620" s="60">
        <f t="shared" si="39"/>
        <v>199862.8443145752</v>
      </c>
      <c r="L620" s="60">
        <v>842.76300000000003</v>
      </c>
      <c r="M620" s="14">
        <v>63.940919999999998</v>
      </c>
      <c r="O620" s="230">
        <f t="shared" si="36"/>
        <v>845.76300000000003</v>
      </c>
      <c r="P620" s="230">
        <f t="shared" si="37"/>
        <v>350063.94092000002</v>
      </c>
    </row>
    <row r="621" spans="1:16" x14ac:dyDescent="0.25">
      <c r="A621" s="60">
        <v>837.765625</v>
      </c>
      <c r="B621" s="60">
        <v>-77.505622863769531</v>
      </c>
      <c r="D621" s="60">
        <v>837.765625</v>
      </c>
      <c r="E621" s="60">
        <v>16.760345458984375</v>
      </c>
      <c r="F621" s="60">
        <f t="shared" si="38"/>
        <v>100016.76034545898</v>
      </c>
      <c r="H621" s="60">
        <v>837.765625</v>
      </c>
      <c r="I621" s="60">
        <v>-29.648395538330078</v>
      </c>
      <c r="J621" s="60">
        <f t="shared" si="39"/>
        <v>199970.35160446167</v>
      </c>
      <c r="L621" s="60">
        <v>843.899</v>
      </c>
      <c r="M621" s="14">
        <v>115.9014</v>
      </c>
      <c r="O621" s="230">
        <f t="shared" si="36"/>
        <v>846.899</v>
      </c>
      <c r="P621" s="230">
        <f t="shared" si="37"/>
        <v>350115.90139999997</v>
      </c>
    </row>
    <row r="622" spans="1:16" x14ac:dyDescent="0.25">
      <c r="A622" s="60">
        <v>835.984375</v>
      </c>
      <c r="B622" s="60">
        <v>-9.1349248886108398</v>
      </c>
      <c r="D622" s="60">
        <v>835.984375</v>
      </c>
      <c r="E622" s="60">
        <v>29.665788650512695</v>
      </c>
      <c r="F622" s="60">
        <f t="shared" si="38"/>
        <v>100029.66578865051</v>
      </c>
      <c r="H622" s="60">
        <v>835.984375</v>
      </c>
      <c r="I622" s="60">
        <v>138.17803955078125</v>
      </c>
      <c r="J622" s="60">
        <f t="shared" si="39"/>
        <v>200138.17803955078</v>
      </c>
      <c r="L622" s="60">
        <v>845.03499999999997</v>
      </c>
      <c r="M622" s="14">
        <v>128.7715</v>
      </c>
      <c r="O622" s="230">
        <f t="shared" si="36"/>
        <v>848.03499999999997</v>
      </c>
      <c r="P622" s="230">
        <f t="shared" si="37"/>
        <v>350128.77149999997</v>
      </c>
    </row>
    <row r="623" spans="1:16" x14ac:dyDescent="0.25">
      <c r="A623" s="60">
        <v>834.203125</v>
      </c>
      <c r="B623" s="60">
        <v>-260.74679565429688</v>
      </c>
      <c r="D623" s="60">
        <v>834.203125</v>
      </c>
      <c r="E623" s="60">
        <v>-212.82279968261719</v>
      </c>
      <c r="F623" s="60">
        <f t="shared" si="38"/>
        <v>99787.177200317383</v>
      </c>
      <c r="H623" s="60">
        <v>834.203125</v>
      </c>
      <c r="I623" s="60">
        <v>-4.1844406127929688</v>
      </c>
      <c r="J623" s="60">
        <f t="shared" si="39"/>
        <v>199995.81555938721</v>
      </c>
      <c r="L623" s="60">
        <v>846.17</v>
      </c>
      <c r="M623" s="14">
        <v>72.428709999999995</v>
      </c>
      <c r="O623" s="230">
        <f t="shared" si="36"/>
        <v>849.17</v>
      </c>
      <c r="P623" s="230">
        <f t="shared" si="37"/>
        <v>350072.42871000001</v>
      </c>
    </row>
    <row r="624" spans="1:16" x14ac:dyDescent="0.25">
      <c r="A624" s="60">
        <v>832.421875</v>
      </c>
      <c r="B624" s="60">
        <v>-17.001764297485352</v>
      </c>
      <c r="D624" s="60">
        <v>832.421875</v>
      </c>
      <c r="E624" s="60">
        <v>-97.435806274414063</v>
      </c>
      <c r="F624" s="60">
        <f t="shared" si="38"/>
        <v>99902.564193725586</v>
      </c>
      <c r="H624" s="60">
        <v>832.421875</v>
      </c>
      <c r="I624" s="60">
        <v>-38.440227508544922</v>
      </c>
      <c r="J624" s="60">
        <f t="shared" si="39"/>
        <v>199961.55977249146</v>
      </c>
      <c r="L624" s="60">
        <v>847.30600000000004</v>
      </c>
      <c r="M624" s="14">
        <v>41.08887</v>
      </c>
      <c r="O624" s="230">
        <f t="shared" si="36"/>
        <v>850.30600000000004</v>
      </c>
      <c r="P624" s="230">
        <f t="shared" si="37"/>
        <v>350041.08886999998</v>
      </c>
    </row>
    <row r="625" spans="1:16" x14ac:dyDescent="0.25">
      <c r="A625" s="60">
        <v>830.638671875</v>
      </c>
      <c r="B625" s="60">
        <v>-166.06910705566406</v>
      </c>
      <c r="D625" s="60">
        <v>830.638671875</v>
      </c>
      <c r="E625" s="60">
        <v>-59.206466674804688</v>
      </c>
      <c r="F625" s="60">
        <f t="shared" si="38"/>
        <v>99940.793533325195</v>
      </c>
      <c r="H625" s="60">
        <v>830.638671875</v>
      </c>
      <c r="I625" s="60">
        <v>104.08907318115234</v>
      </c>
      <c r="J625" s="60">
        <f t="shared" si="39"/>
        <v>200104.08907318115</v>
      </c>
      <c r="L625" s="60">
        <v>848.44100000000003</v>
      </c>
      <c r="M625" s="14">
        <v>74.942869999999999</v>
      </c>
      <c r="O625" s="230">
        <f t="shared" si="36"/>
        <v>851.44100000000003</v>
      </c>
      <c r="P625" s="230">
        <f t="shared" si="37"/>
        <v>350074.94287000003</v>
      </c>
    </row>
    <row r="626" spans="1:16" x14ac:dyDescent="0.25">
      <c r="A626" s="60">
        <v>828.85546875</v>
      </c>
      <c r="B626" s="60">
        <v>-212.70425415039063</v>
      </c>
      <c r="D626" s="60">
        <v>828.85546875</v>
      </c>
      <c r="E626" s="60">
        <v>-39.214641571044922</v>
      </c>
      <c r="F626" s="60">
        <f t="shared" si="38"/>
        <v>99960.785358428955</v>
      </c>
      <c r="H626" s="60">
        <v>828.85546875</v>
      </c>
      <c r="I626" s="60">
        <v>-115.23153686523438</v>
      </c>
      <c r="J626" s="60">
        <f t="shared" si="39"/>
        <v>199884.76846313477</v>
      </c>
      <c r="L626" s="60">
        <v>849.57600000000002</v>
      </c>
      <c r="M626" s="14">
        <v>134.57320000000001</v>
      </c>
      <c r="O626" s="230">
        <f t="shared" si="36"/>
        <v>852.57600000000002</v>
      </c>
      <c r="P626" s="230">
        <f t="shared" si="37"/>
        <v>350134.57319999998</v>
      </c>
    </row>
    <row r="627" spans="1:16" x14ac:dyDescent="0.25">
      <c r="A627" s="60">
        <v>827.072265625</v>
      </c>
      <c r="B627" s="60">
        <v>40.703731536865234</v>
      </c>
      <c r="D627" s="60">
        <v>827.072265625</v>
      </c>
      <c r="E627" s="60">
        <v>123.78388977050781</v>
      </c>
      <c r="F627" s="60">
        <f t="shared" si="38"/>
        <v>100123.78388977051</v>
      </c>
      <c r="H627" s="60">
        <v>827.072265625</v>
      </c>
      <c r="I627" s="60">
        <v>-128.34669494628906</v>
      </c>
      <c r="J627" s="60">
        <f t="shared" si="39"/>
        <v>199871.65330505371</v>
      </c>
      <c r="L627" s="60">
        <v>850.71</v>
      </c>
      <c r="M627" s="14">
        <v>39.464359999999999</v>
      </c>
      <c r="O627" s="230">
        <f t="shared" si="36"/>
        <v>853.71</v>
      </c>
      <c r="P627" s="230">
        <f t="shared" si="37"/>
        <v>350039.46435999998</v>
      </c>
    </row>
    <row r="628" spans="1:16" x14ac:dyDescent="0.25">
      <c r="A628" s="60">
        <v>825.2890625</v>
      </c>
      <c r="B628" s="60">
        <v>-52.2225341796875</v>
      </c>
      <c r="D628" s="60">
        <v>825.2890625</v>
      </c>
      <c r="E628" s="60">
        <v>63.849746704101563</v>
      </c>
      <c r="F628" s="60">
        <f t="shared" si="38"/>
        <v>100063.8497467041</v>
      </c>
      <c r="H628" s="60">
        <v>825.2890625</v>
      </c>
      <c r="I628" s="60">
        <v>77.217918395996094</v>
      </c>
      <c r="J628" s="60">
        <f t="shared" si="39"/>
        <v>200077.217918396</v>
      </c>
      <c r="L628" s="60">
        <v>851.84500000000003</v>
      </c>
      <c r="M628" s="14">
        <v>8.9233399999999996</v>
      </c>
      <c r="O628" s="230">
        <f t="shared" si="36"/>
        <v>854.84500000000003</v>
      </c>
      <c r="P628" s="230">
        <f t="shared" si="37"/>
        <v>350008.92333999998</v>
      </c>
    </row>
    <row r="629" spans="1:16" x14ac:dyDescent="0.25">
      <c r="A629" s="60">
        <v>823.505859375</v>
      </c>
      <c r="B629" s="60">
        <v>11.840747833251953</v>
      </c>
      <c r="D629" s="60">
        <v>823.505859375</v>
      </c>
      <c r="E629" s="60">
        <v>-189.43301391601563</v>
      </c>
      <c r="F629" s="60">
        <f t="shared" si="38"/>
        <v>99810.566986083984</v>
      </c>
      <c r="H629" s="60">
        <v>823.505859375</v>
      </c>
      <c r="I629" s="60">
        <v>-34.00677490234375</v>
      </c>
      <c r="J629" s="60">
        <f t="shared" si="39"/>
        <v>199965.99322509766</v>
      </c>
      <c r="L629" s="60">
        <v>852.98</v>
      </c>
      <c r="M629" s="14">
        <v>69.670900000000003</v>
      </c>
      <c r="O629" s="230">
        <f t="shared" si="36"/>
        <v>855.98</v>
      </c>
      <c r="P629" s="230">
        <f t="shared" si="37"/>
        <v>350069.67090000003</v>
      </c>
    </row>
    <row r="630" spans="1:16" x14ac:dyDescent="0.25">
      <c r="A630" s="60">
        <v>821.720703125</v>
      </c>
      <c r="B630" s="60">
        <v>45.087474822998047</v>
      </c>
      <c r="D630" s="60">
        <v>821.720703125</v>
      </c>
      <c r="E630" s="60">
        <v>-72.683601379394531</v>
      </c>
      <c r="F630" s="60">
        <f t="shared" si="38"/>
        <v>99927.316398620605</v>
      </c>
      <c r="H630" s="60">
        <v>821.720703125</v>
      </c>
      <c r="I630" s="60">
        <v>22.979860305786133</v>
      </c>
      <c r="J630" s="60">
        <f t="shared" si="39"/>
        <v>200022.97986030579</v>
      </c>
      <c r="L630" s="60">
        <v>854.11400000000003</v>
      </c>
      <c r="M630" s="14">
        <v>122.2563</v>
      </c>
      <c r="O630" s="230">
        <f t="shared" si="36"/>
        <v>857.11400000000003</v>
      </c>
      <c r="P630" s="230">
        <f t="shared" si="37"/>
        <v>350122.25630000001</v>
      </c>
    </row>
    <row r="631" spans="1:16" x14ac:dyDescent="0.25">
      <c r="A631" s="60">
        <v>819.935546875</v>
      </c>
      <c r="B631" s="60">
        <v>-214.43887329101563</v>
      </c>
      <c r="D631" s="60">
        <v>819.935546875</v>
      </c>
      <c r="E631" s="60">
        <v>59.428249359130859</v>
      </c>
      <c r="F631" s="60">
        <f t="shared" si="38"/>
        <v>100059.42824935913</v>
      </c>
      <c r="H631" s="60">
        <v>819.935546875</v>
      </c>
      <c r="I631" s="60">
        <v>60.341590881347656</v>
      </c>
      <c r="J631" s="60">
        <f t="shared" si="39"/>
        <v>200060.34159088135</v>
      </c>
      <c r="L631" s="60">
        <v>855.24800000000005</v>
      </c>
      <c r="M631" s="14">
        <v>135.834</v>
      </c>
      <c r="O631" s="230">
        <f t="shared" si="36"/>
        <v>858.24800000000005</v>
      </c>
      <c r="P631" s="230">
        <f t="shared" si="37"/>
        <v>350135.83399999997</v>
      </c>
    </row>
    <row r="632" spans="1:16" x14ac:dyDescent="0.25">
      <c r="A632" s="60">
        <v>818.150390625</v>
      </c>
      <c r="B632" s="60">
        <v>131.11871337890625</v>
      </c>
      <c r="D632" s="60">
        <v>818.150390625</v>
      </c>
      <c r="E632" s="60">
        <v>71.058853149414063</v>
      </c>
      <c r="F632" s="60">
        <f t="shared" si="38"/>
        <v>100071.05885314941</v>
      </c>
      <c r="H632" s="60">
        <v>818.150390625</v>
      </c>
      <c r="I632" s="60">
        <v>104.69819641113281</v>
      </c>
      <c r="J632" s="60">
        <f t="shared" si="39"/>
        <v>200104.69819641113</v>
      </c>
      <c r="L632" s="60">
        <v>856.38199999999995</v>
      </c>
      <c r="M632" s="14">
        <v>63.465820000000001</v>
      </c>
      <c r="O632" s="230">
        <f t="shared" si="36"/>
        <v>859.38199999999995</v>
      </c>
      <c r="P632" s="230">
        <f t="shared" si="37"/>
        <v>350063.46581999998</v>
      </c>
    </row>
    <row r="633" spans="1:16" x14ac:dyDescent="0.25">
      <c r="A633" s="60">
        <v>816.365234375</v>
      </c>
      <c r="B633" s="60">
        <v>167.09376525878906</v>
      </c>
      <c r="D633" s="60">
        <v>816.365234375</v>
      </c>
      <c r="E633" s="60">
        <v>100.89380645751953</v>
      </c>
      <c r="F633" s="60">
        <f t="shared" si="38"/>
        <v>100100.89380645752</v>
      </c>
      <c r="H633" s="60">
        <v>816.365234375</v>
      </c>
      <c r="I633" s="60">
        <v>45.439964294433594</v>
      </c>
      <c r="J633" s="60">
        <f t="shared" si="39"/>
        <v>200045.43996429443</v>
      </c>
      <c r="L633" s="60">
        <v>857.51599999999996</v>
      </c>
      <c r="M633" s="14">
        <v>38.02637</v>
      </c>
      <c r="O633" s="230">
        <f t="shared" si="36"/>
        <v>860.51599999999996</v>
      </c>
      <c r="P633" s="230">
        <f t="shared" si="37"/>
        <v>350038.02636999998</v>
      </c>
    </row>
    <row r="634" spans="1:16" x14ac:dyDescent="0.25">
      <c r="A634" s="60">
        <v>814.580078125</v>
      </c>
      <c r="B634" s="60">
        <v>89.665542602539063</v>
      </c>
      <c r="D634" s="60">
        <v>814.580078125</v>
      </c>
      <c r="E634" s="60">
        <v>41.142135620117188</v>
      </c>
      <c r="F634" s="60">
        <f t="shared" si="38"/>
        <v>100041.14213562012</v>
      </c>
      <c r="H634" s="60">
        <v>814.580078125</v>
      </c>
      <c r="I634" s="60">
        <v>155.58900451660156</v>
      </c>
      <c r="J634" s="60">
        <f t="shared" si="39"/>
        <v>200155.5890045166</v>
      </c>
      <c r="L634" s="60">
        <v>858.65</v>
      </c>
      <c r="M634" s="14">
        <v>126.5771</v>
      </c>
      <c r="O634" s="230">
        <f t="shared" si="36"/>
        <v>861.65</v>
      </c>
      <c r="P634" s="230">
        <f t="shared" si="37"/>
        <v>350126.57709999999</v>
      </c>
    </row>
    <row r="635" spans="1:16" x14ac:dyDescent="0.25">
      <c r="A635" s="60">
        <v>812.79296875</v>
      </c>
      <c r="B635" s="60">
        <v>244.60983276367188</v>
      </c>
      <c r="D635" s="60">
        <v>812.79296875</v>
      </c>
      <c r="E635" s="60">
        <v>294.93264770507813</v>
      </c>
      <c r="F635" s="60">
        <f t="shared" si="38"/>
        <v>100294.93264770508</v>
      </c>
      <c r="H635" s="60">
        <v>812.79296875</v>
      </c>
      <c r="I635" s="60">
        <v>46.011135101318359</v>
      </c>
      <c r="J635" s="60">
        <f t="shared" si="39"/>
        <v>200046.01113510132</v>
      </c>
      <c r="L635" s="60">
        <v>859.78300000000002</v>
      </c>
      <c r="M635" s="14">
        <v>69.119630000000001</v>
      </c>
      <c r="O635" s="230">
        <f t="shared" si="36"/>
        <v>862.78300000000002</v>
      </c>
      <c r="P635" s="230">
        <f t="shared" si="37"/>
        <v>350069.11962999997</v>
      </c>
    </row>
    <row r="636" spans="1:16" x14ac:dyDescent="0.25">
      <c r="A636" s="60">
        <v>811.005859375</v>
      </c>
      <c r="B636" s="60">
        <v>146.23582458496094</v>
      </c>
      <c r="D636" s="60">
        <v>811.005859375</v>
      </c>
      <c r="E636" s="60">
        <v>63.126846313476563</v>
      </c>
      <c r="F636" s="60">
        <f t="shared" si="38"/>
        <v>100063.12684631348</v>
      </c>
      <c r="H636" s="60">
        <v>811.005859375</v>
      </c>
      <c r="I636" s="60">
        <v>160.34957885742188</v>
      </c>
      <c r="J636" s="60">
        <f t="shared" si="39"/>
        <v>200160.34957885742</v>
      </c>
      <c r="L636" s="60">
        <v>860.91700000000003</v>
      </c>
      <c r="M636" s="14">
        <v>96.653319999999994</v>
      </c>
      <c r="O636" s="230">
        <f t="shared" si="36"/>
        <v>863.91700000000003</v>
      </c>
      <c r="P636" s="230">
        <f t="shared" si="37"/>
        <v>350096.65331999998</v>
      </c>
    </row>
    <row r="637" spans="1:16" x14ac:dyDescent="0.25">
      <c r="A637" s="60">
        <v>809.21875</v>
      </c>
      <c r="B637" s="60">
        <v>-1.0584477186203003</v>
      </c>
      <c r="D637" s="60">
        <v>809.21875</v>
      </c>
      <c r="E637" s="60">
        <v>104.20133209228516</v>
      </c>
      <c r="F637" s="60">
        <f t="shared" si="38"/>
        <v>100104.20133209229</v>
      </c>
      <c r="H637" s="60">
        <v>809.21875</v>
      </c>
      <c r="I637" s="60">
        <v>187.92036437988281</v>
      </c>
      <c r="J637" s="60">
        <f t="shared" si="39"/>
        <v>200187.92036437988</v>
      </c>
      <c r="L637" s="60">
        <v>862.05</v>
      </c>
      <c r="M637" s="14">
        <v>9.1791990000000006</v>
      </c>
      <c r="O637" s="230">
        <f t="shared" si="36"/>
        <v>865.05</v>
      </c>
      <c r="P637" s="230">
        <f t="shared" si="37"/>
        <v>350009.17919900001</v>
      </c>
    </row>
    <row r="638" spans="1:16" x14ac:dyDescent="0.25">
      <c r="A638" s="60">
        <v>807.431640625</v>
      </c>
      <c r="B638" s="60">
        <v>360.74606323242188</v>
      </c>
      <c r="D638" s="60">
        <v>807.431640625</v>
      </c>
      <c r="E638" s="60">
        <v>106.11119842529297</v>
      </c>
      <c r="F638" s="60">
        <f t="shared" si="38"/>
        <v>100106.11119842529</v>
      </c>
      <c r="H638" s="60">
        <v>807.431640625</v>
      </c>
      <c r="I638" s="60">
        <v>135.77391052246094</v>
      </c>
      <c r="J638" s="60">
        <f t="shared" si="39"/>
        <v>200135.77391052246</v>
      </c>
      <c r="L638" s="60">
        <v>863.18299999999999</v>
      </c>
      <c r="M638" s="14">
        <v>96.775880000000001</v>
      </c>
      <c r="O638" s="230">
        <f t="shared" si="36"/>
        <v>866.18299999999999</v>
      </c>
      <c r="P638" s="230">
        <f t="shared" si="37"/>
        <v>350096.77587999997</v>
      </c>
    </row>
    <row r="639" spans="1:16" x14ac:dyDescent="0.25">
      <c r="A639" s="60">
        <v>805.642578125</v>
      </c>
      <c r="B639" s="60">
        <v>293.182861328125</v>
      </c>
      <c r="D639" s="60">
        <v>805.642578125</v>
      </c>
      <c r="E639" s="60">
        <v>187.75477600097656</v>
      </c>
      <c r="F639" s="60">
        <f t="shared" si="38"/>
        <v>100187.75477600098</v>
      </c>
      <c r="H639" s="60">
        <v>805.642578125</v>
      </c>
      <c r="I639" s="60">
        <v>210.9146728515625</v>
      </c>
      <c r="J639" s="60">
        <f t="shared" si="39"/>
        <v>200210.91467285156</v>
      </c>
      <c r="L639" s="60">
        <v>864.31600000000003</v>
      </c>
      <c r="M639" s="14">
        <v>198.28270000000001</v>
      </c>
      <c r="O639" s="230">
        <f t="shared" si="36"/>
        <v>867.31600000000003</v>
      </c>
      <c r="P639" s="230">
        <f t="shared" si="37"/>
        <v>350198.28269999998</v>
      </c>
    </row>
    <row r="640" spans="1:16" x14ac:dyDescent="0.25">
      <c r="A640" s="60">
        <v>803.85546875</v>
      </c>
      <c r="B640" s="60">
        <v>362.58984375</v>
      </c>
      <c r="D640" s="60">
        <v>803.85546875</v>
      </c>
      <c r="E640" s="60">
        <v>20.528839111328125</v>
      </c>
      <c r="F640" s="60">
        <f t="shared" si="38"/>
        <v>100020.52883911133</v>
      </c>
      <c r="H640" s="60">
        <v>803.85546875</v>
      </c>
      <c r="I640" s="60">
        <v>114.07277679443359</v>
      </c>
      <c r="J640" s="60">
        <f t="shared" si="39"/>
        <v>200114.07277679443</v>
      </c>
      <c r="L640" s="60">
        <v>865.44799999999998</v>
      </c>
      <c r="M640" s="14">
        <v>92.783199999999994</v>
      </c>
      <c r="O640" s="230">
        <f t="shared" si="36"/>
        <v>868.44799999999998</v>
      </c>
      <c r="P640" s="230">
        <f t="shared" si="37"/>
        <v>350092.78320000001</v>
      </c>
    </row>
    <row r="641" spans="1:16" x14ac:dyDescent="0.25">
      <c r="A641" s="60">
        <v>802.06640625</v>
      </c>
      <c r="B641" s="60">
        <v>329.97384643554688</v>
      </c>
      <c r="D641" s="60">
        <v>802.06640625</v>
      </c>
      <c r="E641" s="60">
        <v>121.74366760253906</v>
      </c>
      <c r="F641" s="60">
        <f t="shared" si="38"/>
        <v>100121.74366760254</v>
      </c>
      <c r="H641" s="60">
        <v>802.06640625</v>
      </c>
      <c r="I641" s="60">
        <v>147.27513122558594</v>
      </c>
      <c r="J641" s="60">
        <f t="shared" si="39"/>
        <v>200147.27513122559</v>
      </c>
      <c r="L641" s="60">
        <v>866.58100000000002</v>
      </c>
      <c r="M641" s="14">
        <v>97.275880000000001</v>
      </c>
      <c r="O641" s="230">
        <f t="shared" si="36"/>
        <v>869.58100000000002</v>
      </c>
      <c r="P641" s="230">
        <f t="shared" si="37"/>
        <v>350097.27587999997</v>
      </c>
    </row>
    <row r="642" spans="1:16" x14ac:dyDescent="0.25">
      <c r="A642" s="60">
        <v>800.27734375</v>
      </c>
      <c r="B642" s="60">
        <v>293.17156982421875</v>
      </c>
      <c r="D642" s="60">
        <v>800.27734375</v>
      </c>
      <c r="E642" s="60">
        <v>190.7861328125</v>
      </c>
      <c r="F642" s="60">
        <f t="shared" si="38"/>
        <v>100190.7861328125</v>
      </c>
      <c r="H642" s="60">
        <v>800.27734375</v>
      </c>
      <c r="I642" s="60">
        <v>335.55648803710938</v>
      </c>
      <c r="J642" s="60">
        <f t="shared" si="39"/>
        <v>200335.55648803711</v>
      </c>
      <c r="L642" s="60">
        <v>867.71299999999997</v>
      </c>
      <c r="M642" s="14">
        <v>86.761229999999998</v>
      </c>
      <c r="O642" s="230">
        <f t="shared" si="36"/>
        <v>870.71299999999997</v>
      </c>
      <c r="P642" s="230">
        <f t="shared" si="37"/>
        <v>350086.76123</v>
      </c>
    </row>
    <row r="643" spans="1:16" x14ac:dyDescent="0.25">
      <c r="A643" s="60">
        <v>798.486328125</v>
      </c>
      <c r="B643" s="60">
        <v>242.44491577148438</v>
      </c>
      <c r="D643" s="60">
        <v>798.486328125</v>
      </c>
      <c r="E643" s="60">
        <v>301.74591064453125</v>
      </c>
      <c r="F643" s="60">
        <f t="shared" si="38"/>
        <v>100301.74591064453</v>
      </c>
      <c r="H643" s="60">
        <v>798.486328125</v>
      </c>
      <c r="I643" s="60">
        <v>396.66741943359375</v>
      </c>
      <c r="J643" s="60">
        <f t="shared" si="39"/>
        <v>200396.66741943359</v>
      </c>
      <c r="L643" s="60">
        <v>868.846</v>
      </c>
      <c r="M643" s="14">
        <v>78.351070000000007</v>
      </c>
      <c r="O643" s="230">
        <f t="shared" si="36"/>
        <v>871.846</v>
      </c>
      <c r="P643" s="230">
        <f t="shared" si="37"/>
        <v>350078.35106999998</v>
      </c>
    </row>
    <row r="644" spans="1:16" x14ac:dyDescent="0.25">
      <c r="A644" s="60">
        <v>796.697265625</v>
      </c>
      <c r="B644" s="60">
        <v>289.44839477539063</v>
      </c>
      <c r="D644" s="60">
        <v>796.697265625</v>
      </c>
      <c r="E644" s="60">
        <v>133.32646179199219</v>
      </c>
      <c r="F644" s="60">
        <f t="shared" si="38"/>
        <v>100133.32646179199</v>
      </c>
      <c r="H644" s="60">
        <v>796.697265625</v>
      </c>
      <c r="I644" s="60">
        <v>333.4395751953125</v>
      </c>
      <c r="J644" s="60">
        <f t="shared" si="39"/>
        <v>200333.43957519531</v>
      </c>
      <c r="L644" s="60">
        <v>869.97799999999995</v>
      </c>
      <c r="M644" s="14">
        <v>85.686520000000002</v>
      </c>
      <c r="O644" s="230">
        <f t="shared" si="36"/>
        <v>872.97799999999995</v>
      </c>
      <c r="P644" s="230">
        <f t="shared" si="37"/>
        <v>350085.68651999999</v>
      </c>
    </row>
    <row r="645" spans="1:16" x14ac:dyDescent="0.25">
      <c r="A645" s="60">
        <v>794.90625</v>
      </c>
      <c r="B645" s="60">
        <v>245.7003173828125</v>
      </c>
      <c r="D645" s="60">
        <v>794.90625</v>
      </c>
      <c r="E645" s="60">
        <v>358.7598876953125</v>
      </c>
      <c r="F645" s="60">
        <f t="shared" si="38"/>
        <v>100358.75988769531</v>
      </c>
      <c r="H645" s="60">
        <v>794.90625</v>
      </c>
      <c r="I645" s="60">
        <v>236.76211547851563</v>
      </c>
      <c r="J645" s="60">
        <f t="shared" si="39"/>
        <v>200236.76211547852</v>
      </c>
      <c r="L645" s="60">
        <v>871.11</v>
      </c>
      <c r="M645" s="14">
        <v>65.091309999999993</v>
      </c>
      <c r="O645" s="230">
        <f t="shared" si="36"/>
        <v>874.11</v>
      </c>
      <c r="P645" s="230">
        <f t="shared" si="37"/>
        <v>350065.09130999999</v>
      </c>
    </row>
    <row r="646" spans="1:16" x14ac:dyDescent="0.25">
      <c r="A646" s="60">
        <v>793.115234375</v>
      </c>
      <c r="B646" s="60">
        <v>391.80508422851563</v>
      </c>
      <c r="D646" s="60">
        <v>793.115234375</v>
      </c>
      <c r="E646" s="60">
        <v>274.21234130859375</v>
      </c>
      <c r="F646" s="60">
        <f t="shared" si="38"/>
        <v>100274.21234130859</v>
      </c>
      <c r="H646" s="60">
        <v>793.115234375</v>
      </c>
      <c r="I646" s="60">
        <v>306.24600219726563</v>
      </c>
      <c r="J646" s="60">
        <f t="shared" si="39"/>
        <v>200306.24600219727</v>
      </c>
      <c r="L646" s="60">
        <v>872.24099999999999</v>
      </c>
      <c r="M646" s="14">
        <v>36.549320000000002</v>
      </c>
      <c r="O646" s="230">
        <f t="shared" si="36"/>
        <v>875.24099999999999</v>
      </c>
      <c r="P646" s="230">
        <f t="shared" si="37"/>
        <v>350036.54931999999</v>
      </c>
    </row>
    <row r="647" spans="1:16" x14ac:dyDescent="0.25">
      <c r="A647" s="60">
        <v>791.32421875</v>
      </c>
      <c r="B647" s="60">
        <v>214.05130004882813</v>
      </c>
      <c r="D647" s="60">
        <v>791.32421875</v>
      </c>
      <c r="E647" s="60">
        <v>326.47872924804688</v>
      </c>
      <c r="F647" s="60">
        <f t="shared" si="38"/>
        <v>100326.47872924805</v>
      </c>
      <c r="H647" s="60">
        <v>791.32421875</v>
      </c>
      <c r="I647" s="60">
        <v>231.95912170410156</v>
      </c>
      <c r="J647" s="60">
        <f t="shared" si="39"/>
        <v>200231.9591217041</v>
      </c>
      <c r="L647" s="60">
        <v>873.37300000000005</v>
      </c>
      <c r="M647" s="14">
        <v>53.609859999999998</v>
      </c>
      <c r="O647" s="230">
        <f t="shared" ref="O647:O710" si="40">L647+$O$4</f>
        <v>876.37300000000005</v>
      </c>
      <c r="P647" s="230">
        <f t="shared" ref="P647:P710" si="41">M647+$P$4</f>
        <v>350053.60986000003</v>
      </c>
    </row>
    <row r="648" spans="1:16" x14ac:dyDescent="0.25">
      <c r="A648" s="60">
        <v>789.53125</v>
      </c>
      <c r="B648" s="60">
        <v>245.69483947753906</v>
      </c>
      <c r="D648" s="60">
        <v>789.53125</v>
      </c>
      <c r="E648" s="60">
        <v>202.96318054199219</v>
      </c>
      <c r="F648" s="60">
        <f t="shared" ref="F648:F711" si="42">E648+$E$5</f>
        <v>100202.96318054199</v>
      </c>
      <c r="H648" s="60">
        <v>789.53125</v>
      </c>
      <c r="I648" s="60">
        <v>132.6197509765625</v>
      </c>
      <c r="J648" s="60">
        <f t="shared" ref="J648:J711" si="43">I648+$I$5</f>
        <v>200132.61975097656</v>
      </c>
      <c r="L648" s="60">
        <v>874.505</v>
      </c>
      <c r="M648" s="14">
        <v>54.441409999999998</v>
      </c>
      <c r="O648" s="230">
        <f t="shared" si="40"/>
        <v>877.505</v>
      </c>
      <c r="P648" s="230">
        <f t="shared" si="41"/>
        <v>350054.44141000003</v>
      </c>
    </row>
    <row r="649" spans="1:16" x14ac:dyDescent="0.25">
      <c r="A649" s="60">
        <v>787.740234375</v>
      </c>
      <c r="B649" s="60">
        <v>362.36123657226563</v>
      </c>
      <c r="D649" s="60">
        <v>787.740234375</v>
      </c>
      <c r="E649" s="60">
        <v>178.52340698242188</v>
      </c>
      <c r="F649" s="60">
        <f t="shared" si="42"/>
        <v>100178.52340698242</v>
      </c>
      <c r="H649" s="60">
        <v>787.740234375</v>
      </c>
      <c r="I649" s="60">
        <v>376.46099853515625</v>
      </c>
      <c r="J649" s="60">
        <f t="shared" si="43"/>
        <v>200376.46099853516</v>
      </c>
      <c r="L649" s="60">
        <v>875.63599999999997</v>
      </c>
      <c r="M649" s="14">
        <v>66.701660000000004</v>
      </c>
      <c r="O649" s="230">
        <f t="shared" si="40"/>
        <v>878.63599999999997</v>
      </c>
      <c r="P649" s="230">
        <f t="shared" si="41"/>
        <v>350066.70166000002</v>
      </c>
    </row>
    <row r="650" spans="1:16" x14ac:dyDescent="0.25">
      <c r="A650" s="60">
        <v>785.947265625</v>
      </c>
      <c r="B650" s="60">
        <v>276.7794189453125</v>
      </c>
      <c r="D650" s="60">
        <v>785.947265625</v>
      </c>
      <c r="E650" s="60">
        <v>246.1805419921875</v>
      </c>
      <c r="F650" s="60">
        <f t="shared" si="42"/>
        <v>100246.18054199219</v>
      </c>
      <c r="H650" s="60">
        <v>785.947265625</v>
      </c>
      <c r="I650" s="60">
        <v>148.83671569824219</v>
      </c>
      <c r="J650" s="60">
        <f t="shared" si="43"/>
        <v>200148.83671569824</v>
      </c>
      <c r="L650" s="60">
        <v>876.76700000000005</v>
      </c>
      <c r="M650" s="14">
        <v>90.141109999999998</v>
      </c>
      <c r="O650" s="230">
        <f t="shared" si="40"/>
        <v>879.76700000000005</v>
      </c>
      <c r="P650" s="230">
        <f t="shared" si="41"/>
        <v>350090.14111000003</v>
      </c>
    </row>
    <row r="651" spans="1:16" x14ac:dyDescent="0.25">
      <c r="A651" s="60">
        <v>784.154296875</v>
      </c>
      <c r="B651" s="60">
        <v>149.39183044433594</v>
      </c>
      <c r="D651" s="60">
        <v>784.154296875</v>
      </c>
      <c r="E651" s="60">
        <v>288.72183227539063</v>
      </c>
      <c r="F651" s="60">
        <f t="shared" si="42"/>
        <v>100288.72183227539</v>
      </c>
      <c r="H651" s="60">
        <v>784.154296875</v>
      </c>
      <c r="I651" s="60">
        <v>232.24853515625</v>
      </c>
      <c r="J651" s="60">
        <f t="shared" si="43"/>
        <v>200232.24853515625</v>
      </c>
      <c r="L651" s="60">
        <v>877.89800000000002</v>
      </c>
      <c r="M651" s="14">
        <v>85.850589999999997</v>
      </c>
      <c r="O651" s="230">
        <f t="shared" si="40"/>
        <v>880.89800000000002</v>
      </c>
      <c r="P651" s="230">
        <f t="shared" si="41"/>
        <v>350085.85058999999</v>
      </c>
    </row>
    <row r="652" spans="1:16" x14ac:dyDescent="0.25">
      <c r="A652" s="60">
        <v>782.361328125</v>
      </c>
      <c r="B652" s="60">
        <v>249.26441955566406</v>
      </c>
      <c r="D652" s="60">
        <v>782.361328125</v>
      </c>
      <c r="E652" s="60">
        <v>232.28201293945313</v>
      </c>
      <c r="F652" s="60">
        <f t="shared" si="42"/>
        <v>100232.28201293945</v>
      </c>
      <c r="H652" s="60">
        <v>782.361328125</v>
      </c>
      <c r="I652" s="60">
        <v>241.74382019042969</v>
      </c>
      <c r="J652" s="60">
        <f t="shared" si="43"/>
        <v>200241.74382019043</v>
      </c>
      <c r="L652" s="60">
        <v>879.029</v>
      </c>
      <c r="M652" s="14">
        <v>98.059569999999994</v>
      </c>
      <c r="O652" s="230">
        <f t="shared" si="40"/>
        <v>882.029</v>
      </c>
      <c r="P652" s="230">
        <f t="shared" si="41"/>
        <v>350098.05956999998</v>
      </c>
    </row>
    <row r="653" spans="1:16" x14ac:dyDescent="0.25">
      <c r="A653" s="60">
        <v>780.56640625</v>
      </c>
      <c r="B653" s="60">
        <v>148.42829895019531</v>
      </c>
      <c r="D653" s="60">
        <v>780.56640625</v>
      </c>
      <c r="E653" s="60">
        <v>196.81399536132813</v>
      </c>
      <c r="F653" s="60">
        <f t="shared" si="42"/>
        <v>100196.81399536133</v>
      </c>
      <c r="H653" s="60">
        <v>780.56640625</v>
      </c>
      <c r="I653" s="60">
        <v>231.75074768066406</v>
      </c>
      <c r="J653" s="60">
        <f t="shared" si="43"/>
        <v>200231.75074768066</v>
      </c>
      <c r="L653" s="60">
        <v>880.15899999999999</v>
      </c>
      <c r="M653" s="14">
        <v>131.48390000000001</v>
      </c>
      <c r="O653" s="230">
        <f t="shared" si="40"/>
        <v>883.15899999999999</v>
      </c>
      <c r="P653" s="230">
        <f t="shared" si="41"/>
        <v>350131.48389999999</v>
      </c>
    </row>
    <row r="654" spans="1:16" x14ac:dyDescent="0.25">
      <c r="A654" s="60">
        <v>778.7734375</v>
      </c>
      <c r="B654" s="60">
        <v>57.335472106933594</v>
      </c>
      <c r="D654" s="60">
        <v>778.7734375</v>
      </c>
      <c r="E654" s="60">
        <v>221.25556945800781</v>
      </c>
      <c r="F654" s="60">
        <f t="shared" si="42"/>
        <v>100221.25556945801</v>
      </c>
      <c r="H654" s="60">
        <v>778.7734375</v>
      </c>
      <c r="I654" s="60">
        <v>19.705551147460938</v>
      </c>
      <c r="J654" s="60">
        <f t="shared" si="43"/>
        <v>200019.70555114746</v>
      </c>
      <c r="L654" s="60">
        <v>881.29</v>
      </c>
      <c r="M654" s="14">
        <v>99.942869999999999</v>
      </c>
      <c r="O654" s="230">
        <f t="shared" si="40"/>
        <v>884.29</v>
      </c>
      <c r="P654" s="230">
        <f t="shared" si="41"/>
        <v>350099.94287000003</v>
      </c>
    </row>
    <row r="655" spans="1:16" x14ac:dyDescent="0.25">
      <c r="A655" s="60">
        <v>776.978515625</v>
      </c>
      <c r="B655" s="60">
        <v>48.493873596191406</v>
      </c>
      <c r="D655" s="60">
        <v>776.978515625</v>
      </c>
      <c r="E655" s="60">
        <v>114.78411102294922</v>
      </c>
      <c r="F655" s="60">
        <f t="shared" si="42"/>
        <v>100114.78411102295</v>
      </c>
      <c r="H655" s="60">
        <v>776.978515625</v>
      </c>
      <c r="I655" s="60">
        <v>273.05093383789063</v>
      </c>
      <c r="J655" s="60">
        <f t="shared" si="43"/>
        <v>200273.05093383789</v>
      </c>
      <c r="L655" s="60">
        <v>882.42</v>
      </c>
      <c r="M655" s="14">
        <v>119.7646</v>
      </c>
      <c r="O655" s="230">
        <f t="shared" si="40"/>
        <v>885.42</v>
      </c>
      <c r="P655" s="230">
        <f t="shared" si="41"/>
        <v>350119.76459999999</v>
      </c>
    </row>
    <row r="656" spans="1:16" x14ac:dyDescent="0.25">
      <c r="A656" s="60">
        <v>775.18359375</v>
      </c>
      <c r="B656" s="60">
        <v>256.89883422851563</v>
      </c>
      <c r="D656" s="60">
        <v>775.18359375</v>
      </c>
      <c r="E656" s="60">
        <v>271.59307861328125</v>
      </c>
      <c r="F656" s="60">
        <f t="shared" si="42"/>
        <v>100271.59307861328</v>
      </c>
      <c r="H656" s="60">
        <v>775.18359375</v>
      </c>
      <c r="I656" s="60">
        <v>231.02874755859375</v>
      </c>
      <c r="J656" s="60">
        <f t="shared" si="43"/>
        <v>200231.02874755859</v>
      </c>
      <c r="L656" s="60">
        <v>883.55</v>
      </c>
      <c r="M656" s="14">
        <v>72.037109999999998</v>
      </c>
      <c r="O656" s="230">
        <f t="shared" si="40"/>
        <v>886.55</v>
      </c>
      <c r="P656" s="230">
        <f t="shared" si="41"/>
        <v>350072.03710999998</v>
      </c>
    </row>
    <row r="657" spans="1:16" x14ac:dyDescent="0.25">
      <c r="A657" s="60">
        <v>773.38671875</v>
      </c>
      <c r="B657" s="60">
        <v>260.55007934570313</v>
      </c>
      <c r="D657" s="60">
        <v>773.38671875</v>
      </c>
      <c r="E657" s="60">
        <v>179.13536071777344</v>
      </c>
      <c r="F657" s="60">
        <f t="shared" si="42"/>
        <v>100179.13536071777</v>
      </c>
      <c r="H657" s="60">
        <v>773.38671875</v>
      </c>
      <c r="I657" s="60">
        <v>247.53092956542969</v>
      </c>
      <c r="J657" s="60">
        <f t="shared" si="43"/>
        <v>200247.53092956543</v>
      </c>
      <c r="L657" s="60">
        <v>884.68</v>
      </c>
      <c r="M657" s="14">
        <v>87.261719999999997</v>
      </c>
      <c r="O657" s="230">
        <f t="shared" si="40"/>
        <v>887.68</v>
      </c>
      <c r="P657" s="230">
        <f t="shared" si="41"/>
        <v>350087.26172000001</v>
      </c>
    </row>
    <row r="658" spans="1:16" x14ac:dyDescent="0.25">
      <c r="A658" s="60">
        <v>771.591796875</v>
      </c>
      <c r="B658" s="60">
        <v>58.116725921630859</v>
      </c>
      <c r="D658" s="60">
        <v>771.591796875</v>
      </c>
      <c r="E658" s="60">
        <v>113.14757537841797</v>
      </c>
      <c r="F658" s="60">
        <f t="shared" si="42"/>
        <v>100113.14757537842</v>
      </c>
      <c r="H658" s="60">
        <v>771.591796875</v>
      </c>
      <c r="I658" s="60">
        <v>117.83462524414063</v>
      </c>
      <c r="J658" s="60">
        <f t="shared" si="43"/>
        <v>200117.83462524414</v>
      </c>
      <c r="L658" s="60">
        <v>885.81</v>
      </c>
      <c r="M658" s="14">
        <v>122.6455</v>
      </c>
      <c r="O658" s="230">
        <f t="shared" si="40"/>
        <v>888.81</v>
      </c>
      <c r="P658" s="230">
        <f t="shared" si="41"/>
        <v>350122.64549999998</v>
      </c>
    </row>
    <row r="659" spans="1:16" x14ac:dyDescent="0.25">
      <c r="A659" s="60">
        <v>769.794921875</v>
      </c>
      <c r="B659" s="60">
        <v>244.09077453613281</v>
      </c>
      <c r="D659" s="60">
        <v>769.794921875</v>
      </c>
      <c r="E659" s="60">
        <v>34.70745849609375</v>
      </c>
      <c r="F659" s="60">
        <f t="shared" si="42"/>
        <v>100034.70745849609</v>
      </c>
      <c r="H659" s="60">
        <v>769.794921875</v>
      </c>
      <c r="I659" s="60">
        <v>112.0865478515625</v>
      </c>
      <c r="J659" s="60">
        <f t="shared" si="43"/>
        <v>200112.08654785156</v>
      </c>
      <c r="L659" s="60">
        <v>886.94</v>
      </c>
      <c r="M659" s="14">
        <v>39.873049999999999</v>
      </c>
      <c r="O659" s="230">
        <f t="shared" si="40"/>
        <v>889.94</v>
      </c>
      <c r="P659" s="230">
        <f t="shared" si="41"/>
        <v>350039.87304999999</v>
      </c>
    </row>
    <row r="660" spans="1:16" x14ac:dyDescent="0.25">
      <c r="A660" s="60">
        <v>767.998046875</v>
      </c>
      <c r="B660" s="60">
        <v>183.67864990234375</v>
      </c>
      <c r="D660" s="60">
        <v>767.998046875</v>
      </c>
      <c r="E660" s="60">
        <v>20.319015502929688</v>
      </c>
      <c r="F660" s="60">
        <f t="shared" si="42"/>
        <v>100020.31901550293</v>
      </c>
      <c r="H660" s="60">
        <v>767.998046875</v>
      </c>
      <c r="I660" s="60">
        <v>42.335189819335938</v>
      </c>
      <c r="J660" s="60">
        <f t="shared" si="43"/>
        <v>200042.33518981934</v>
      </c>
      <c r="L660" s="60">
        <v>888.06899999999996</v>
      </c>
      <c r="M660" s="14">
        <v>157.23929999999999</v>
      </c>
      <c r="O660" s="230">
        <f t="shared" si="40"/>
        <v>891.06899999999996</v>
      </c>
      <c r="P660" s="230">
        <f t="shared" si="41"/>
        <v>350157.23930000002</v>
      </c>
    </row>
    <row r="661" spans="1:16" x14ac:dyDescent="0.25">
      <c r="A661" s="60">
        <v>766.201171875</v>
      </c>
      <c r="B661" s="60">
        <v>203.95805358886719</v>
      </c>
      <c r="D661" s="60">
        <v>766.201171875</v>
      </c>
      <c r="E661" s="60">
        <v>51.853271484375</v>
      </c>
      <c r="F661" s="60">
        <f t="shared" si="42"/>
        <v>100051.85327148438</v>
      </c>
      <c r="H661" s="60">
        <v>766.201171875</v>
      </c>
      <c r="I661" s="60">
        <v>104.76757049560547</v>
      </c>
      <c r="J661" s="60">
        <f t="shared" si="43"/>
        <v>200104.76757049561</v>
      </c>
      <c r="L661" s="60">
        <v>889.19899999999996</v>
      </c>
      <c r="M661" s="14">
        <v>79.113770000000002</v>
      </c>
      <c r="O661" s="230">
        <f t="shared" si="40"/>
        <v>892.19899999999996</v>
      </c>
      <c r="P661" s="230">
        <f t="shared" si="41"/>
        <v>350079.11377</v>
      </c>
    </row>
    <row r="662" spans="1:16" x14ac:dyDescent="0.25">
      <c r="A662" s="60">
        <v>764.404296875</v>
      </c>
      <c r="B662" s="60">
        <v>132.41680908203125</v>
      </c>
      <c r="D662" s="60">
        <v>764.404296875</v>
      </c>
      <c r="E662" s="60">
        <v>102.85507202148438</v>
      </c>
      <c r="F662" s="60">
        <f t="shared" si="42"/>
        <v>100102.85507202148</v>
      </c>
      <c r="H662" s="60">
        <v>764.404296875</v>
      </c>
      <c r="I662" s="60">
        <v>119.88321685791016</v>
      </c>
      <c r="J662" s="60">
        <f t="shared" si="43"/>
        <v>200119.88321685791</v>
      </c>
      <c r="L662" s="60">
        <v>890.32799999999997</v>
      </c>
      <c r="M662" s="14">
        <v>215.53909999999999</v>
      </c>
      <c r="O662" s="230">
        <f t="shared" si="40"/>
        <v>893.32799999999997</v>
      </c>
      <c r="P662" s="230">
        <f t="shared" si="41"/>
        <v>350215.53909999999</v>
      </c>
    </row>
    <row r="663" spans="1:16" x14ac:dyDescent="0.25">
      <c r="A663" s="60">
        <v>762.60546875</v>
      </c>
      <c r="B663" s="60">
        <v>137.40010070800781</v>
      </c>
      <c r="D663" s="60">
        <v>762.60546875</v>
      </c>
      <c r="E663" s="60">
        <v>-1.8555150032043457</v>
      </c>
      <c r="F663" s="60">
        <f t="shared" si="42"/>
        <v>99998.144484996796</v>
      </c>
      <c r="H663" s="60">
        <v>762.60546875</v>
      </c>
      <c r="I663" s="60">
        <v>59.929508209228516</v>
      </c>
      <c r="J663" s="60">
        <f t="shared" si="43"/>
        <v>200059.92950820923</v>
      </c>
      <c r="L663" s="60">
        <v>891.45699999999999</v>
      </c>
      <c r="M663" s="14">
        <v>196.58940000000001</v>
      </c>
      <c r="O663" s="230">
        <f t="shared" si="40"/>
        <v>894.45699999999999</v>
      </c>
      <c r="P663" s="230">
        <f t="shared" si="41"/>
        <v>350196.5894</v>
      </c>
    </row>
    <row r="664" spans="1:16" x14ac:dyDescent="0.25">
      <c r="A664" s="60">
        <v>760.806640625</v>
      </c>
      <c r="B664" s="60">
        <v>42.268848419189453</v>
      </c>
      <c r="D664" s="60">
        <v>760.806640625</v>
      </c>
      <c r="E664" s="60">
        <v>-57.854568481445313</v>
      </c>
      <c r="F664" s="60">
        <f t="shared" si="42"/>
        <v>99942.145431518555</v>
      </c>
      <c r="H664" s="60">
        <v>760.806640625</v>
      </c>
      <c r="I664" s="60">
        <v>109.8211669921875</v>
      </c>
      <c r="J664" s="60">
        <f t="shared" si="43"/>
        <v>200109.82116699219</v>
      </c>
      <c r="L664" s="60">
        <v>892.58600000000001</v>
      </c>
      <c r="M664" s="14">
        <v>16.983889999999999</v>
      </c>
      <c r="O664" s="230">
        <f t="shared" si="40"/>
        <v>895.58600000000001</v>
      </c>
      <c r="P664" s="230">
        <f t="shared" si="41"/>
        <v>350016.98388999997</v>
      </c>
    </row>
    <row r="665" spans="1:16" x14ac:dyDescent="0.25">
      <c r="A665" s="60">
        <v>759.0078125</v>
      </c>
      <c r="B665" s="60">
        <v>262.6495361328125</v>
      </c>
      <c r="D665" s="60">
        <v>759.0078125</v>
      </c>
      <c r="E665" s="60">
        <v>-212.49372863769531</v>
      </c>
      <c r="F665" s="60">
        <f t="shared" si="42"/>
        <v>99787.506271362305</v>
      </c>
      <c r="H665" s="60">
        <v>759.0078125</v>
      </c>
      <c r="I665" s="60">
        <v>-61.294822692871094</v>
      </c>
      <c r="J665" s="60">
        <f t="shared" si="43"/>
        <v>199938.70517730713</v>
      </c>
      <c r="L665" s="60">
        <v>893.71400000000006</v>
      </c>
      <c r="M665" s="14">
        <v>141.3091</v>
      </c>
      <c r="O665" s="230">
        <f t="shared" si="40"/>
        <v>896.71400000000006</v>
      </c>
      <c r="P665" s="230">
        <f t="shared" si="41"/>
        <v>350141.30910000001</v>
      </c>
    </row>
    <row r="666" spans="1:16" x14ac:dyDescent="0.25">
      <c r="A666" s="60">
        <v>757.208984375</v>
      </c>
      <c r="B666" s="60">
        <v>256.41677856445313</v>
      </c>
      <c r="D666" s="60">
        <v>757.208984375</v>
      </c>
      <c r="E666" s="60">
        <v>106.76400756835938</v>
      </c>
      <c r="F666" s="60">
        <f t="shared" si="42"/>
        <v>100106.76400756836</v>
      </c>
      <c r="H666" s="60">
        <v>757.208984375</v>
      </c>
      <c r="I666" s="60">
        <v>165.05958557128906</v>
      </c>
      <c r="J666" s="60">
        <f t="shared" si="43"/>
        <v>200165.05958557129</v>
      </c>
      <c r="L666" s="60">
        <v>894.84299999999996</v>
      </c>
      <c r="M666" s="14">
        <v>128.5361</v>
      </c>
      <c r="O666" s="230">
        <f t="shared" si="40"/>
        <v>897.84299999999996</v>
      </c>
      <c r="P666" s="230">
        <f t="shared" si="41"/>
        <v>350128.53610000003</v>
      </c>
    </row>
    <row r="667" spans="1:16" x14ac:dyDescent="0.25">
      <c r="A667" s="60">
        <v>755.41015625</v>
      </c>
      <c r="B667" s="60">
        <v>162.64628601074219</v>
      </c>
      <c r="D667" s="60">
        <v>755.41015625</v>
      </c>
      <c r="E667" s="60">
        <v>103.5982666015625</v>
      </c>
      <c r="F667" s="60">
        <f t="shared" si="42"/>
        <v>100103.59826660156</v>
      </c>
      <c r="H667" s="60">
        <v>755.41015625</v>
      </c>
      <c r="I667" s="60">
        <v>124.58409118652344</v>
      </c>
      <c r="J667" s="60">
        <f t="shared" si="43"/>
        <v>200124.58409118652</v>
      </c>
      <c r="L667" s="60">
        <v>895.971</v>
      </c>
      <c r="M667" s="14">
        <v>29.036619999999999</v>
      </c>
      <c r="O667" s="230">
        <f t="shared" si="40"/>
        <v>898.971</v>
      </c>
      <c r="P667" s="230">
        <f t="shared" si="41"/>
        <v>350029.03662000003</v>
      </c>
    </row>
    <row r="668" spans="1:16" x14ac:dyDescent="0.25">
      <c r="A668" s="60">
        <v>753.609375</v>
      </c>
      <c r="B668" s="60">
        <v>180.04244995117188</v>
      </c>
      <c r="D668" s="60">
        <v>753.609375</v>
      </c>
      <c r="E668" s="60">
        <v>197.69432067871094</v>
      </c>
      <c r="F668" s="60">
        <f t="shared" si="42"/>
        <v>100197.69432067871</v>
      </c>
      <c r="H668" s="60">
        <v>753.609375</v>
      </c>
      <c r="I668" s="60">
        <v>91.090469360351563</v>
      </c>
      <c r="J668" s="60">
        <f t="shared" si="43"/>
        <v>200091.09046936035</v>
      </c>
      <c r="L668" s="60">
        <v>897.1</v>
      </c>
      <c r="M668" s="14">
        <v>182.0718</v>
      </c>
      <c r="O668" s="230">
        <f t="shared" si="40"/>
        <v>900.1</v>
      </c>
      <c r="P668" s="230">
        <f t="shared" si="41"/>
        <v>350182.07179999998</v>
      </c>
    </row>
    <row r="669" spans="1:16" x14ac:dyDescent="0.25">
      <c r="A669" s="60">
        <v>751.80859375</v>
      </c>
      <c r="B669" s="60">
        <v>97.433181762695313</v>
      </c>
      <c r="D669" s="60">
        <v>751.80859375</v>
      </c>
      <c r="E669" s="60">
        <v>32.101055145263672</v>
      </c>
      <c r="F669" s="60">
        <f t="shared" si="42"/>
        <v>100032.10105514526</v>
      </c>
      <c r="H669" s="60">
        <v>751.80859375</v>
      </c>
      <c r="I669" s="60">
        <v>165.91244506835938</v>
      </c>
      <c r="J669" s="60">
        <f t="shared" si="43"/>
        <v>200165.91244506836</v>
      </c>
      <c r="L669" s="60">
        <v>898.22799999999995</v>
      </c>
      <c r="M669" s="14">
        <v>51.364260000000002</v>
      </c>
      <c r="O669" s="230">
        <f t="shared" si="40"/>
        <v>901.22799999999995</v>
      </c>
      <c r="P669" s="230">
        <f t="shared" si="41"/>
        <v>350051.36426</v>
      </c>
    </row>
    <row r="670" spans="1:16" x14ac:dyDescent="0.25">
      <c r="A670" s="60">
        <v>750.0078125</v>
      </c>
      <c r="B670" s="60">
        <v>361.89031982421875</v>
      </c>
      <c r="D670" s="60">
        <v>750.0078125</v>
      </c>
      <c r="E670" s="60">
        <v>122.02542877197266</v>
      </c>
      <c r="F670" s="60">
        <f t="shared" si="42"/>
        <v>100122.02542877197</v>
      </c>
      <c r="H670" s="60">
        <v>750.0078125</v>
      </c>
      <c r="I670" s="60">
        <v>-5.018803596496582</v>
      </c>
      <c r="J670" s="60">
        <f t="shared" si="43"/>
        <v>199994.9811964035</v>
      </c>
      <c r="L670" s="60">
        <v>899.35599999999999</v>
      </c>
      <c r="M670" s="14">
        <v>33.440429999999999</v>
      </c>
      <c r="O670" s="230">
        <f t="shared" si="40"/>
        <v>902.35599999999999</v>
      </c>
      <c r="P670" s="230">
        <f t="shared" si="41"/>
        <v>350033.44043000002</v>
      </c>
    </row>
    <row r="671" spans="1:16" x14ac:dyDescent="0.25">
      <c r="A671" s="60">
        <v>748.20703125</v>
      </c>
      <c r="B671" s="60">
        <v>183.46229553222656</v>
      </c>
      <c r="D671" s="60">
        <v>748.20703125</v>
      </c>
      <c r="E671" s="60">
        <v>59.248580932617188</v>
      </c>
      <c r="F671" s="60">
        <f t="shared" si="42"/>
        <v>100059.24858093262</v>
      </c>
      <c r="H671" s="60">
        <v>748.20703125</v>
      </c>
      <c r="I671" s="60">
        <v>23.977876663208008</v>
      </c>
      <c r="J671" s="60">
        <f t="shared" si="43"/>
        <v>200023.97787666321</v>
      </c>
      <c r="L671" s="60">
        <v>900.48299999999995</v>
      </c>
      <c r="M671" s="14">
        <v>144.71879999999999</v>
      </c>
      <c r="O671" s="230">
        <f t="shared" si="40"/>
        <v>903.48299999999995</v>
      </c>
      <c r="P671" s="230">
        <f t="shared" si="41"/>
        <v>350144.71879999997</v>
      </c>
    </row>
    <row r="672" spans="1:16" x14ac:dyDescent="0.25">
      <c r="A672" s="60">
        <v>746.40625</v>
      </c>
      <c r="B672" s="60">
        <v>175.76199340820313</v>
      </c>
      <c r="D672" s="60">
        <v>746.40625</v>
      </c>
      <c r="E672" s="60">
        <v>117.22939300537109</v>
      </c>
      <c r="F672" s="60">
        <f t="shared" si="42"/>
        <v>100117.22939300537</v>
      </c>
      <c r="H672" s="60">
        <v>746.40625</v>
      </c>
      <c r="I672" s="60">
        <v>79.319007873535156</v>
      </c>
      <c r="J672" s="60">
        <f t="shared" si="43"/>
        <v>200079.31900787354</v>
      </c>
      <c r="L672" s="60">
        <v>901.61099999999999</v>
      </c>
      <c r="M672" s="14">
        <v>11.01074</v>
      </c>
      <c r="O672" s="230">
        <f t="shared" si="40"/>
        <v>904.61099999999999</v>
      </c>
      <c r="P672" s="230">
        <f t="shared" si="41"/>
        <v>350011.01074</v>
      </c>
    </row>
    <row r="673" spans="1:16" x14ac:dyDescent="0.25">
      <c r="A673" s="60">
        <v>744.603515625</v>
      </c>
      <c r="B673" s="60">
        <v>251.31584167480469</v>
      </c>
      <c r="D673" s="60">
        <v>744.603515625</v>
      </c>
      <c r="E673" s="60">
        <v>104.47343444824219</v>
      </c>
      <c r="F673" s="60">
        <f t="shared" si="42"/>
        <v>100104.47343444824</v>
      </c>
      <c r="H673" s="60">
        <v>744.603515625</v>
      </c>
      <c r="I673" s="60">
        <v>260.89047241210938</v>
      </c>
      <c r="J673" s="60">
        <f t="shared" si="43"/>
        <v>200260.89047241211</v>
      </c>
      <c r="L673" s="60">
        <v>902.73800000000006</v>
      </c>
      <c r="M673" s="14">
        <v>54.791020000000003</v>
      </c>
      <c r="O673" s="230">
        <f t="shared" si="40"/>
        <v>905.73800000000006</v>
      </c>
      <c r="P673" s="230">
        <f t="shared" si="41"/>
        <v>350054.79102</v>
      </c>
    </row>
    <row r="674" spans="1:16" x14ac:dyDescent="0.25">
      <c r="A674" s="60">
        <v>742.80078125</v>
      </c>
      <c r="B674" s="60">
        <v>286.58480834960938</v>
      </c>
      <c r="D674" s="60">
        <v>742.80078125</v>
      </c>
      <c r="E674" s="60">
        <v>145.82452392578125</v>
      </c>
      <c r="F674" s="60">
        <f t="shared" si="42"/>
        <v>100145.82452392578</v>
      </c>
      <c r="H674" s="60">
        <v>742.80078125</v>
      </c>
      <c r="I674" s="60">
        <v>103.959716796875</v>
      </c>
      <c r="J674" s="60">
        <f t="shared" si="43"/>
        <v>200103.95971679688</v>
      </c>
      <c r="L674" s="60">
        <v>903.86599999999999</v>
      </c>
      <c r="M674" s="14">
        <v>37.996580000000002</v>
      </c>
      <c r="O674" s="230">
        <f t="shared" si="40"/>
        <v>906.86599999999999</v>
      </c>
      <c r="P674" s="230">
        <f t="shared" si="41"/>
        <v>350037.99657999998</v>
      </c>
    </row>
    <row r="675" spans="1:16" x14ac:dyDescent="0.25">
      <c r="A675" s="60">
        <v>740.998046875</v>
      </c>
      <c r="B675" s="60">
        <v>443.83609008789063</v>
      </c>
      <c r="D675" s="60">
        <v>740.998046875</v>
      </c>
      <c r="E675" s="60">
        <v>169.13801574707031</v>
      </c>
      <c r="F675" s="60">
        <f t="shared" si="42"/>
        <v>100169.13801574707</v>
      </c>
      <c r="H675" s="60">
        <v>740.998046875</v>
      </c>
      <c r="I675" s="60">
        <v>157.8572998046875</v>
      </c>
      <c r="J675" s="60">
        <f t="shared" si="43"/>
        <v>200157.85729980469</v>
      </c>
      <c r="L675" s="60">
        <v>904.99300000000005</v>
      </c>
      <c r="M675" s="14">
        <v>124.2407</v>
      </c>
      <c r="O675" s="230">
        <f t="shared" si="40"/>
        <v>907.99300000000005</v>
      </c>
      <c r="P675" s="230">
        <f t="shared" si="41"/>
        <v>350124.24070000002</v>
      </c>
    </row>
    <row r="676" spans="1:16" x14ac:dyDescent="0.25">
      <c r="A676" s="60">
        <v>739.193359375</v>
      </c>
      <c r="B676" s="60">
        <v>133.84208679199219</v>
      </c>
      <c r="D676" s="60">
        <v>739.193359375</v>
      </c>
      <c r="E676" s="60">
        <v>71.874542236328125</v>
      </c>
      <c r="F676" s="60">
        <f t="shared" si="42"/>
        <v>100071.87454223633</v>
      </c>
      <c r="H676" s="60">
        <v>739.193359375</v>
      </c>
      <c r="I676" s="60">
        <v>220.06379699707031</v>
      </c>
      <c r="J676" s="60">
        <f t="shared" si="43"/>
        <v>200220.06379699707</v>
      </c>
      <c r="L676" s="60">
        <v>906.12</v>
      </c>
      <c r="M676" s="14">
        <v>131.40719999999999</v>
      </c>
      <c r="O676" s="230">
        <f t="shared" si="40"/>
        <v>909.12</v>
      </c>
      <c r="P676" s="230">
        <f t="shared" si="41"/>
        <v>350131.40720000002</v>
      </c>
    </row>
    <row r="677" spans="1:16" x14ac:dyDescent="0.25">
      <c r="A677" s="60">
        <v>737.390625</v>
      </c>
      <c r="B677" s="60">
        <v>210.61538696289063</v>
      </c>
      <c r="D677" s="60">
        <v>737.390625</v>
      </c>
      <c r="E677" s="60">
        <v>307.26678466796875</v>
      </c>
      <c r="F677" s="60">
        <f t="shared" si="42"/>
        <v>100307.26678466797</v>
      </c>
      <c r="H677" s="60">
        <v>737.390625</v>
      </c>
      <c r="I677" s="60">
        <v>178.25924682617188</v>
      </c>
      <c r="J677" s="60">
        <f t="shared" si="43"/>
        <v>200178.25924682617</v>
      </c>
      <c r="L677" s="60">
        <v>907.24599999999998</v>
      </c>
      <c r="M677" s="14">
        <v>113.5796</v>
      </c>
      <c r="O677" s="230">
        <f t="shared" si="40"/>
        <v>910.24599999999998</v>
      </c>
      <c r="P677" s="230">
        <f t="shared" si="41"/>
        <v>350113.5796</v>
      </c>
    </row>
    <row r="678" spans="1:16" x14ac:dyDescent="0.25">
      <c r="A678" s="60">
        <v>735.5859375</v>
      </c>
      <c r="B678" s="60">
        <v>468.880859375</v>
      </c>
      <c r="D678" s="60">
        <v>735.5859375</v>
      </c>
      <c r="E678" s="60">
        <v>395.71270751953125</v>
      </c>
      <c r="F678" s="60">
        <f t="shared" si="42"/>
        <v>100395.71270751953</v>
      </c>
      <c r="H678" s="60">
        <v>735.5859375</v>
      </c>
      <c r="I678" s="60">
        <v>273.66888427734375</v>
      </c>
      <c r="J678" s="60">
        <f t="shared" si="43"/>
        <v>200273.66888427734</v>
      </c>
      <c r="L678" s="60">
        <v>908.37300000000005</v>
      </c>
      <c r="M678" s="14">
        <v>34.090330000000002</v>
      </c>
      <c r="O678" s="230">
        <f t="shared" si="40"/>
        <v>911.37300000000005</v>
      </c>
      <c r="P678" s="230">
        <f t="shared" si="41"/>
        <v>350034.09032999998</v>
      </c>
    </row>
    <row r="679" spans="1:16" x14ac:dyDescent="0.25">
      <c r="A679" s="60">
        <v>733.78125</v>
      </c>
      <c r="B679" s="60">
        <v>526.12896728515625</v>
      </c>
      <c r="D679" s="60">
        <v>733.78125</v>
      </c>
      <c r="E679" s="60">
        <v>327.58145141601563</v>
      </c>
      <c r="F679" s="60">
        <f t="shared" si="42"/>
        <v>100327.58145141602</v>
      </c>
      <c r="H679" s="60">
        <v>733.78125</v>
      </c>
      <c r="I679" s="60">
        <v>409.19793701171875</v>
      </c>
      <c r="J679" s="60">
        <f t="shared" si="43"/>
        <v>200409.19793701172</v>
      </c>
      <c r="L679" s="60">
        <v>909.5</v>
      </c>
      <c r="M679" s="14">
        <v>57.016599999999997</v>
      </c>
      <c r="O679" s="230">
        <f t="shared" si="40"/>
        <v>912.5</v>
      </c>
      <c r="P679" s="230">
        <f t="shared" si="41"/>
        <v>350057.01659999997</v>
      </c>
    </row>
    <row r="680" spans="1:16" x14ac:dyDescent="0.25">
      <c r="A680" s="60">
        <v>731.9765625</v>
      </c>
      <c r="B680" s="60">
        <v>448.97271728515625</v>
      </c>
      <c r="D680" s="60">
        <v>731.9765625</v>
      </c>
      <c r="E680" s="60">
        <v>330.12686157226563</v>
      </c>
      <c r="F680" s="60">
        <f t="shared" si="42"/>
        <v>100330.12686157227</v>
      </c>
      <c r="H680" s="60">
        <v>731.9765625</v>
      </c>
      <c r="I680" s="60">
        <v>507.259033203125</v>
      </c>
      <c r="J680" s="60">
        <f t="shared" si="43"/>
        <v>200507.25903320313</v>
      </c>
      <c r="L680" s="60">
        <v>910.62599999999998</v>
      </c>
      <c r="M680" s="14">
        <v>61.207030000000003</v>
      </c>
      <c r="O680" s="230">
        <f t="shared" si="40"/>
        <v>913.62599999999998</v>
      </c>
      <c r="P680" s="230">
        <f t="shared" si="41"/>
        <v>350061.20702999999</v>
      </c>
    </row>
    <row r="681" spans="1:16" x14ac:dyDescent="0.25">
      <c r="A681" s="60">
        <v>730.171875</v>
      </c>
      <c r="B681" s="60">
        <v>809.38824462890625</v>
      </c>
      <c r="D681" s="60">
        <v>730.171875</v>
      </c>
      <c r="E681" s="60">
        <v>566.69256591796875</v>
      </c>
      <c r="F681" s="60">
        <f t="shared" si="42"/>
        <v>100566.69256591797</v>
      </c>
      <c r="H681" s="60">
        <v>730.171875</v>
      </c>
      <c r="I681" s="60">
        <v>547.1065673828125</v>
      </c>
      <c r="J681" s="60">
        <f t="shared" si="43"/>
        <v>200547.10656738281</v>
      </c>
      <c r="L681" s="60">
        <v>911.75199999999995</v>
      </c>
      <c r="M681" s="14">
        <v>15.607419999999999</v>
      </c>
      <c r="O681" s="230">
        <f t="shared" si="40"/>
        <v>914.75199999999995</v>
      </c>
      <c r="P681" s="230">
        <f t="shared" si="41"/>
        <v>350015.60742000001</v>
      </c>
    </row>
    <row r="682" spans="1:16" x14ac:dyDescent="0.25">
      <c r="A682" s="60">
        <v>728.365234375</v>
      </c>
      <c r="B682" s="60">
        <v>968.91143798828125</v>
      </c>
      <c r="D682" s="60">
        <v>728.365234375</v>
      </c>
      <c r="E682" s="60">
        <v>513.85626220703125</v>
      </c>
      <c r="F682" s="60">
        <f t="shared" si="42"/>
        <v>100513.85626220703</v>
      </c>
      <c r="H682" s="60">
        <v>728.365234375</v>
      </c>
      <c r="I682" s="60">
        <v>575.8724365234375</v>
      </c>
      <c r="J682" s="60">
        <f t="shared" si="43"/>
        <v>200575.87243652344</v>
      </c>
      <c r="L682" s="60">
        <v>912.87800000000004</v>
      </c>
      <c r="M682" s="14">
        <v>68.315920000000006</v>
      </c>
      <c r="O682" s="230">
        <f t="shared" si="40"/>
        <v>915.87800000000004</v>
      </c>
      <c r="P682" s="230">
        <f t="shared" si="41"/>
        <v>350068.31592000002</v>
      </c>
    </row>
    <row r="683" spans="1:16" x14ac:dyDescent="0.25">
      <c r="A683" s="60">
        <v>726.55859375</v>
      </c>
      <c r="B683" s="60">
        <v>966.396240234375</v>
      </c>
      <c r="D683" s="60">
        <v>726.55859375</v>
      </c>
      <c r="E683" s="60">
        <v>688.03411865234375</v>
      </c>
      <c r="F683" s="60">
        <f t="shared" si="42"/>
        <v>100688.03411865234</v>
      </c>
      <c r="H683" s="60">
        <v>726.55859375</v>
      </c>
      <c r="I683" s="60">
        <v>842.67095947265625</v>
      </c>
      <c r="J683" s="60">
        <f t="shared" si="43"/>
        <v>200842.67095947266</v>
      </c>
      <c r="L683" s="60">
        <v>914.00400000000002</v>
      </c>
      <c r="M683" s="14">
        <v>38.568849999999998</v>
      </c>
      <c r="O683" s="230">
        <f t="shared" si="40"/>
        <v>917.00400000000002</v>
      </c>
      <c r="P683" s="230">
        <f t="shared" si="41"/>
        <v>350038.56884999998</v>
      </c>
    </row>
    <row r="684" spans="1:16" x14ac:dyDescent="0.25">
      <c r="A684" s="60">
        <v>724.751953125</v>
      </c>
      <c r="B684" s="60">
        <v>1381.7408447265625</v>
      </c>
      <c r="D684" s="60">
        <v>724.751953125</v>
      </c>
      <c r="E684" s="60">
        <v>592.3138427734375</v>
      </c>
      <c r="F684" s="60">
        <f t="shared" si="42"/>
        <v>100592.31384277344</v>
      </c>
      <c r="H684" s="60">
        <v>724.751953125</v>
      </c>
      <c r="I684" s="60">
        <v>1200.6588134765625</v>
      </c>
      <c r="J684" s="60">
        <f t="shared" si="43"/>
        <v>201200.65881347656</v>
      </c>
      <c r="L684" s="60">
        <v>915.12900000000002</v>
      </c>
      <c r="M684" s="14">
        <v>78.428219999999996</v>
      </c>
      <c r="O684" s="230">
        <f t="shared" si="40"/>
        <v>918.12900000000002</v>
      </c>
      <c r="P684" s="230">
        <f t="shared" si="41"/>
        <v>350078.42822</v>
      </c>
    </row>
    <row r="685" spans="1:16" x14ac:dyDescent="0.25">
      <c r="A685" s="60">
        <v>722.9453125</v>
      </c>
      <c r="B685" s="60">
        <v>1719.39013671875</v>
      </c>
      <c r="D685" s="60">
        <v>722.9453125</v>
      </c>
      <c r="E685" s="60">
        <v>1128.86328125</v>
      </c>
      <c r="F685" s="60">
        <f t="shared" si="42"/>
        <v>101128.86328125</v>
      </c>
      <c r="H685" s="60">
        <v>722.9453125</v>
      </c>
      <c r="I685" s="60">
        <v>1406.2935791015625</v>
      </c>
      <c r="J685" s="60">
        <f t="shared" si="43"/>
        <v>201406.29357910156</v>
      </c>
      <c r="L685" s="60">
        <v>916.255</v>
      </c>
      <c r="M685" s="14">
        <v>159.5693</v>
      </c>
      <c r="O685" s="230">
        <f t="shared" si="40"/>
        <v>919.255</v>
      </c>
      <c r="P685" s="230">
        <f t="shared" si="41"/>
        <v>350159.56929999997</v>
      </c>
    </row>
    <row r="686" spans="1:16" x14ac:dyDescent="0.25">
      <c r="A686" s="60">
        <v>721.138671875</v>
      </c>
      <c r="B686" s="60">
        <v>2520.189453125</v>
      </c>
      <c r="D686" s="60">
        <v>721.138671875</v>
      </c>
      <c r="E686" s="60">
        <v>1908.5982666015625</v>
      </c>
      <c r="F686" s="60">
        <f t="shared" si="42"/>
        <v>101908.59826660156</v>
      </c>
      <c r="H686" s="60">
        <v>721.138671875</v>
      </c>
      <c r="I686" s="60">
        <v>2355.923583984375</v>
      </c>
      <c r="J686" s="60">
        <f t="shared" si="43"/>
        <v>202355.92358398438</v>
      </c>
      <c r="L686" s="60">
        <v>917.38</v>
      </c>
      <c r="M686" s="14">
        <v>149.46440000000001</v>
      </c>
      <c r="O686" s="230">
        <f t="shared" si="40"/>
        <v>920.38</v>
      </c>
      <c r="P686" s="230">
        <f t="shared" si="41"/>
        <v>350149.4644</v>
      </c>
    </row>
    <row r="687" spans="1:16" x14ac:dyDescent="0.25">
      <c r="A687" s="60">
        <v>719.330078125</v>
      </c>
      <c r="B687" s="60">
        <v>4584.4814453125</v>
      </c>
      <c r="D687" s="60">
        <v>719.330078125</v>
      </c>
      <c r="E687" s="60">
        <v>2877.4521484375</v>
      </c>
      <c r="F687" s="60">
        <f t="shared" si="42"/>
        <v>102877.4521484375</v>
      </c>
      <c r="H687" s="60">
        <v>719.330078125</v>
      </c>
      <c r="I687" s="60">
        <v>3917.692138671875</v>
      </c>
      <c r="J687" s="60">
        <f t="shared" si="43"/>
        <v>203917.69213867188</v>
      </c>
      <c r="L687" s="60">
        <v>918.505</v>
      </c>
      <c r="M687" s="14">
        <v>87.625489999999999</v>
      </c>
      <c r="O687" s="230">
        <f t="shared" si="40"/>
        <v>921.505</v>
      </c>
      <c r="P687" s="230">
        <f t="shared" si="41"/>
        <v>350087.62549000001</v>
      </c>
    </row>
    <row r="688" spans="1:16" x14ac:dyDescent="0.25">
      <c r="A688" s="60">
        <v>717.521484375</v>
      </c>
      <c r="B688" s="60">
        <v>8382.7646484375</v>
      </c>
      <c r="D688" s="60">
        <v>717.521484375</v>
      </c>
      <c r="E688" s="60">
        <v>4690.5419921875</v>
      </c>
      <c r="F688" s="60">
        <f t="shared" si="42"/>
        <v>104690.5419921875</v>
      </c>
      <c r="H688" s="60">
        <v>717.521484375</v>
      </c>
      <c r="I688" s="60">
        <v>7640.8818359375</v>
      </c>
      <c r="J688" s="60">
        <f t="shared" si="43"/>
        <v>207640.8818359375</v>
      </c>
      <c r="L688" s="60">
        <v>919.63</v>
      </c>
      <c r="M688" s="14">
        <v>16.750489999999999</v>
      </c>
      <c r="O688" s="230">
        <f t="shared" si="40"/>
        <v>922.63</v>
      </c>
      <c r="P688" s="230">
        <f t="shared" si="41"/>
        <v>350016.75049000001</v>
      </c>
    </row>
    <row r="689" spans="1:16" x14ac:dyDescent="0.25">
      <c r="A689" s="60">
        <v>715.712890625</v>
      </c>
      <c r="B689" s="60">
        <v>16108.6650390625</v>
      </c>
      <c r="D689" s="60">
        <v>715.712890625</v>
      </c>
      <c r="E689" s="60">
        <v>8552.5068359375</v>
      </c>
      <c r="F689" s="60">
        <f t="shared" si="42"/>
        <v>108552.5068359375</v>
      </c>
      <c r="H689" s="60">
        <v>715.712890625</v>
      </c>
      <c r="I689" s="60">
        <v>15106.5361328125</v>
      </c>
      <c r="J689" s="60">
        <f t="shared" si="43"/>
        <v>215106.5361328125</v>
      </c>
      <c r="L689" s="60">
        <v>920.755</v>
      </c>
      <c r="M689" s="14">
        <v>30.166989999999998</v>
      </c>
      <c r="O689" s="230">
        <f t="shared" si="40"/>
        <v>923.755</v>
      </c>
      <c r="P689" s="230">
        <f t="shared" si="41"/>
        <v>350030.16699</v>
      </c>
    </row>
    <row r="690" spans="1:16" x14ac:dyDescent="0.25">
      <c r="A690" s="60">
        <v>713.904296875</v>
      </c>
      <c r="B690" s="60">
        <v>25093.935546875</v>
      </c>
      <c r="D690" s="60">
        <v>713.904296875</v>
      </c>
      <c r="E690" s="60">
        <v>15002.2109375</v>
      </c>
      <c r="F690" s="60">
        <f t="shared" si="42"/>
        <v>115002.2109375</v>
      </c>
      <c r="H690" s="60">
        <v>713.904296875</v>
      </c>
      <c r="I690" s="60">
        <v>23700.421875</v>
      </c>
      <c r="J690" s="60">
        <f t="shared" si="43"/>
        <v>223700.421875</v>
      </c>
      <c r="L690" s="60">
        <v>921.88</v>
      </c>
      <c r="M690" s="14">
        <v>69.951170000000005</v>
      </c>
      <c r="O690" s="230">
        <f t="shared" si="40"/>
        <v>924.88</v>
      </c>
      <c r="P690" s="230">
        <f t="shared" si="41"/>
        <v>350069.95117000001</v>
      </c>
    </row>
    <row r="691" spans="1:16" x14ac:dyDescent="0.25">
      <c r="A691" s="60">
        <v>712.09375</v>
      </c>
      <c r="B691" s="60">
        <v>26845.693359375</v>
      </c>
      <c r="D691" s="60">
        <v>712.09375</v>
      </c>
      <c r="E691" s="60">
        <v>18493.951171875</v>
      </c>
      <c r="F691" s="60">
        <f t="shared" si="42"/>
        <v>118493.951171875</v>
      </c>
      <c r="H691" s="60">
        <v>712.09375</v>
      </c>
      <c r="I691" s="60">
        <v>25458.8515625</v>
      </c>
      <c r="J691" s="60">
        <f t="shared" si="43"/>
        <v>225458.8515625</v>
      </c>
      <c r="L691" s="60">
        <v>923.00400000000002</v>
      </c>
      <c r="M691" s="14">
        <v>78.071290000000005</v>
      </c>
      <c r="O691" s="230">
        <f t="shared" si="40"/>
        <v>926.00400000000002</v>
      </c>
      <c r="P691" s="230">
        <f t="shared" si="41"/>
        <v>350078.07128999999</v>
      </c>
    </row>
    <row r="692" spans="1:16" x14ac:dyDescent="0.25">
      <c r="A692" s="60">
        <v>710.283203125</v>
      </c>
      <c r="B692" s="60">
        <v>18862.08203125</v>
      </c>
      <c r="D692" s="60">
        <v>710.283203125</v>
      </c>
      <c r="E692" s="60">
        <v>12587.9462890625</v>
      </c>
      <c r="F692" s="60">
        <f t="shared" si="42"/>
        <v>112587.9462890625</v>
      </c>
      <c r="H692" s="60">
        <v>710.283203125</v>
      </c>
      <c r="I692" s="60">
        <v>16527.53515625</v>
      </c>
      <c r="J692" s="60">
        <f t="shared" si="43"/>
        <v>216527.53515625</v>
      </c>
      <c r="L692" s="60">
        <v>924.12900000000002</v>
      </c>
      <c r="M692" s="14">
        <v>58.810549999999999</v>
      </c>
      <c r="O692" s="230">
        <f t="shared" si="40"/>
        <v>927.12900000000002</v>
      </c>
      <c r="P692" s="230">
        <f t="shared" si="41"/>
        <v>350058.81054999999</v>
      </c>
    </row>
    <row r="693" spans="1:16" x14ac:dyDescent="0.25">
      <c r="A693" s="60">
        <v>708.47265625</v>
      </c>
      <c r="B693" s="60">
        <v>10771.6669921875</v>
      </c>
      <c r="D693" s="60">
        <v>708.47265625</v>
      </c>
      <c r="E693" s="60">
        <v>7184.55224609375</v>
      </c>
      <c r="F693" s="60">
        <f t="shared" si="42"/>
        <v>107184.55224609375</v>
      </c>
      <c r="H693" s="60">
        <v>708.47265625</v>
      </c>
      <c r="I693" s="60">
        <v>8611.1220703125</v>
      </c>
      <c r="J693" s="60">
        <f t="shared" si="43"/>
        <v>208611.1220703125</v>
      </c>
      <c r="L693" s="60">
        <v>925.25300000000004</v>
      </c>
      <c r="M693" s="14">
        <v>96.060550000000006</v>
      </c>
      <c r="O693" s="230">
        <f t="shared" si="40"/>
        <v>928.25300000000004</v>
      </c>
      <c r="P693" s="230">
        <f t="shared" si="41"/>
        <v>350096.06054999999</v>
      </c>
    </row>
    <row r="694" spans="1:16" x14ac:dyDescent="0.25">
      <c r="A694" s="60">
        <v>706.662109375</v>
      </c>
      <c r="B694" s="60">
        <v>6366.8486328125</v>
      </c>
      <c r="D694" s="60">
        <v>706.662109375</v>
      </c>
      <c r="E694" s="60">
        <v>4270.01025390625</v>
      </c>
      <c r="F694" s="60">
        <f t="shared" si="42"/>
        <v>104270.01025390625</v>
      </c>
      <c r="H694" s="60">
        <v>706.662109375</v>
      </c>
      <c r="I694" s="60">
        <v>4951.7841796875</v>
      </c>
      <c r="J694" s="60">
        <f t="shared" si="43"/>
        <v>204951.7841796875</v>
      </c>
      <c r="L694" s="60">
        <v>926.37699999999995</v>
      </c>
      <c r="M694" s="14">
        <v>200.0239</v>
      </c>
      <c r="O694" s="230">
        <f t="shared" si="40"/>
        <v>929.37699999999995</v>
      </c>
      <c r="P694" s="230">
        <f t="shared" si="41"/>
        <v>350200.02389999997</v>
      </c>
    </row>
    <row r="695" spans="1:16" x14ac:dyDescent="0.25">
      <c r="A695" s="60">
        <v>704.8515625</v>
      </c>
      <c r="B695" s="60">
        <v>3975.011474609375</v>
      </c>
      <c r="D695" s="60">
        <v>704.8515625</v>
      </c>
      <c r="E695" s="60">
        <v>3029.64453125</v>
      </c>
      <c r="F695" s="60">
        <f t="shared" si="42"/>
        <v>103029.64453125</v>
      </c>
      <c r="H695" s="60">
        <v>704.8515625</v>
      </c>
      <c r="I695" s="60">
        <v>2951.763671875</v>
      </c>
      <c r="J695" s="60">
        <f t="shared" si="43"/>
        <v>202951.763671875</v>
      </c>
      <c r="L695" s="60">
        <v>927.50099999999998</v>
      </c>
      <c r="M695" s="14">
        <v>59.434570000000001</v>
      </c>
      <c r="O695" s="230">
        <f t="shared" si="40"/>
        <v>930.50099999999998</v>
      </c>
      <c r="P695" s="230">
        <f t="shared" si="41"/>
        <v>350059.43456999998</v>
      </c>
    </row>
    <row r="696" spans="1:16" x14ac:dyDescent="0.25">
      <c r="A696" s="60">
        <v>703.0390625</v>
      </c>
      <c r="B696" s="60">
        <v>2619.20654296875</v>
      </c>
      <c r="D696" s="60">
        <v>703.0390625</v>
      </c>
      <c r="E696" s="60">
        <v>2275.614990234375</v>
      </c>
      <c r="F696" s="60">
        <f t="shared" si="42"/>
        <v>102275.61499023438</v>
      </c>
      <c r="H696" s="60">
        <v>703.0390625</v>
      </c>
      <c r="I696" s="60">
        <v>2028.9931640625</v>
      </c>
      <c r="J696" s="60">
        <f t="shared" si="43"/>
        <v>202028.9931640625</v>
      </c>
      <c r="L696" s="60">
        <v>928.625</v>
      </c>
      <c r="M696" s="14">
        <v>81.482420000000005</v>
      </c>
      <c r="O696" s="230">
        <f t="shared" si="40"/>
        <v>931.625</v>
      </c>
      <c r="P696" s="230">
        <f t="shared" si="41"/>
        <v>350081.48242000001</v>
      </c>
    </row>
    <row r="697" spans="1:16" x14ac:dyDescent="0.25">
      <c r="A697" s="60">
        <v>701.2265625</v>
      </c>
      <c r="B697" s="60">
        <v>2362.13623046875</v>
      </c>
      <c r="D697" s="60">
        <v>701.2265625</v>
      </c>
      <c r="E697" s="60">
        <v>1730.2535400390625</v>
      </c>
      <c r="F697" s="60">
        <f t="shared" si="42"/>
        <v>101730.25354003906</v>
      </c>
      <c r="H697" s="60">
        <v>701.2265625</v>
      </c>
      <c r="I697" s="60">
        <v>1509.4671630859375</v>
      </c>
      <c r="J697" s="60">
        <f t="shared" si="43"/>
        <v>201509.46716308594</v>
      </c>
      <c r="L697" s="60">
        <v>929.74800000000005</v>
      </c>
      <c r="M697" s="14">
        <v>43.534669999999998</v>
      </c>
      <c r="O697" s="230">
        <f t="shared" si="40"/>
        <v>932.74800000000005</v>
      </c>
      <c r="P697" s="230">
        <f t="shared" si="41"/>
        <v>350043.53467000002</v>
      </c>
    </row>
    <row r="698" spans="1:16" x14ac:dyDescent="0.25">
      <c r="A698" s="60">
        <v>699.4140625</v>
      </c>
      <c r="B698" s="60">
        <v>1604.48193359375</v>
      </c>
      <c r="D698" s="60">
        <v>699.4140625</v>
      </c>
      <c r="E698" s="60">
        <v>1280.322021484375</v>
      </c>
      <c r="F698" s="60">
        <f t="shared" si="42"/>
        <v>101280.32202148438</v>
      </c>
      <c r="H698" s="60">
        <v>699.4140625</v>
      </c>
      <c r="I698" s="60">
        <v>1209.4654541015625</v>
      </c>
      <c r="J698" s="60">
        <f t="shared" si="43"/>
        <v>201209.46545410156</v>
      </c>
      <c r="L698" s="60">
        <v>930.87199999999996</v>
      </c>
      <c r="M698" s="14">
        <v>89.579589999999996</v>
      </c>
      <c r="O698" s="230">
        <f t="shared" si="40"/>
        <v>933.87199999999996</v>
      </c>
      <c r="P698" s="230">
        <f t="shared" si="41"/>
        <v>350089.57958999998</v>
      </c>
    </row>
    <row r="699" spans="1:16" x14ac:dyDescent="0.25">
      <c r="A699" s="60">
        <v>697.6015625</v>
      </c>
      <c r="B699" s="60">
        <v>1173.9505615234375</v>
      </c>
      <c r="D699" s="60">
        <v>697.6015625</v>
      </c>
      <c r="E699" s="60">
        <v>1038.822021484375</v>
      </c>
      <c r="F699" s="60">
        <f t="shared" si="42"/>
        <v>101038.82202148438</v>
      </c>
      <c r="H699" s="60">
        <v>697.6015625</v>
      </c>
      <c r="I699" s="60">
        <v>908.2056884765625</v>
      </c>
      <c r="J699" s="60">
        <f t="shared" si="43"/>
        <v>200908.20568847656</v>
      </c>
      <c r="L699" s="60">
        <v>931.995</v>
      </c>
      <c r="M699" s="14">
        <v>47.380859999999998</v>
      </c>
      <c r="O699" s="230">
        <f t="shared" si="40"/>
        <v>934.995</v>
      </c>
      <c r="P699" s="230">
        <f t="shared" si="41"/>
        <v>350047.38085999998</v>
      </c>
    </row>
    <row r="700" spans="1:16" x14ac:dyDescent="0.25">
      <c r="A700" s="60">
        <v>695.7890625</v>
      </c>
      <c r="B700" s="60">
        <v>740.82696533203125</v>
      </c>
      <c r="D700" s="60">
        <v>695.7890625</v>
      </c>
      <c r="E700" s="60">
        <v>678.88037109375</v>
      </c>
      <c r="F700" s="60">
        <f t="shared" si="42"/>
        <v>100678.88037109375</v>
      </c>
      <c r="H700" s="60">
        <v>695.7890625</v>
      </c>
      <c r="I700" s="60">
        <v>573.978271484375</v>
      </c>
      <c r="J700" s="60">
        <f t="shared" si="43"/>
        <v>200573.97827148438</v>
      </c>
      <c r="L700" s="60">
        <v>933.11800000000005</v>
      </c>
      <c r="M700" s="14">
        <v>112.6221</v>
      </c>
      <c r="O700" s="230">
        <f t="shared" si="40"/>
        <v>936.11800000000005</v>
      </c>
      <c r="P700" s="230">
        <f t="shared" si="41"/>
        <v>350112.62209999998</v>
      </c>
    </row>
    <row r="701" spans="1:16" x14ac:dyDescent="0.25">
      <c r="A701" s="60">
        <v>693.974609375</v>
      </c>
      <c r="B701" s="60">
        <v>704.857177734375</v>
      </c>
      <c r="D701" s="60">
        <v>693.974609375</v>
      </c>
      <c r="E701" s="60">
        <v>506.59027099609375</v>
      </c>
      <c r="F701" s="60">
        <f t="shared" si="42"/>
        <v>100506.59027099609</v>
      </c>
      <c r="H701" s="60">
        <v>693.974609375</v>
      </c>
      <c r="I701" s="60">
        <v>551.406005859375</v>
      </c>
      <c r="J701" s="60">
        <f t="shared" si="43"/>
        <v>200551.40600585938</v>
      </c>
      <c r="L701" s="60">
        <v>934.24099999999999</v>
      </c>
      <c r="M701" s="14">
        <v>40.61768</v>
      </c>
      <c r="O701" s="230">
        <f t="shared" si="40"/>
        <v>937.24099999999999</v>
      </c>
      <c r="P701" s="230">
        <f t="shared" si="41"/>
        <v>350040.61768000002</v>
      </c>
    </row>
    <row r="702" spans="1:16" x14ac:dyDescent="0.25">
      <c r="A702" s="60">
        <v>692.16015625</v>
      </c>
      <c r="B702" s="60">
        <v>660.599365234375</v>
      </c>
      <c r="D702" s="60">
        <v>692.16015625</v>
      </c>
      <c r="E702" s="60">
        <v>525.922607421875</v>
      </c>
      <c r="F702" s="60">
        <f t="shared" si="42"/>
        <v>100525.92260742188</v>
      </c>
      <c r="H702" s="60">
        <v>692.16015625</v>
      </c>
      <c r="I702" s="60">
        <v>469.570556640625</v>
      </c>
      <c r="J702" s="60">
        <f t="shared" si="43"/>
        <v>200469.57055664063</v>
      </c>
      <c r="L702" s="60">
        <v>935.36400000000003</v>
      </c>
      <c r="M702" s="14">
        <v>15.396000000000001</v>
      </c>
      <c r="O702" s="230">
        <f t="shared" si="40"/>
        <v>938.36400000000003</v>
      </c>
      <c r="P702" s="230">
        <f t="shared" si="41"/>
        <v>350015.39600000001</v>
      </c>
    </row>
    <row r="703" spans="1:16" x14ac:dyDescent="0.25">
      <c r="A703" s="60">
        <v>690.345703125</v>
      </c>
      <c r="B703" s="60">
        <v>650.7681884765625</v>
      </c>
      <c r="D703" s="60">
        <v>690.345703125</v>
      </c>
      <c r="E703" s="60">
        <v>297.273681640625</v>
      </c>
      <c r="F703" s="60">
        <f t="shared" si="42"/>
        <v>100297.27368164063</v>
      </c>
      <c r="H703" s="60">
        <v>690.345703125</v>
      </c>
      <c r="I703" s="60">
        <v>357.4442138671875</v>
      </c>
      <c r="J703" s="60">
        <f t="shared" si="43"/>
        <v>200357.44421386719</v>
      </c>
      <c r="L703" s="60">
        <v>936.48599999999999</v>
      </c>
      <c r="M703" s="14">
        <v>57.068359999999998</v>
      </c>
      <c r="O703" s="230">
        <f t="shared" si="40"/>
        <v>939.48599999999999</v>
      </c>
      <c r="P703" s="230">
        <f t="shared" si="41"/>
        <v>350057.06835999998</v>
      </c>
    </row>
    <row r="704" spans="1:16" x14ac:dyDescent="0.25">
      <c r="A704" s="60">
        <v>688.529296875</v>
      </c>
      <c r="B704" s="60">
        <v>532.1309814453125</v>
      </c>
      <c r="D704" s="60">
        <v>688.529296875</v>
      </c>
      <c r="E704" s="60">
        <v>90.803062438964844</v>
      </c>
      <c r="F704" s="60">
        <f t="shared" si="42"/>
        <v>100090.80306243896</v>
      </c>
      <c r="H704" s="60">
        <v>688.529296875</v>
      </c>
      <c r="I704" s="60">
        <v>308.7296142578125</v>
      </c>
      <c r="J704" s="60">
        <f t="shared" si="43"/>
        <v>200308.72961425781</v>
      </c>
      <c r="L704" s="60">
        <v>937.60900000000004</v>
      </c>
      <c r="M704" s="14">
        <v>102.17529999999999</v>
      </c>
      <c r="O704" s="230">
        <f t="shared" si="40"/>
        <v>940.60900000000004</v>
      </c>
      <c r="P704" s="230">
        <f t="shared" si="41"/>
        <v>350102.1753</v>
      </c>
    </row>
    <row r="705" spans="1:16" x14ac:dyDescent="0.25">
      <c r="A705" s="60">
        <v>686.71484375</v>
      </c>
      <c r="B705" s="60">
        <v>392.82247924804688</v>
      </c>
      <c r="D705" s="60">
        <v>686.71484375</v>
      </c>
      <c r="E705" s="60">
        <v>257.57379150390625</v>
      </c>
      <c r="F705" s="60">
        <f t="shared" si="42"/>
        <v>100257.57379150391</v>
      </c>
      <c r="H705" s="60">
        <v>686.71484375</v>
      </c>
      <c r="I705" s="60">
        <v>184.25784301757813</v>
      </c>
      <c r="J705" s="60">
        <f t="shared" si="43"/>
        <v>200184.25784301758</v>
      </c>
      <c r="L705" s="60">
        <v>938.73099999999999</v>
      </c>
      <c r="M705" s="14">
        <v>117.1313</v>
      </c>
      <c r="O705" s="230">
        <f t="shared" si="40"/>
        <v>941.73099999999999</v>
      </c>
      <c r="P705" s="230">
        <f t="shared" si="41"/>
        <v>350117.13130000001</v>
      </c>
    </row>
    <row r="706" spans="1:16" x14ac:dyDescent="0.25">
      <c r="A706" s="60">
        <v>684.8984375</v>
      </c>
      <c r="B706" s="60">
        <v>231.55122375488281</v>
      </c>
      <c r="D706" s="60">
        <v>684.8984375</v>
      </c>
      <c r="E706" s="60">
        <v>153.09475708007813</v>
      </c>
      <c r="F706" s="60">
        <f t="shared" si="42"/>
        <v>100153.09475708008</v>
      </c>
      <c r="H706" s="60">
        <v>684.8984375</v>
      </c>
      <c r="I706" s="60">
        <v>52.9627685546875</v>
      </c>
      <c r="J706" s="60">
        <f t="shared" si="43"/>
        <v>200052.96276855469</v>
      </c>
      <c r="L706" s="60">
        <v>939.85299999999995</v>
      </c>
      <c r="M706" s="14">
        <v>120.08150000000001</v>
      </c>
      <c r="O706" s="230">
        <f t="shared" si="40"/>
        <v>942.85299999999995</v>
      </c>
      <c r="P706" s="230">
        <f t="shared" si="41"/>
        <v>350120.08149999997</v>
      </c>
    </row>
    <row r="707" spans="1:16" x14ac:dyDescent="0.25">
      <c r="A707" s="60">
        <v>683.08203125</v>
      </c>
      <c r="B707" s="60">
        <v>291.916748046875</v>
      </c>
      <c r="D707" s="60">
        <v>683.08203125</v>
      </c>
      <c r="E707" s="60">
        <v>39.032085418701172</v>
      </c>
      <c r="F707" s="60">
        <f t="shared" si="42"/>
        <v>100039.0320854187</v>
      </c>
      <c r="H707" s="60">
        <v>683.08203125</v>
      </c>
      <c r="I707" s="60">
        <v>114.39994049072266</v>
      </c>
      <c r="J707" s="60">
        <f t="shared" si="43"/>
        <v>200114.39994049072</v>
      </c>
      <c r="L707" s="60">
        <v>940.97500000000002</v>
      </c>
      <c r="M707" s="14">
        <v>168.64400000000001</v>
      </c>
      <c r="O707" s="230">
        <f t="shared" si="40"/>
        <v>943.97500000000002</v>
      </c>
      <c r="P707" s="230">
        <f t="shared" si="41"/>
        <v>350168.64399999997</v>
      </c>
    </row>
    <row r="708" spans="1:16" x14ac:dyDescent="0.25">
      <c r="A708" s="60">
        <v>681.265625</v>
      </c>
      <c r="B708" s="60">
        <v>224.2431640625</v>
      </c>
      <c r="D708" s="60">
        <v>681.265625</v>
      </c>
      <c r="E708" s="60">
        <v>90.155136108398438</v>
      </c>
      <c r="F708" s="60">
        <f t="shared" si="42"/>
        <v>100090.1551361084</v>
      </c>
      <c r="H708" s="60">
        <v>681.265625</v>
      </c>
      <c r="I708" s="60">
        <v>193.67453002929688</v>
      </c>
      <c r="J708" s="60">
        <f t="shared" si="43"/>
        <v>200193.6745300293</v>
      </c>
      <c r="L708" s="60">
        <v>942.09699999999998</v>
      </c>
      <c r="M708" s="14">
        <v>85.06738</v>
      </c>
      <c r="O708" s="230">
        <f t="shared" si="40"/>
        <v>945.09699999999998</v>
      </c>
      <c r="P708" s="230">
        <f t="shared" si="41"/>
        <v>350085.06738000002</v>
      </c>
    </row>
    <row r="709" spans="1:16" x14ac:dyDescent="0.25">
      <c r="A709" s="60">
        <v>679.44921875</v>
      </c>
      <c r="B709" s="60">
        <v>185.45413208007813</v>
      </c>
      <c r="D709" s="60">
        <v>679.44921875</v>
      </c>
      <c r="E709" s="60">
        <v>105.48812866210938</v>
      </c>
      <c r="F709" s="60">
        <f t="shared" si="42"/>
        <v>100105.48812866211</v>
      </c>
      <c r="H709" s="60">
        <v>679.44921875</v>
      </c>
      <c r="I709" s="60">
        <v>127.06263732910156</v>
      </c>
      <c r="J709" s="60">
        <f t="shared" si="43"/>
        <v>200127.0626373291</v>
      </c>
      <c r="L709" s="60">
        <v>943.21799999999996</v>
      </c>
      <c r="M709" s="14">
        <v>107.998</v>
      </c>
      <c r="O709" s="230">
        <f t="shared" si="40"/>
        <v>946.21799999999996</v>
      </c>
      <c r="P709" s="230">
        <f t="shared" si="41"/>
        <v>350107.99800000002</v>
      </c>
    </row>
    <row r="710" spans="1:16" x14ac:dyDescent="0.25">
      <c r="A710" s="60">
        <v>677.630859375</v>
      </c>
      <c r="B710" s="60">
        <v>82.037406921386719</v>
      </c>
      <c r="D710" s="60">
        <v>677.630859375</v>
      </c>
      <c r="E710" s="60">
        <v>130.47674560546875</v>
      </c>
      <c r="F710" s="60">
        <f t="shared" si="42"/>
        <v>100130.47674560547</v>
      </c>
      <c r="H710" s="60">
        <v>677.630859375</v>
      </c>
      <c r="I710" s="60">
        <v>72.860481262207031</v>
      </c>
      <c r="J710" s="60">
        <f t="shared" si="43"/>
        <v>200072.86048126221</v>
      </c>
      <c r="L710" s="60">
        <v>944.34</v>
      </c>
      <c r="M710" s="14">
        <v>66.682130000000001</v>
      </c>
      <c r="O710" s="230">
        <f t="shared" si="40"/>
        <v>947.34</v>
      </c>
      <c r="P710" s="230">
        <f t="shared" si="41"/>
        <v>350066.68212999997</v>
      </c>
    </row>
    <row r="711" spans="1:16" x14ac:dyDescent="0.25">
      <c r="A711" s="60">
        <v>675.8125</v>
      </c>
      <c r="B711" s="60">
        <v>-57.120128631591797</v>
      </c>
      <c r="D711" s="60">
        <v>675.8125</v>
      </c>
      <c r="E711" s="60">
        <v>134.83015441894531</v>
      </c>
      <c r="F711" s="60">
        <f t="shared" si="42"/>
        <v>100134.83015441895</v>
      </c>
      <c r="H711" s="60">
        <v>675.8125</v>
      </c>
      <c r="I711" s="60">
        <v>-19.842044830322266</v>
      </c>
      <c r="J711" s="60">
        <f t="shared" si="43"/>
        <v>199980.15795516968</v>
      </c>
      <c r="L711" s="60">
        <v>945.46100000000001</v>
      </c>
      <c r="M711" s="14">
        <v>60.609859999999998</v>
      </c>
      <c r="O711" s="230">
        <f t="shared" ref="O711:O774" si="44">L711+$O$4</f>
        <v>948.46100000000001</v>
      </c>
      <c r="P711" s="230">
        <f t="shared" ref="P711:P774" si="45">M711+$P$4</f>
        <v>350060.60986000003</v>
      </c>
    </row>
    <row r="712" spans="1:16" x14ac:dyDescent="0.25">
      <c r="A712" s="60">
        <v>673.994140625</v>
      </c>
      <c r="B712" s="60">
        <v>141.94625854492188</v>
      </c>
      <c r="D712" s="60">
        <v>673.994140625</v>
      </c>
      <c r="E712" s="60">
        <v>-78.029998779296875</v>
      </c>
      <c r="F712" s="60">
        <f t="shared" ref="F712:F775" si="46">E712+$E$5</f>
        <v>99921.970001220703</v>
      </c>
      <c r="H712" s="60">
        <v>673.994140625</v>
      </c>
      <c r="I712" s="60">
        <v>-43.785430908203125</v>
      </c>
      <c r="J712" s="60">
        <f t="shared" ref="J712:J775" si="47">I712+$I$5</f>
        <v>199956.2145690918</v>
      </c>
      <c r="L712" s="60">
        <v>946.58199999999999</v>
      </c>
      <c r="M712" s="14">
        <v>72.490719999999996</v>
      </c>
      <c r="O712" s="230">
        <f t="shared" si="44"/>
        <v>949.58199999999999</v>
      </c>
      <c r="P712" s="230">
        <f t="shared" si="45"/>
        <v>350072.49072</v>
      </c>
    </row>
    <row r="713" spans="1:16" x14ac:dyDescent="0.25">
      <c r="A713" s="60">
        <v>672.17578125</v>
      </c>
      <c r="B713" s="60">
        <v>4.1388068199157715</v>
      </c>
      <c r="D713" s="60">
        <v>672.17578125</v>
      </c>
      <c r="E713" s="60">
        <v>-114.85780334472656</v>
      </c>
      <c r="F713" s="60">
        <f t="shared" si="46"/>
        <v>99885.142196655273</v>
      </c>
      <c r="H713" s="60">
        <v>672.17578125</v>
      </c>
      <c r="I713" s="60">
        <v>69.704879760742188</v>
      </c>
      <c r="J713" s="60">
        <f t="shared" si="47"/>
        <v>200069.70487976074</v>
      </c>
      <c r="L713" s="60">
        <v>947.70299999999997</v>
      </c>
      <c r="M713" s="14">
        <v>145.0205</v>
      </c>
      <c r="O713" s="230">
        <f t="shared" si="44"/>
        <v>950.70299999999997</v>
      </c>
      <c r="P713" s="230">
        <f t="shared" si="45"/>
        <v>350145.02049999998</v>
      </c>
    </row>
    <row r="714" spans="1:16" x14ac:dyDescent="0.25">
      <c r="A714" s="60">
        <v>670.35546875</v>
      </c>
      <c r="B714" s="60">
        <v>220.923583984375</v>
      </c>
      <c r="D714" s="60">
        <v>670.35546875</v>
      </c>
      <c r="E714" s="60">
        <v>-7.349236011505127</v>
      </c>
      <c r="F714" s="60">
        <f t="shared" si="46"/>
        <v>99992.650763988495</v>
      </c>
      <c r="H714" s="60">
        <v>670.35546875</v>
      </c>
      <c r="I714" s="60">
        <v>-61.454868316650391</v>
      </c>
      <c r="J714" s="60">
        <f t="shared" si="47"/>
        <v>199938.54513168335</v>
      </c>
      <c r="L714" s="60">
        <v>948.82399999999996</v>
      </c>
      <c r="M714" s="14">
        <v>106.55759999999999</v>
      </c>
      <c r="O714" s="230">
        <f t="shared" si="44"/>
        <v>951.82399999999996</v>
      </c>
      <c r="P714" s="230">
        <f t="shared" si="45"/>
        <v>350106.5576</v>
      </c>
    </row>
    <row r="715" spans="1:16" x14ac:dyDescent="0.25">
      <c r="A715" s="60">
        <v>668.537109375</v>
      </c>
      <c r="B715" s="60">
        <v>143.53411865234375</v>
      </c>
      <c r="D715" s="60">
        <v>668.537109375</v>
      </c>
      <c r="E715" s="60">
        <v>-22.189201354980469</v>
      </c>
      <c r="F715" s="60">
        <f t="shared" si="46"/>
        <v>99977.81079864502</v>
      </c>
      <c r="H715" s="60">
        <v>668.537109375</v>
      </c>
      <c r="I715" s="60">
        <v>89.032958984375</v>
      </c>
      <c r="J715" s="60">
        <f t="shared" si="47"/>
        <v>200089.03295898438</v>
      </c>
      <c r="L715" s="60">
        <v>949.94500000000005</v>
      </c>
      <c r="M715" s="14">
        <v>10.28271</v>
      </c>
      <c r="O715" s="230">
        <f t="shared" si="44"/>
        <v>952.94500000000005</v>
      </c>
      <c r="P715" s="230">
        <f t="shared" si="45"/>
        <v>350010.28271</v>
      </c>
    </row>
    <row r="716" spans="1:16" x14ac:dyDescent="0.25">
      <c r="A716" s="60">
        <v>666.716796875</v>
      </c>
      <c r="B716" s="60">
        <v>-115.12278747558594</v>
      </c>
      <c r="D716" s="60">
        <v>666.716796875</v>
      </c>
      <c r="E716" s="60">
        <v>-134.5076904296875</v>
      </c>
      <c r="F716" s="60">
        <f t="shared" si="46"/>
        <v>99865.492309570313</v>
      </c>
      <c r="H716" s="60">
        <v>666.716796875</v>
      </c>
      <c r="I716" s="60">
        <v>16.941505432128906</v>
      </c>
      <c r="J716" s="60">
        <f t="shared" si="47"/>
        <v>200016.94150543213</v>
      </c>
      <c r="L716" s="60">
        <v>951.06500000000005</v>
      </c>
      <c r="M716" s="14">
        <v>52.600099999999998</v>
      </c>
      <c r="O716" s="230">
        <f t="shared" si="44"/>
        <v>954.06500000000005</v>
      </c>
      <c r="P716" s="230">
        <f t="shared" si="45"/>
        <v>350052.60009999998</v>
      </c>
    </row>
    <row r="717" spans="1:16" x14ac:dyDescent="0.25">
      <c r="A717" s="60">
        <v>664.896484375</v>
      </c>
      <c r="B717" s="60">
        <v>5.3030447959899902</v>
      </c>
      <c r="D717" s="60">
        <v>664.896484375</v>
      </c>
      <c r="E717" s="60">
        <v>-143.78303527832031</v>
      </c>
      <c r="F717" s="60">
        <f t="shared" si="46"/>
        <v>99856.21696472168</v>
      </c>
      <c r="H717" s="60">
        <v>664.896484375</v>
      </c>
      <c r="I717" s="60">
        <v>50.595283508300781</v>
      </c>
      <c r="J717" s="60">
        <f t="shared" si="47"/>
        <v>200050.5952835083</v>
      </c>
      <c r="L717" s="60">
        <v>952.18600000000004</v>
      </c>
      <c r="M717" s="14">
        <v>86.258790000000005</v>
      </c>
      <c r="O717" s="230">
        <f t="shared" si="44"/>
        <v>955.18600000000004</v>
      </c>
      <c r="P717" s="230">
        <f t="shared" si="45"/>
        <v>350086.25878999999</v>
      </c>
    </row>
    <row r="718" spans="1:16" x14ac:dyDescent="0.25">
      <c r="A718" s="60">
        <v>663.07421875</v>
      </c>
      <c r="B718" s="60">
        <v>-69.277214050292969</v>
      </c>
      <c r="D718" s="60">
        <v>663.07421875</v>
      </c>
      <c r="E718" s="60">
        <v>-70.648712158203125</v>
      </c>
      <c r="F718" s="60">
        <f t="shared" si="46"/>
        <v>99929.351287841797</v>
      </c>
      <c r="H718" s="60">
        <v>663.07421875</v>
      </c>
      <c r="I718" s="60">
        <v>-18.734094619750977</v>
      </c>
      <c r="J718" s="60">
        <f t="shared" si="47"/>
        <v>199981.26590538025</v>
      </c>
      <c r="L718" s="60">
        <v>953.30600000000004</v>
      </c>
      <c r="M718" s="14">
        <v>17.12744</v>
      </c>
      <c r="O718" s="230">
        <f t="shared" si="44"/>
        <v>956.30600000000004</v>
      </c>
      <c r="P718" s="230">
        <f t="shared" si="45"/>
        <v>350017.12744000001</v>
      </c>
    </row>
    <row r="719" spans="1:16" x14ac:dyDescent="0.25">
      <c r="A719" s="60">
        <v>661.25390625</v>
      </c>
      <c r="B719" s="60">
        <v>-16.250625610351563</v>
      </c>
      <c r="D719" s="60">
        <v>661.25390625</v>
      </c>
      <c r="E719" s="60">
        <v>-55.225139617919922</v>
      </c>
      <c r="F719" s="60">
        <f t="shared" si="46"/>
        <v>99944.77486038208</v>
      </c>
      <c r="H719" s="60">
        <v>661.25390625</v>
      </c>
      <c r="I719" s="60">
        <v>-64.744773864746094</v>
      </c>
      <c r="J719" s="60">
        <f t="shared" si="47"/>
        <v>199935.25522613525</v>
      </c>
      <c r="L719" s="60">
        <v>954.42600000000004</v>
      </c>
      <c r="M719" s="14">
        <v>89.906739999999999</v>
      </c>
      <c r="O719" s="230">
        <f t="shared" si="44"/>
        <v>957.42600000000004</v>
      </c>
      <c r="P719" s="230">
        <f t="shared" si="45"/>
        <v>350089.90674000001</v>
      </c>
    </row>
    <row r="720" spans="1:16" x14ac:dyDescent="0.25">
      <c r="A720" s="60">
        <v>659.431640625</v>
      </c>
      <c r="B720" s="60">
        <v>77.916130065917969</v>
      </c>
      <c r="D720" s="60">
        <v>659.431640625</v>
      </c>
      <c r="E720" s="60">
        <v>-1.3533399105072021</v>
      </c>
      <c r="F720" s="60">
        <f t="shared" si="46"/>
        <v>99998.646660089493</v>
      </c>
      <c r="H720" s="60">
        <v>659.431640625</v>
      </c>
      <c r="I720" s="60">
        <v>-51.731250762939453</v>
      </c>
      <c r="J720" s="60">
        <f t="shared" si="47"/>
        <v>199948.26874923706</v>
      </c>
      <c r="L720" s="60">
        <v>955.54600000000005</v>
      </c>
      <c r="M720" s="14">
        <v>53.574710000000003</v>
      </c>
      <c r="O720" s="230">
        <f t="shared" si="44"/>
        <v>958.54600000000005</v>
      </c>
      <c r="P720" s="230">
        <f t="shared" si="45"/>
        <v>350053.57471000002</v>
      </c>
    </row>
    <row r="721" spans="1:16" x14ac:dyDescent="0.25">
      <c r="A721" s="60">
        <v>657.609375</v>
      </c>
      <c r="B721" s="60">
        <v>159.651611328125</v>
      </c>
      <c r="D721" s="60">
        <v>657.609375</v>
      </c>
      <c r="E721" s="60">
        <v>18.195432662963867</v>
      </c>
      <c r="F721" s="60">
        <f t="shared" si="46"/>
        <v>100018.19543266296</v>
      </c>
      <c r="H721" s="60">
        <v>657.609375</v>
      </c>
      <c r="I721" s="60">
        <v>-129.29460144042969</v>
      </c>
      <c r="J721" s="60">
        <f t="shared" si="47"/>
        <v>199870.70539855957</v>
      </c>
      <c r="L721" s="60">
        <v>956.66499999999996</v>
      </c>
      <c r="M721" s="14">
        <v>20.441410000000001</v>
      </c>
      <c r="O721" s="230">
        <f t="shared" si="44"/>
        <v>959.66499999999996</v>
      </c>
      <c r="P721" s="230">
        <f t="shared" si="45"/>
        <v>350020.44141000003</v>
      </c>
    </row>
    <row r="722" spans="1:16" x14ac:dyDescent="0.25">
      <c r="A722" s="60">
        <v>655.787109375</v>
      </c>
      <c r="B722" s="60">
        <v>-115.30008697509766</v>
      </c>
      <c r="D722" s="60">
        <v>655.787109375</v>
      </c>
      <c r="E722" s="60">
        <v>-113.13668060302734</v>
      </c>
      <c r="F722" s="60">
        <f t="shared" si="46"/>
        <v>99886.863319396973</v>
      </c>
      <c r="H722" s="60">
        <v>655.787109375</v>
      </c>
      <c r="I722" s="60">
        <v>0.26226720213890076</v>
      </c>
      <c r="J722" s="60">
        <f t="shared" si="47"/>
        <v>200000.26226720214</v>
      </c>
      <c r="L722" s="60">
        <v>957.78499999999997</v>
      </c>
      <c r="M722" s="14">
        <v>37.298830000000002</v>
      </c>
      <c r="O722" s="230">
        <f t="shared" si="44"/>
        <v>960.78499999999997</v>
      </c>
      <c r="P722" s="230">
        <f t="shared" si="45"/>
        <v>350037.29882999999</v>
      </c>
    </row>
    <row r="723" spans="1:16" x14ac:dyDescent="0.25">
      <c r="A723" s="60">
        <v>653.962890625</v>
      </c>
      <c r="B723" s="60">
        <v>-51.422557830810547</v>
      </c>
      <c r="D723" s="60">
        <v>653.962890625</v>
      </c>
      <c r="E723" s="60">
        <v>-111.36412048339844</v>
      </c>
      <c r="F723" s="60">
        <f t="shared" si="46"/>
        <v>99888.635879516602</v>
      </c>
      <c r="H723" s="60">
        <v>653.962890625</v>
      </c>
      <c r="I723" s="60">
        <v>36.510635375976563</v>
      </c>
      <c r="J723" s="60">
        <f t="shared" si="47"/>
        <v>200036.51063537598</v>
      </c>
      <c r="L723" s="60">
        <v>958.904</v>
      </c>
      <c r="M723" s="14">
        <v>74.700680000000006</v>
      </c>
      <c r="O723" s="230">
        <f t="shared" si="44"/>
        <v>961.904</v>
      </c>
      <c r="P723" s="230">
        <f t="shared" si="45"/>
        <v>350074.70068000001</v>
      </c>
    </row>
    <row r="724" spans="1:16" x14ac:dyDescent="0.25">
      <c r="A724" s="60">
        <v>652.140625</v>
      </c>
      <c r="B724" s="60">
        <v>76.784446716308594</v>
      </c>
      <c r="D724" s="60">
        <v>652.140625</v>
      </c>
      <c r="E724" s="60">
        <v>82.309791564941406</v>
      </c>
      <c r="F724" s="60">
        <f t="shared" si="46"/>
        <v>100082.30979156494</v>
      </c>
      <c r="H724" s="60">
        <v>652.140625</v>
      </c>
      <c r="I724" s="60">
        <v>98.741043090820313</v>
      </c>
      <c r="J724" s="60">
        <f t="shared" si="47"/>
        <v>200098.74104309082</v>
      </c>
      <c r="L724" s="60">
        <v>960.02300000000002</v>
      </c>
      <c r="M724" s="14">
        <v>102.5352</v>
      </c>
      <c r="O724" s="230">
        <f t="shared" si="44"/>
        <v>963.02300000000002</v>
      </c>
      <c r="P724" s="230">
        <f t="shared" si="45"/>
        <v>350102.53519999998</v>
      </c>
    </row>
    <row r="725" spans="1:16" x14ac:dyDescent="0.25">
      <c r="A725" s="60">
        <v>650.31640625</v>
      </c>
      <c r="B725" s="60">
        <v>122.68967437744141</v>
      </c>
      <c r="D725" s="60">
        <v>650.31640625</v>
      </c>
      <c r="E725" s="60">
        <v>-33.836952209472656</v>
      </c>
      <c r="F725" s="60">
        <f t="shared" si="46"/>
        <v>99966.163047790527</v>
      </c>
      <c r="H725" s="60">
        <v>650.31640625</v>
      </c>
      <c r="I725" s="60">
        <v>-152.93505859375</v>
      </c>
      <c r="J725" s="60">
        <f t="shared" si="47"/>
        <v>199847.06494140625</v>
      </c>
      <c r="L725" s="60">
        <v>961.14200000000005</v>
      </c>
      <c r="M725" s="14">
        <v>74.368650000000002</v>
      </c>
      <c r="O725" s="230">
        <f t="shared" si="44"/>
        <v>964.14200000000005</v>
      </c>
      <c r="P725" s="230">
        <f t="shared" si="45"/>
        <v>350074.36865000002</v>
      </c>
    </row>
    <row r="726" spans="1:16" x14ac:dyDescent="0.25">
      <c r="A726" s="60">
        <v>648.4921875</v>
      </c>
      <c r="B726" s="60">
        <v>-74.008491516113281</v>
      </c>
      <c r="D726" s="60">
        <v>648.4921875</v>
      </c>
      <c r="E726" s="60">
        <v>-60.859760284423828</v>
      </c>
      <c r="F726" s="60">
        <f t="shared" si="46"/>
        <v>99939.140239715576</v>
      </c>
      <c r="H726" s="60">
        <v>648.4921875</v>
      </c>
      <c r="I726" s="60">
        <v>131.27110290527344</v>
      </c>
      <c r="J726" s="60">
        <f t="shared" si="47"/>
        <v>200131.27110290527</v>
      </c>
      <c r="L726" s="60">
        <v>962.26099999999997</v>
      </c>
      <c r="M726" s="14">
        <v>56.19482</v>
      </c>
      <c r="O726" s="230">
        <f t="shared" si="44"/>
        <v>965.26099999999997</v>
      </c>
      <c r="P726" s="230">
        <f t="shared" si="45"/>
        <v>350056.19481999998</v>
      </c>
    </row>
    <row r="727" spans="1:16" x14ac:dyDescent="0.25">
      <c r="A727" s="60">
        <v>646.666015625</v>
      </c>
      <c r="B727" s="60">
        <v>-103.47937774658203</v>
      </c>
      <c r="D727" s="60">
        <v>646.666015625</v>
      </c>
      <c r="E727" s="60">
        <v>-64.549507141113281</v>
      </c>
      <c r="F727" s="60">
        <f t="shared" si="46"/>
        <v>99935.450492858887</v>
      </c>
      <c r="H727" s="60">
        <v>646.666015625</v>
      </c>
      <c r="I727" s="60">
        <v>-98.405227661132813</v>
      </c>
      <c r="J727" s="60">
        <f t="shared" si="47"/>
        <v>199901.59477233887</v>
      </c>
      <c r="L727" s="60">
        <v>963.38</v>
      </c>
      <c r="M727" s="14">
        <v>83.590329999999994</v>
      </c>
      <c r="O727" s="230">
        <f t="shared" si="44"/>
        <v>966.38</v>
      </c>
      <c r="P727" s="230">
        <f t="shared" si="45"/>
        <v>350083.59032999998</v>
      </c>
    </row>
    <row r="728" spans="1:16" x14ac:dyDescent="0.25">
      <c r="A728" s="60">
        <v>644.841796875</v>
      </c>
      <c r="B728" s="60">
        <v>-13.849223136901855</v>
      </c>
      <c r="D728" s="60">
        <v>644.841796875</v>
      </c>
      <c r="E728" s="60">
        <v>-57.311569213867188</v>
      </c>
      <c r="F728" s="60">
        <f t="shared" si="46"/>
        <v>99942.688430786133</v>
      </c>
      <c r="H728" s="60">
        <v>644.841796875</v>
      </c>
      <c r="I728" s="60">
        <v>-41.762058258056641</v>
      </c>
      <c r="J728" s="60">
        <f t="shared" si="47"/>
        <v>199958.23794174194</v>
      </c>
      <c r="L728" s="60">
        <v>964.49900000000002</v>
      </c>
      <c r="M728" s="14">
        <v>27.823239999999998</v>
      </c>
      <c r="O728" s="230">
        <f t="shared" si="44"/>
        <v>967.49900000000002</v>
      </c>
      <c r="P728" s="230">
        <f t="shared" si="45"/>
        <v>350027.82324</v>
      </c>
    </row>
    <row r="729" spans="1:16" x14ac:dyDescent="0.25">
      <c r="A729" s="60">
        <v>643.015625</v>
      </c>
      <c r="B729" s="60">
        <v>-73.525093078613281</v>
      </c>
      <c r="D729" s="60">
        <v>643.015625</v>
      </c>
      <c r="E729" s="60">
        <v>-148.64056396484375</v>
      </c>
      <c r="F729" s="60">
        <f t="shared" si="46"/>
        <v>99851.359436035156</v>
      </c>
      <c r="H729" s="60">
        <v>643.015625</v>
      </c>
      <c r="I729" s="60">
        <v>-115.23800659179688</v>
      </c>
      <c r="J729" s="60">
        <f t="shared" si="47"/>
        <v>199884.7619934082</v>
      </c>
      <c r="L729" s="60">
        <v>965.61699999999996</v>
      </c>
      <c r="M729" s="14">
        <v>102.6245</v>
      </c>
      <c r="O729" s="230">
        <f t="shared" si="44"/>
        <v>968.61699999999996</v>
      </c>
      <c r="P729" s="230">
        <f t="shared" si="45"/>
        <v>350102.62449999998</v>
      </c>
    </row>
    <row r="730" spans="1:16" x14ac:dyDescent="0.25">
      <c r="A730" s="60">
        <v>641.189453125</v>
      </c>
      <c r="B730" s="60">
        <v>21.490472793579102</v>
      </c>
      <c r="D730" s="60">
        <v>641.189453125</v>
      </c>
      <c r="E730" s="60">
        <v>-78.382850646972656</v>
      </c>
      <c r="F730" s="60">
        <f t="shared" si="46"/>
        <v>99921.617149353027</v>
      </c>
      <c r="H730" s="60">
        <v>641.189453125</v>
      </c>
      <c r="I730" s="60">
        <v>34.447105407714844</v>
      </c>
      <c r="J730" s="60">
        <f t="shared" si="47"/>
        <v>200034.44710540771</v>
      </c>
      <c r="L730" s="60">
        <v>966.73500000000001</v>
      </c>
      <c r="M730" s="14">
        <v>25.368649999999999</v>
      </c>
      <c r="O730" s="230">
        <f t="shared" si="44"/>
        <v>969.73500000000001</v>
      </c>
      <c r="P730" s="230">
        <f t="shared" si="45"/>
        <v>350025.36865000002</v>
      </c>
    </row>
    <row r="731" spans="1:16" x14ac:dyDescent="0.25">
      <c r="A731" s="60">
        <v>639.36328125</v>
      </c>
      <c r="B731" s="60">
        <v>-146.370849609375</v>
      </c>
      <c r="D731" s="60">
        <v>639.36328125</v>
      </c>
      <c r="E731" s="60">
        <v>-212.09732055664063</v>
      </c>
      <c r="F731" s="60">
        <f t="shared" si="46"/>
        <v>99787.902679443359</v>
      </c>
      <c r="H731" s="60">
        <v>639.36328125</v>
      </c>
      <c r="I731" s="60">
        <v>-74.652122497558594</v>
      </c>
      <c r="J731" s="60">
        <f t="shared" si="47"/>
        <v>199925.34787750244</v>
      </c>
      <c r="L731" s="60">
        <v>967.85299999999995</v>
      </c>
      <c r="M731" s="14">
        <v>15.84619</v>
      </c>
      <c r="O731" s="230">
        <f t="shared" si="44"/>
        <v>970.85299999999995</v>
      </c>
      <c r="P731" s="230">
        <f t="shared" si="45"/>
        <v>350015.84619000001</v>
      </c>
    </row>
    <row r="732" spans="1:16" x14ac:dyDescent="0.25">
      <c r="A732" s="60">
        <v>637.53515625</v>
      </c>
      <c r="B732" s="60">
        <v>-78.792335510253906</v>
      </c>
      <c r="D732" s="60">
        <v>637.53515625</v>
      </c>
      <c r="E732" s="60">
        <v>-114.46068572998047</v>
      </c>
      <c r="F732" s="60">
        <f t="shared" si="46"/>
        <v>99885.53931427002</v>
      </c>
      <c r="H732" s="60">
        <v>637.53515625</v>
      </c>
      <c r="I732" s="60">
        <v>-105.70684814453125</v>
      </c>
      <c r="J732" s="60">
        <f t="shared" si="47"/>
        <v>199894.29315185547</v>
      </c>
      <c r="L732" s="60">
        <v>968.971</v>
      </c>
      <c r="M732" s="14">
        <v>16.27881</v>
      </c>
      <c r="O732" s="230">
        <f t="shared" si="44"/>
        <v>971.971</v>
      </c>
      <c r="P732" s="230">
        <f t="shared" si="45"/>
        <v>350016.27880999999</v>
      </c>
    </row>
    <row r="733" spans="1:16" x14ac:dyDescent="0.25">
      <c r="A733" s="60">
        <v>635.708984375</v>
      </c>
      <c r="B733" s="60">
        <v>-197.38008117675781</v>
      </c>
      <c r="D733" s="60">
        <v>635.708984375</v>
      </c>
      <c r="E733" s="60">
        <v>-36.056930541992188</v>
      </c>
      <c r="F733" s="60">
        <f t="shared" si="46"/>
        <v>99963.943069458008</v>
      </c>
      <c r="H733" s="60">
        <v>635.708984375</v>
      </c>
      <c r="I733" s="60">
        <v>-67.023445129394531</v>
      </c>
      <c r="J733" s="60">
        <f t="shared" si="47"/>
        <v>199932.97655487061</v>
      </c>
      <c r="L733" s="60">
        <v>970.08900000000006</v>
      </c>
      <c r="M733" s="14">
        <v>49.321779999999997</v>
      </c>
      <c r="O733" s="230">
        <f t="shared" si="44"/>
        <v>973.08900000000006</v>
      </c>
      <c r="P733" s="230">
        <f t="shared" si="45"/>
        <v>350049.32178</v>
      </c>
    </row>
    <row r="734" spans="1:16" x14ac:dyDescent="0.25">
      <c r="A734" s="60">
        <v>633.880859375</v>
      </c>
      <c r="B734" s="60">
        <v>-117.59053039550781</v>
      </c>
      <c r="D734" s="60">
        <v>633.880859375</v>
      </c>
      <c r="E734" s="60">
        <v>-106.74605560302734</v>
      </c>
      <c r="F734" s="60">
        <f t="shared" si="46"/>
        <v>99893.253944396973</v>
      </c>
      <c r="H734" s="60">
        <v>633.880859375</v>
      </c>
      <c r="I734" s="60">
        <v>18.139795303344727</v>
      </c>
      <c r="J734" s="60">
        <f t="shared" si="47"/>
        <v>200018.13979530334</v>
      </c>
      <c r="L734" s="60">
        <v>971.20699999999999</v>
      </c>
      <c r="M734" s="14">
        <v>51.936039999999998</v>
      </c>
      <c r="O734" s="230">
        <f t="shared" si="44"/>
        <v>974.20699999999999</v>
      </c>
      <c r="P734" s="230">
        <f t="shared" si="45"/>
        <v>350051.93604</v>
      </c>
    </row>
    <row r="735" spans="1:16" x14ac:dyDescent="0.25">
      <c r="A735" s="60">
        <v>632.052734375</v>
      </c>
      <c r="B735" s="60">
        <v>-59.755985260009766</v>
      </c>
      <c r="D735" s="60">
        <v>632.052734375</v>
      </c>
      <c r="E735" s="60">
        <v>-65.274787902832031</v>
      </c>
      <c r="F735" s="60">
        <f t="shared" si="46"/>
        <v>99934.725212097168</v>
      </c>
      <c r="H735" s="60">
        <v>632.052734375</v>
      </c>
      <c r="I735" s="60">
        <v>-44.446483612060547</v>
      </c>
      <c r="J735" s="60">
        <f t="shared" si="47"/>
        <v>199955.55351638794</v>
      </c>
      <c r="L735" s="60">
        <v>972.32399999999996</v>
      </c>
      <c r="M735" s="14">
        <v>23.76953</v>
      </c>
      <c r="O735" s="230">
        <f t="shared" si="44"/>
        <v>975.32399999999996</v>
      </c>
      <c r="P735" s="230">
        <f t="shared" si="45"/>
        <v>350023.76952999999</v>
      </c>
    </row>
    <row r="736" spans="1:16" x14ac:dyDescent="0.25">
      <c r="A736" s="60">
        <v>630.224609375</v>
      </c>
      <c r="B736" s="60">
        <v>-90.849044799804688</v>
      </c>
      <c r="D736" s="60">
        <v>630.224609375</v>
      </c>
      <c r="E736" s="60">
        <v>58.201286315917969</v>
      </c>
      <c r="F736" s="60">
        <f t="shared" si="46"/>
        <v>100058.20128631592</v>
      </c>
      <c r="H736" s="60">
        <v>630.224609375</v>
      </c>
      <c r="I736" s="60">
        <v>-66.017677307128906</v>
      </c>
      <c r="J736" s="60">
        <f t="shared" si="47"/>
        <v>199933.98232269287</v>
      </c>
      <c r="L736" s="60">
        <v>973.44100000000003</v>
      </c>
      <c r="M736" s="14">
        <v>154.4658</v>
      </c>
      <c r="O736" s="230">
        <f t="shared" si="44"/>
        <v>976.44100000000003</v>
      </c>
      <c r="P736" s="230">
        <f t="shared" si="45"/>
        <v>350154.46580000001</v>
      </c>
    </row>
    <row r="737" spans="1:16" x14ac:dyDescent="0.25">
      <c r="A737" s="60">
        <v>628.39453125</v>
      </c>
      <c r="B737" s="60">
        <v>-72.727058410644531</v>
      </c>
      <c r="D737" s="60">
        <v>628.39453125</v>
      </c>
      <c r="E737" s="60">
        <v>-45.241733551025391</v>
      </c>
      <c r="F737" s="60">
        <f t="shared" si="46"/>
        <v>99954.758266448975</v>
      </c>
      <c r="H737" s="60">
        <v>628.39453125</v>
      </c>
      <c r="I737" s="60">
        <v>-24.709955215454102</v>
      </c>
      <c r="J737" s="60">
        <f t="shared" si="47"/>
        <v>199975.29004478455</v>
      </c>
      <c r="L737" s="60">
        <v>974.55799999999999</v>
      </c>
      <c r="M737" s="14">
        <v>36.15625</v>
      </c>
      <c r="O737" s="230">
        <f t="shared" si="44"/>
        <v>977.55799999999999</v>
      </c>
      <c r="P737" s="230">
        <f t="shared" si="45"/>
        <v>350036.15625</v>
      </c>
    </row>
    <row r="738" spans="1:16" x14ac:dyDescent="0.25">
      <c r="A738" s="60">
        <v>626.564453125</v>
      </c>
      <c r="B738" s="60">
        <v>-195.39988708496094</v>
      </c>
      <c r="D738" s="60">
        <v>626.564453125</v>
      </c>
      <c r="E738" s="60">
        <v>56.332069396972656</v>
      </c>
      <c r="F738" s="60">
        <f t="shared" si="46"/>
        <v>100056.33206939697</v>
      </c>
      <c r="H738" s="60">
        <v>626.564453125</v>
      </c>
      <c r="I738" s="60">
        <v>-129.66366577148438</v>
      </c>
      <c r="J738" s="60">
        <f t="shared" si="47"/>
        <v>199870.33633422852</v>
      </c>
      <c r="L738" s="60">
        <v>975.67499999999995</v>
      </c>
      <c r="M738" s="14">
        <v>141.74709999999999</v>
      </c>
      <c r="O738" s="230">
        <f t="shared" si="44"/>
        <v>978.67499999999995</v>
      </c>
      <c r="P738" s="230">
        <f t="shared" si="45"/>
        <v>350141.74709999998</v>
      </c>
    </row>
    <row r="739" spans="1:16" x14ac:dyDescent="0.25">
      <c r="A739" s="60">
        <v>624.734375</v>
      </c>
      <c r="B739" s="60">
        <v>-69.414329528808594</v>
      </c>
      <c r="D739" s="60">
        <v>624.734375</v>
      </c>
      <c r="E739" s="60">
        <v>63.588382720947266</v>
      </c>
      <c r="F739" s="60">
        <f t="shared" si="46"/>
        <v>100063.58838272095</v>
      </c>
      <c r="H739" s="60">
        <v>624.734375</v>
      </c>
      <c r="I739" s="60">
        <v>67.326263427734375</v>
      </c>
      <c r="J739" s="60">
        <f t="shared" si="47"/>
        <v>200067.32626342773</v>
      </c>
      <c r="L739" s="60">
        <v>976.79200000000003</v>
      </c>
      <c r="M739" s="14">
        <v>152.3877</v>
      </c>
      <c r="O739" s="230">
        <f t="shared" si="44"/>
        <v>979.79200000000003</v>
      </c>
      <c r="P739" s="230">
        <f t="shared" si="45"/>
        <v>350152.38770000002</v>
      </c>
    </row>
    <row r="740" spans="1:16" x14ac:dyDescent="0.25">
      <c r="A740" s="60">
        <v>622.904296875</v>
      </c>
      <c r="B740" s="60">
        <v>-174.35237121582031</v>
      </c>
      <c r="D740" s="60">
        <v>622.904296875</v>
      </c>
      <c r="E740" s="60">
        <v>-79.404777526855469</v>
      </c>
      <c r="F740" s="60">
        <f t="shared" si="46"/>
        <v>99920.595222473145</v>
      </c>
      <c r="H740" s="60">
        <v>622.904296875</v>
      </c>
      <c r="I740" s="60">
        <v>-8.9706764221191406</v>
      </c>
      <c r="J740" s="60">
        <f t="shared" si="47"/>
        <v>199991.02932357788</v>
      </c>
      <c r="L740" s="60">
        <v>977.90899999999999</v>
      </c>
      <c r="M740" s="14">
        <v>16.960940000000001</v>
      </c>
      <c r="O740" s="230">
        <f t="shared" si="44"/>
        <v>980.90899999999999</v>
      </c>
      <c r="P740" s="230">
        <f t="shared" si="45"/>
        <v>350016.96094000002</v>
      </c>
    </row>
    <row r="741" spans="1:16" x14ac:dyDescent="0.25">
      <c r="A741" s="60">
        <v>621.07421875</v>
      </c>
      <c r="B741" s="60">
        <v>-118.14949798583984</v>
      </c>
      <c r="D741" s="60">
        <v>621.07421875</v>
      </c>
      <c r="E741" s="60">
        <v>-5.2170858383178711</v>
      </c>
      <c r="F741" s="60">
        <f t="shared" si="46"/>
        <v>99994.782914161682</v>
      </c>
      <c r="H741" s="60">
        <v>621.07421875</v>
      </c>
      <c r="I741" s="60">
        <v>-158.99882507324219</v>
      </c>
      <c r="J741" s="60">
        <f t="shared" si="47"/>
        <v>199841.00117492676</v>
      </c>
      <c r="L741" s="60">
        <v>979.02499999999998</v>
      </c>
      <c r="M741" s="14">
        <v>36.617190000000001</v>
      </c>
      <c r="O741" s="230">
        <f t="shared" si="44"/>
        <v>982.02499999999998</v>
      </c>
      <c r="P741" s="230">
        <f t="shared" si="45"/>
        <v>350036.61719000002</v>
      </c>
    </row>
    <row r="742" spans="1:16" x14ac:dyDescent="0.25">
      <c r="A742" s="60">
        <v>619.2421875</v>
      </c>
      <c r="B742" s="60">
        <v>-124.77658843994141</v>
      </c>
      <c r="D742" s="60">
        <v>619.2421875</v>
      </c>
      <c r="E742" s="60">
        <v>44.386615753173828</v>
      </c>
      <c r="F742" s="60">
        <f t="shared" si="46"/>
        <v>100044.38661575317</v>
      </c>
      <c r="H742" s="60">
        <v>619.2421875</v>
      </c>
      <c r="I742" s="60">
        <v>25.512741088867188</v>
      </c>
      <c r="J742" s="60">
        <f t="shared" si="47"/>
        <v>200025.51274108887</v>
      </c>
      <c r="L742" s="60">
        <v>980.14099999999996</v>
      </c>
      <c r="M742" s="14">
        <v>102.26609999999999</v>
      </c>
      <c r="O742" s="230">
        <f t="shared" si="44"/>
        <v>983.14099999999996</v>
      </c>
      <c r="P742" s="230">
        <f t="shared" si="45"/>
        <v>350102.26610000001</v>
      </c>
    </row>
    <row r="743" spans="1:16" x14ac:dyDescent="0.25">
      <c r="A743" s="60">
        <v>617.412109375</v>
      </c>
      <c r="B743" s="60">
        <v>-151.94601440429688</v>
      </c>
      <c r="D743" s="60">
        <v>617.412109375</v>
      </c>
      <c r="E743" s="60">
        <v>-157.20668029785156</v>
      </c>
      <c r="F743" s="60">
        <f t="shared" si="46"/>
        <v>99842.793319702148</v>
      </c>
      <c r="H743" s="60">
        <v>617.412109375</v>
      </c>
      <c r="I743" s="60">
        <v>-11.22199535369873</v>
      </c>
      <c r="J743" s="60">
        <f t="shared" si="47"/>
        <v>199988.7780046463</v>
      </c>
      <c r="L743" s="60">
        <v>981.25800000000004</v>
      </c>
      <c r="M743" s="14">
        <v>82.850099999999998</v>
      </c>
      <c r="O743" s="230">
        <f t="shared" si="44"/>
        <v>984.25800000000004</v>
      </c>
      <c r="P743" s="230">
        <f t="shared" si="45"/>
        <v>350082.85009999998</v>
      </c>
    </row>
    <row r="744" spans="1:16" x14ac:dyDescent="0.25">
      <c r="A744" s="60">
        <v>615.578125</v>
      </c>
      <c r="B744" s="60">
        <v>24.24760627746582</v>
      </c>
      <c r="D744" s="60">
        <v>615.578125</v>
      </c>
      <c r="E744" s="60">
        <v>-100.74789428710938</v>
      </c>
      <c r="F744" s="60">
        <f t="shared" si="46"/>
        <v>99899.252105712891</v>
      </c>
      <c r="H744" s="60">
        <v>615.578125</v>
      </c>
      <c r="I744" s="60">
        <v>57.147686004638672</v>
      </c>
      <c r="J744" s="60">
        <f t="shared" si="47"/>
        <v>200057.14768600464</v>
      </c>
      <c r="L744" s="60">
        <v>982.37400000000002</v>
      </c>
      <c r="M744" s="14">
        <v>34.295900000000003</v>
      </c>
      <c r="O744" s="230">
        <f t="shared" si="44"/>
        <v>985.37400000000002</v>
      </c>
      <c r="P744" s="230">
        <f t="shared" si="45"/>
        <v>350034.29590000003</v>
      </c>
    </row>
    <row r="745" spans="1:16" x14ac:dyDescent="0.25">
      <c r="A745" s="60">
        <v>613.74609375</v>
      </c>
      <c r="B745" s="60">
        <v>-71.198623657226563</v>
      </c>
      <c r="D745" s="60">
        <v>613.74609375</v>
      </c>
      <c r="E745" s="60">
        <v>-88.008331298828125</v>
      </c>
      <c r="F745" s="60">
        <f t="shared" si="46"/>
        <v>99911.991668701172</v>
      </c>
      <c r="H745" s="60">
        <v>613.74609375</v>
      </c>
      <c r="I745" s="60">
        <v>36.760356903076172</v>
      </c>
      <c r="J745" s="60">
        <f t="shared" si="47"/>
        <v>200036.76035690308</v>
      </c>
      <c r="L745" s="60">
        <v>983.48900000000003</v>
      </c>
      <c r="M745" s="14">
        <v>101.87350000000001</v>
      </c>
      <c r="O745" s="230">
        <f t="shared" si="44"/>
        <v>986.48900000000003</v>
      </c>
      <c r="P745" s="230">
        <f t="shared" si="45"/>
        <v>350101.87349999999</v>
      </c>
    </row>
    <row r="746" spans="1:16" x14ac:dyDescent="0.25">
      <c r="A746" s="60">
        <v>611.9140625</v>
      </c>
      <c r="B746" s="60">
        <v>-53.433376312255859</v>
      </c>
      <c r="D746" s="60">
        <v>611.9140625</v>
      </c>
      <c r="E746" s="60">
        <v>82.934616088867188</v>
      </c>
      <c r="F746" s="60">
        <f t="shared" si="46"/>
        <v>100082.93461608887</v>
      </c>
      <c r="H746" s="60">
        <v>611.9140625</v>
      </c>
      <c r="I746" s="60">
        <v>44.997257232666016</v>
      </c>
      <c r="J746" s="60">
        <f t="shared" si="47"/>
        <v>200044.99725723267</v>
      </c>
      <c r="L746" s="60">
        <v>984.60500000000002</v>
      </c>
      <c r="M746" s="14">
        <v>21.49316</v>
      </c>
      <c r="O746" s="230">
        <f t="shared" si="44"/>
        <v>987.60500000000002</v>
      </c>
      <c r="P746" s="230">
        <f t="shared" si="45"/>
        <v>350021.49316000001</v>
      </c>
    </row>
    <row r="747" spans="1:16" x14ac:dyDescent="0.25">
      <c r="A747" s="60">
        <v>610.080078125</v>
      </c>
      <c r="B747" s="60">
        <v>-162.49617004394531</v>
      </c>
      <c r="D747" s="60">
        <v>610.080078125</v>
      </c>
      <c r="E747" s="60">
        <v>-102.08050537109375</v>
      </c>
      <c r="F747" s="60">
        <f t="shared" si="46"/>
        <v>99897.919494628906</v>
      </c>
      <c r="H747" s="60">
        <v>610.080078125</v>
      </c>
      <c r="I747" s="60">
        <v>-117.22633361816406</v>
      </c>
      <c r="J747" s="60">
        <f t="shared" si="47"/>
        <v>199882.77366638184</v>
      </c>
      <c r="L747" s="60">
        <v>985.72</v>
      </c>
      <c r="M747" s="14">
        <v>108.9058</v>
      </c>
      <c r="O747" s="230">
        <f t="shared" si="44"/>
        <v>988.72</v>
      </c>
      <c r="P747" s="230">
        <f t="shared" si="45"/>
        <v>350108.90580000001</v>
      </c>
    </row>
    <row r="748" spans="1:16" x14ac:dyDescent="0.25">
      <c r="A748" s="60">
        <v>608.24609375</v>
      </c>
      <c r="B748" s="60">
        <v>85.633010864257813</v>
      </c>
      <c r="D748" s="60">
        <v>608.24609375</v>
      </c>
      <c r="E748" s="60">
        <v>180.59129333496094</v>
      </c>
      <c r="F748" s="60">
        <f t="shared" si="46"/>
        <v>100180.59129333496</v>
      </c>
      <c r="H748" s="60">
        <v>608.24609375</v>
      </c>
      <c r="I748" s="60">
        <v>-85.814964294433594</v>
      </c>
      <c r="J748" s="60">
        <f t="shared" si="47"/>
        <v>199914.18503570557</v>
      </c>
      <c r="L748" s="60">
        <v>986.83600000000001</v>
      </c>
      <c r="M748" s="14">
        <v>176.36869999999999</v>
      </c>
      <c r="O748" s="230">
        <f t="shared" si="44"/>
        <v>989.83600000000001</v>
      </c>
      <c r="P748" s="230">
        <f t="shared" si="45"/>
        <v>350176.36869999999</v>
      </c>
    </row>
    <row r="749" spans="1:16" x14ac:dyDescent="0.25">
      <c r="A749" s="60">
        <v>606.412109375</v>
      </c>
      <c r="B749" s="60">
        <v>111.44644165039063</v>
      </c>
      <c r="D749" s="60">
        <v>606.412109375</v>
      </c>
      <c r="E749" s="60">
        <v>-45.264263153076172</v>
      </c>
      <c r="F749" s="60">
        <f t="shared" si="46"/>
        <v>99954.735736846924</v>
      </c>
      <c r="H749" s="60">
        <v>606.412109375</v>
      </c>
      <c r="I749" s="60">
        <v>-38.08990478515625</v>
      </c>
      <c r="J749" s="60">
        <f t="shared" si="47"/>
        <v>199961.91009521484</v>
      </c>
      <c r="L749" s="60">
        <v>987.95100000000002</v>
      </c>
      <c r="M749" s="14">
        <v>145.89359999999999</v>
      </c>
      <c r="O749" s="230">
        <f t="shared" si="44"/>
        <v>990.95100000000002</v>
      </c>
      <c r="P749" s="230">
        <f t="shared" si="45"/>
        <v>350145.89360000001</v>
      </c>
    </row>
    <row r="750" spans="1:16" x14ac:dyDescent="0.25">
      <c r="A750" s="60">
        <v>604.578125</v>
      </c>
      <c r="B750" s="60">
        <v>-144.86048889160156</v>
      </c>
      <c r="D750" s="60">
        <v>604.578125</v>
      </c>
      <c r="E750" s="60">
        <v>95.530143737792969</v>
      </c>
      <c r="F750" s="60">
        <f t="shared" si="46"/>
        <v>100095.53014373779</v>
      </c>
      <c r="H750" s="60">
        <v>604.578125</v>
      </c>
      <c r="I750" s="60">
        <v>38.199878692626953</v>
      </c>
      <c r="J750" s="60">
        <f t="shared" si="47"/>
        <v>200038.19987869263</v>
      </c>
      <c r="L750" s="60">
        <v>989.06600000000003</v>
      </c>
      <c r="M750" s="14">
        <v>92.482910000000004</v>
      </c>
      <c r="O750" s="230">
        <f t="shared" si="44"/>
        <v>992.06600000000003</v>
      </c>
      <c r="P750" s="230">
        <f t="shared" si="45"/>
        <v>350092.48291000002</v>
      </c>
    </row>
    <row r="751" spans="1:16" x14ac:dyDescent="0.25">
      <c r="A751" s="60">
        <v>602.7421875</v>
      </c>
      <c r="B751" s="60">
        <v>119.35801696777344</v>
      </c>
      <c r="D751" s="60">
        <v>602.7421875</v>
      </c>
      <c r="E751" s="60">
        <v>-7.5767159461975098</v>
      </c>
      <c r="F751" s="60">
        <f t="shared" si="46"/>
        <v>99992.423284053802</v>
      </c>
      <c r="H751" s="60">
        <v>602.7421875</v>
      </c>
      <c r="I751" s="60">
        <v>-39.494350433349609</v>
      </c>
      <c r="J751" s="60">
        <f t="shared" si="47"/>
        <v>199960.50564956665</v>
      </c>
      <c r="L751" s="60">
        <v>990.18100000000004</v>
      </c>
      <c r="M751" s="14">
        <v>70.066410000000005</v>
      </c>
      <c r="O751" s="230">
        <f t="shared" si="44"/>
        <v>993.18100000000004</v>
      </c>
      <c r="P751" s="230">
        <f t="shared" si="45"/>
        <v>350070.06641000003</v>
      </c>
    </row>
    <row r="752" spans="1:16" x14ac:dyDescent="0.25">
      <c r="A752" s="60">
        <v>600.90625</v>
      </c>
      <c r="B752" s="60">
        <v>330.29605102539063</v>
      </c>
      <c r="D752" s="60">
        <v>600.90625</v>
      </c>
      <c r="E752" s="60">
        <v>28.280902862548828</v>
      </c>
      <c r="F752" s="60">
        <f t="shared" si="46"/>
        <v>100028.28090286255</v>
      </c>
      <c r="H752" s="60">
        <v>600.90625</v>
      </c>
      <c r="I752" s="60">
        <v>148.41229248046875</v>
      </c>
      <c r="J752" s="60">
        <f t="shared" si="47"/>
        <v>200148.41229248047</v>
      </c>
      <c r="L752" s="60">
        <v>991.29499999999996</v>
      </c>
      <c r="M752" s="14">
        <v>147.5444</v>
      </c>
      <c r="O752" s="230">
        <f t="shared" si="44"/>
        <v>994.29499999999996</v>
      </c>
      <c r="P752" s="230">
        <f t="shared" si="45"/>
        <v>350147.54440000001</v>
      </c>
    </row>
    <row r="753" spans="1:16" x14ac:dyDescent="0.25">
      <c r="A753" s="60">
        <v>599.0703125</v>
      </c>
      <c r="B753" s="60">
        <v>136.67434692382813</v>
      </c>
      <c r="D753" s="60">
        <v>599.0703125</v>
      </c>
      <c r="E753" s="60">
        <v>94.068367004394531</v>
      </c>
      <c r="F753" s="60">
        <f t="shared" si="46"/>
        <v>100094.06836700439</v>
      </c>
      <c r="H753" s="60">
        <v>599.0703125</v>
      </c>
      <c r="I753" s="60">
        <v>-24.644615173339844</v>
      </c>
      <c r="J753" s="60">
        <f t="shared" si="47"/>
        <v>199975.35538482666</v>
      </c>
      <c r="L753" s="60">
        <v>992.41</v>
      </c>
      <c r="M753" s="14">
        <v>195.90770000000001</v>
      </c>
      <c r="O753" s="230">
        <f t="shared" si="44"/>
        <v>995.41</v>
      </c>
      <c r="P753" s="230">
        <f t="shared" si="45"/>
        <v>350195.90769999998</v>
      </c>
    </row>
    <row r="754" spans="1:16" x14ac:dyDescent="0.25">
      <c r="A754" s="60">
        <v>597.234375</v>
      </c>
      <c r="B754" s="60">
        <v>109.19420623779297</v>
      </c>
      <c r="D754" s="60">
        <v>597.234375</v>
      </c>
      <c r="E754" s="60">
        <v>16.872137069702148</v>
      </c>
      <c r="F754" s="60">
        <f t="shared" si="46"/>
        <v>100016.8721370697</v>
      </c>
      <c r="H754" s="60">
        <v>597.234375</v>
      </c>
      <c r="I754" s="60">
        <v>48.760776519775391</v>
      </c>
      <c r="J754" s="60">
        <f t="shared" si="47"/>
        <v>200048.76077651978</v>
      </c>
      <c r="L754" s="60">
        <v>993.524</v>
      </c>
      <c r="M754" s="14">
        <v>149.47069999999999</v>
      </c>
      <c r="O754" s="230">
        <f t="shared" si="44"/>
        <v>996.524</v>
      </c>
      <c r="P754" s="230">
        <f t="shared" si="45"/>
        <v>350149.47070000001</v>
      </c>
    </row>
    <row r="755" spans="1:16" x14ac:dyDescent="0.25">
      <c r="A755" s="60">
        <v>595.3984375</v>
      </c>
      <c r="B755" s="60">
        <v>103.46307373046875</v>
      </c>
      <c r="D755" s="60">
        <v>595.3984375</v>
      </c>
      <c r="E755" s="60">
        <v>75.806968688964844</v>
      </c>
      <c r="F755" s="60">
        <f t="shared" si="46"/>
        <v>100075.80696868896</v>
      </c>
      <c r="H755" s="60">
        <v>595.3984375</v>
      </c>
      <c r="I755" s="60">
        <v>-38.500385284423828</v>
      </c>
      <c r="J755" s="60">
        <f t="shared" si="47"/>
        <v>199961.49961471558</v>
      </c>
      <c r="L755" s="60">
        <v>994.63900000000001</v>
      </c>
      <c r="M755" s="14">
        <v>105.9517</v>
      </c>
      <c r="O755" s="230">
        <f t="shared" si="44"/>
        <v>997.63900000000001</v>
      </c>
      <c r="P755" s="230">
        <f t="shared" si="45"/>
        <v>350105.95169999998</v>
      </c>
    </row>
    <row r="756" spans="1:16" x14ac:dyDescent="0.25">
      <c r="A756" s="60">
        <v>593.560546875</v>
      </c>
      <c r="B756" s="60">
        <v>143.99563598632813</v>
      </c>
      <c r="D756" s="60">
        <v>593.560546875</v>
      </c>
      <c r="E756" s="60">
        <v>47.645694732666016</v>
      </c>
      <c r="F756" s="60">
        <f t="shared" si="46"/>
        <v>100047.64569473267</v>
      </c>
      <c r="H756" s="60">
        <v>593.560546875</v>
      </c>
      <c r="I756" s="60">
        <v>-57.689895629882813</v>
      </c>
      <c r="J756" s="60">
        <f t="shared" si="47"/>
        <v>199942.31010437012</v>
      </c>
      <c r="L756" s="60">
        <v>995.75300000000004</v>
      </c>
      <c r="M756" s="14">
        <v>185.51509999999999</v>
      </c>
      <c r="O756" s="230">
        <f t="shared" si="44"/>
        <v>998.75300000000004</v>
      </c>
      <c r="P756" s="230">
        <f t="shared" si="45"/>
        <v>350185.51510000002</v>
      </c>
    </row>
    <row r="757" spans="1:16" x14ac:dyDescent="0.25">
      <c r="A757" s="60">
        <v>591.72265625</v>
      </c>
      <c r="B757" s="60">
        <v>25.30360221862793</v>
      </c>
      <c r="D757" s="60">
        <v>591.72265625</v>
      </c>
      <c r="E757" s="60">
        <v>33.090049743652344</v>
      </c>
      <c r="F757" s="60">
        <f t="shared" si="46"/>
        <v>100033.09004974365</v>
      </c>
      <c r="H757" s="60">
        <v>591.72265625</v>
      </c>
      <c r="I757" s="60">
        <v>-124.51271820068359</v>
      </c>
      <c r="J757" s="60">
        <f t="shared" si="47"/>
        <v>199875.48728179932</v>
      </c>
      <c r="L757" s="60">
        <v>996.86599999999999</v>
      </c>
      <c r="M757" s="14">
        <v>65.745609999999999</v>
      </c>
      <c r="O757" s="230">
        <f t="shared" si="44"/>
        <v>999.86599999999999</v>
      </c>
      <c r="P757" s="230">
        <f t="shared" si="45"/>
        <v>350065.74560999998</v>
      </c>
    </row>
    <row r="758" spans="1:16" x14ac:dyDescent="0.25">
      <c r="A758" s="60">
        <v>589.884765625</v>
      </c>
      <c r="B758" s="60">
        <v>106.56184387207031</v>
      </c>
      <c r="D758" s="60">
        <v>589.884765625</v>
      </c>
      <c r="E758" s="60">
        <v>150.4588623046875</v>
      </c>
      <c r="F758" s="60">
        <f t="shared" si="46"/>
        <v>100150.45886230469</v>
      </c>
      <c r="H758" s="60">
        <v>589.884765625</v>
      </c>
      <c r="I758" s="60">
        <v>69.807571411132813</v>
      </c>
      <c r="J758" s="60">
        <f t="shared" si="47"/>
        <v>200069.80757141113</v>
      </c>
      <c r="L758" s="60">
        <v>997.98</v>
      </c>
      <c r="M758" s="14">
        <v>116.2959</v>
      </c>
      <c r="O758" s="230">
        <f t="shared" si="44"/>
        <v>1000.98</v>
      </c>
      <c r="P758" s="230">
        <f t="shared" si="45"/>
        <v>350116.29590000003</v>
      </c>
    </row>
    <row r="759" spans="1:16" x14ac:dyDescent="0.25">
      <c r="A759" s="60">
        <v>588.046875</v>
      </c>
      <c r="B759" s="60">
        <v>242.13465881347656</v>
      </c>
      <c r="D759" s="60">
        <v>588.046875</v>
      </c>
      <c r="E759" s="60">
        <v>90.988929748535156</v>
      </c>
      <c r="F759" s="60">
        <f t="shared" si="46"/>
        <v>100090.98892974854</v>
      </c>
      <c r="H759" s="60">
        <v>588.046875</v>
      </c>
      <c r="I759" s="60">
        <v>83.158737182617188</v>
      </c>
      <c r="J759" s="60">
        <f t="shared" si="47"/>
        <v>200083.15873718262</v>
      </c>
      <c r="L759" s="60">
        <v>999.09400000000005</v>
      </c>
      <c r="M759" s="14">
        <v>184.0547</v>
      </c>
      <c r="O759" s="230">
        <f t="shared" si="44"/>
        <v>1002.0940000000001</v>
      </c>
      <c r="P759" s="230">
        <f t="shared" si="45"/>
        <v>350184.05469999998</v>
      </c>
    </row>
    <row r="760" spans="1:16" x14ac:dyDescent="0.25">
      <c r="A760" s="60">
        <v>586.20703125</v>
      </c>
      <c r="B760" s="60">
        <v>7.867551326751709</v>
      </c>
      <c r="D760" s="60">
        <v>586.20703125</v>
      </c>
      <c r="E760" s="60">
        <v>124.00662231445313</v>
      </c>
      <c r="F760" s="60">
        <f t="shared" si="46"/>
        <v>100124.00662231445</v>
      </c>
      <c r="H760" s="60">
        <v>586.20703125</v>
      </c>
      <c r="I760" s="60">
        <v>48.916519165039063</v>
      </c>
      <c r="J760" s="60">
        <f t="shared" si="47"/>
        <v>200048.91651916504</v>
      </c>
      <c r="L760" s="60">
        <v>1000.207</v>
      </c>
      <c r="M760" s="14">
        <v>154.5898</v>
      </c>
      <c r="O760" s="230">
        <f t="shared" si="44"/>
        <v>1003.207</v>
      </c>
      <c r="P760" s="230">
        <f t="shared" si="45"/>
        <v>350154.58980000002</v>
      </c>
    </row>
    <row r="761" spans="1:16" x14ac:dyDescent="0.25">
      <c r="A761" s="60">
        <v>584.3671875</v>
      </c>
      <c r="B761" s="60">
        <v>93.069305419921875</v>
      </c>
      <c r="D761" s="60">
        <v>584.3671875</v>
      </c>
      <c r="E761" s="60">
        <v>118.9403076171875</v>
      </c>
      <c r="F761" s="60">
        <f t="shared" si="46"/>
        <v>100118.94030761719</v>
      </c>
      <c r="H761" s="60">
        <v>584.3671875</v>
      </c>
      <c r="I761" s="60">
        <v>-39.702980041503906</v>
      </c>
      <c r="J761" s="60">
        <f t="shared" si="47"/>
        <v>199960.2970199585</v>
      </c>
      <c r="L761" s="60">
        <v>1001.32</v>
      </c>
      <c r="M761" s="14">
        <v>124.2812</v>
      </c>
      <c r="O761" s="230">
        <f t="shared" si="44"/>
        <v>1004.32</v>
      </c>
      <c r="P761" s="230">
        <f t="shared" si="45"/>
        <v>350124.28120000003</v>
      </c>
    </row>
    <row r="762" spans="1:16" x14ac:dyDescent="0.25">
      <c r="A762" s="60">
        <v>582.52734375</v>
      </c>
      <c r="B762" s="60">
        <v>224.39328002929688</v>
      </c>
      <c r="D762" s="60">
        <v>582.52734375</v>
      </c>
      <c r="E762" s="60">
        <v>166.85484313964844</v>
      </c>
      <c r="F762" s="60">
        <f t="shared" si="46"/>
        <v>100166.85484313965</v>
      </c>
      <c r="H762" s="60">
        <v>582.52734375</v>
      </c>
      <c r="I762" s="60">
        <v>-83.46630859375</v>
      </c>
      <c r="J762" s="60">
        <f t="shared" si="47"/>
        <v>199916.53369140625</v>
      </c>
      <c r="L762" s="60">
        <v>1002.433</v>
      </c>
      <c r="M762" s="14">
        <v>58.802729999999997</v>
      </c>
      <c r="O762" s="230">
        <f t="shared" si="44"/>
        <v>1005.433</v>
      </c>
      <c r="P762" s="230">
        <f t="shared" si="45"/>
        <v>350058.80273</v>
      </c>
    </row>
    <row r="763" spans="1:16" x14ac:dyDescent="0.25">
      <c r="A763" s="60">
        <v>580.6875</v>
      </c>
      <c r="B763" s="60">
        <v>297.20083618164063</v>
      </c>
      <c r="D763" s="60">
        <v>580.6875</v>
      </c>
      <c r="E763" s="60">
        <v>201.14811706542969</v>
      </c>
      <c r="F763" s="60">
        <f t="shared" si="46"/>
        <v>100201.14811706543</v>
      </c>
      <c r="H763" s="60">
        <v>580.6875</v>
      </c>
      <c r="I763" s="60">
        <v>115.93518829345703</v>
      </c>
      <c r="J763" s="60">
        <f t="shared" si="47"/>
        <v>200115.93518829346</v>
      </c>
      <c r="L763" s="60">
        <v>1003.546</v>
      </c>
      <c r="M763" s="14">
        <v>156.2808</v>
      </c>
      <c r="O763" s="230">
        <f t="shared" si="44"/>
        <v>1006.546</v>
      </c>
      <c r="P763" s="230">
        <f t="shared" si="45"/>
        <v>350156.28080000001</v>
      </c>
    </row>
    <row r="764" spans="1:16" x14ac:dyDescent="0.25">
      <c r="A764" s="60">
        <v>578.84765625</v>
      </c>
      <c r="B764" s="60">
        <v>-75.547073364257813</v>
      </c>
      <c r="D764" s="60">
        <v>578.84765625</v>
      </c>
      <c r="E764" s="60">
        <v>9.9513826370239258</v>
      </c>
      <c r="F764" s="60">
        <f t="shared" si="46"/>
        <v>100009.95138263702</v>
      </c>
      <c r="H764" s="60">
        <v>578.84765625</v>
      </c>
      <c r="I764" s="60">
        <v>66.668556213378906</v>
      </c>
      <c r="J764" s="60">
        <f t="shared" si="47"/>
        <v>200066.66855621338</v>
      </c>
      <c r="L764" s="60">
        <v>1004.659</v>
      </c>
      <c r="M764" s="14">
        <v>271.98630000000003</v>
      </c>
      <c r="O764" s="230">
        <f t="shared" si="44"/>
        <v>1007.659</v>
      </c>
      <c r="P764" s="230">
        <f t="shared" si="45"/>
        <v>350271.98629999999</v>
      </c>
    </row>
    <row r="765" spans="1:16" x14ac:dyDescent="0.25">
      <c r="A765" s="60">
        <v>577.005859375</v>
      </c>
      <c r="B765" s="60">
        <v>28.484004974365234</v>
      </c>
      <c r="D765" s="60">
        <v>577.005859375</v>
      </c>
      <c r="E765" s="60">
        <v>76.851547241210938</v>
      </c>
      <c r="F765" s="60">
        <f t="shared" si="46"/>
        <v>100076.85154724121</v>
      </c>
      <c r="H765" s="60">
        <v>577.005859375</v>
      </c>
      <c r="I765" s="60">
        <v>105.68064880371094</v>
      </c>
      <c r="J765" s="60">
        <f t="shared" si="47"/>
        <v>200105.68064880371</v>
      </c>
      <c r="L765" s="60">
        <v>1005.772</v>
      </c>
      <c r="M765" s="14">
        <v>217.54929999999999</v>
      </c>
      <c r="O765" s="230">
        <f t="shared" si="44"/>
        <v>1008.772</v>
      </c>
      <c r="P765" s="230">
        <f t="shared" si="45"/>
        <v>350217.54930000001</v>
      </c>
    </row>
    <row r="766" spans="1:16" x14ac:dyDescent="0.25">
      <c r="A766" s="60">
        <v>575.1640625</v>
      </c>
      <c r="B766" s="60">
        <v>126.99861145019531</v>
      </c>
      <c r="D766" s="60">
        <v>575.1640625</v>
      </c>
      <c r="E766" s="60">
        <v>-16.485652923583984</v>
      </c>
      <c r="F766" s="60">
        <f t="shared" si="46"/>
        <v>99983.514347076416</v>
      </c>
      <c r="H766" s="60">
        <v>575.1640625</v>
      </c>
      <c r="I766" s="60">
        <v>-4.6833724975585938</v>
      </c>
      <c r="J766" s="60">
        <f t="shared" si="47"/>
        <v>199995.31662750244</v>
      </c>
      <c r="L766" s="60">
        <v>1006.884</v>
      </c>
      <c r="M766" s="14">
        <v>145.83199999999999</v>
      </c>
      <c r="O766" s="230">
        <f t="shared" si="44"/>
        <v>1009.884</v>
      </c>
      <c r="P766" s="230">
        <f t="shared" si="45"/>
        <v>350145.83199999999</v>
      </c>
    </row>
    <row r="767" spans="1:16" x14ac:dyDescent="0.25">
      <c r="A767" s="60">
        <v>573.322265625</v>
      </c>
      <c r="B767" s="60">
        <v>9.6295490264892578</v>
      </c>
      <c r="D767" s="60">
        <v>573.322265625</v>
      </c>
      <c r="E767" s="60">
        <v>-2.5764720439910889</v>
      </c>
      <c r="F767" s="60">
        <f t="shared" si="46"/>
        <v>99997.423527956009</v>
      </c>
      <c r="H767" s="60">
        <v>573.322265625</v>
      </c>
      <c r="I767" s="60">
        <v>-21.37364387512207</v>
      </c>
      <c r="J767" s="60">
        <f t="shared" si="47"/>
        <v>199978.62635612488</v>
      </c>
      <c r="L767" s="60">
        <v>1007.996</v>
      </c>
      <c r="M767" s="14">
        <v>189.3877</v>
      </c>
      <c r="O767" s="230">
        <f t="shared" si="44"/>
        <v>1010.996</v>
      </c>
      <c r="P767" s="230">
        <f t="shared" si="45"/>
        <v>350189.38770000002</v>
      </c>
    </row>
    <row r="768" spans="1:16" x14ac:dyDescent="0.25">
      <c r="A768" s="60">
        <v>571.48046875</v>
      </c>
      <c r="B768" s="60">
        <v>89.028190612792969</v>
      </c>
      <c r="D768" s="60">
        <v>571.48046875</v>
      </c>
      <c r="E768" s="60">
        <v>-38.896152496337891</v>
      </c>
      <c r="F768" s="60">
        <f t="shared" si="46"/>
        <v>99961.103847503662</v>
      </c>
      <c r="H768" s="60">
        <v>571.48046875</v>
      </c>
      <c r="I768" s="60">
        <v>16.192880630493164</v>
      </c>
      <c r="J768" s="60">
        <f t="shared" si="47"/>
        <v>200016.19288063049</v>
      </c>
      <c r="L768" s="60">
        <v>1009.1079999999999</v>
      </c>
      <c r="M768" s="14">
        <v>106.8618</v>
      </c>
      <c r="O768" s="230">
        <f t="shared" si="44"/>
        <v>1012.1079999999999</v>
      </c>
      <c r="P768" s="230">
        <f t="shared" si="45"/>
        <v>350106.86180000001</v>
      </c>
    </row>
    <row r="769" spans="1:16" x14ac:dyDescent="0.25">
      <c r="A769" s="60">
        <v>569.63671875</v>
      </c>
      <c r="B769" s="60">
        <v>172.45448303222656</v>
      </c>
      <c r="D769" s="60">
        <v>569.63671875</v>
      </c>
      <c r="E769" s="60">
        <v>10.276799201965332</v>
      </c>
      <c r="F769" s="60">
        <f t="shared" si="46"/>
        <v>100010.27679920197</v>
      </c>
      <c r="H769" s="60">
        <v>569.63671875</v>
      </c>
      <c r="I769" s="60">
        <v>27.960933685302734</v>
      </c>
      <c r="J769" s="60">
        <f t="shared" si="47"/>
        <v>200027.9609336853</v>
      </c>
      <c r="L769" s="60">
        <v>1010.22</v>
      </c>
      <c r="M769" s="14">
        <v>137.25149999999999</v>
      </c>
      <c r="O769" s="230">
        <f t="shared" si="44"/>
        <v>1013.22</v>
      </c>
      <c r="P769" s="230">
        <f t="shared" si="45"/>
        <v>350137.25150000001</v>
      </c>
    </row>
    <row r="770" spans="1:16" x14ac:dyDescent="0.25">
      <c r="A770" s="60">
        <v>567.79296875</v>
      </c>
      <c r="B770" s="60">
        <v>200.19520568847656</v>
      </c>
      <c r="D770" s="60">
        <v>567.79296875</v>
      </c>
      <c r="E770" s="60">
        <v>94.669700622558594</v>
      </c>
      <c r="F770" s="60">
        <f t="shared" si="46"/>
        <v>100094.66970062256</v>
      </c>
      <c r="H770" s="60">
        <v>567.79296875</v>
      </c>
      <c r="I770" s="60">
        <v>-70.16168212890625</v>
      </c>
      <c r="J770" s="60">
        <f t="shared" si="47"/>
        <v>199929.83831787109</v>
      </c>
      <c r="L770" s="60">
        <v>1011.332</v>
      </c>
      <c r="M770" s="14">
        <v>23.124020000000002</v>
      </c>
      <c r="O770" s="230">
        <f t="shared" si="44"/>
        <v>1014.332</v>
      </c>
      <c r="P770" s="230">
        <f t="shared" si="45"/>
        <v>350023.12401999999</v>
      </c>
    </row>
    <row r="771" spans="1:16" x14ac:dyDescent="0.25">
      <c r="A771" s="60">
        <v>565.94921875</v>
      </c>
      <c r="B771" s="60">
        <v>278.05499267578125</v>
      </c>
      <c r="D771" s="60">
        <v>565.94921875</v>
      </c>
      <c r="E771" s="60">
        <v>-29.812868118286133</v>
      </c>
      <c r="F771" s="60">
        <f t="shared" si="46"/>
        <v>99970.187131881714</v>
      </c>
      <c r="H771" s="60">
        <v>565.94921875</v>
      </c>
      <c r="I771" s="60">
        <v>1.2283866405487061</v>
      </c>
      <c r="J771" s="60">
        <f t="shared" si="47"/>
        <v>200001.22838664055</v>
      </c>
      <c r="L771" s="60">
        <v>1012.444</v>
      </c>
      <c r="M771" s="14">
        <v>309.9932</v>
      </c>
      <c r="O771" s="230">
        <f t="shared" si="44"/>
        <v>1015.444</v>
      </c>
      <c r="P771" s="230">
        <f t="shared" si="45"/>
        <v>350309.99320000003</v>
      </c>
    </row>
    <row r="772" spans="1:16" x14ac:dyDescent="0.25">
      <c r="A772" s="60">
        <v>564.10546875</v>
      </c>
      <c r="B772" s="60">
        <v>122.67147827148438</v>
      </c>
      <c r="D772" s="60">
        <v>564.10546875</v>
      </c>
      <c r="E772" s="60">
        <v>107.37918090820313</v>
      </c>
      <c r="F772" s="60">
        <f t="shared" si="46"/>
        <v>100107.3791809082</v>
      </c>
      <c r="H772" s="60">
        <v>564.10546875</v>
      </c>
      <c r="I772" s="60">
        <v>-107.74091339111328</v>
      </c>
      <c r="J772" s="60">
        <f t="shared" si="47"/>
        <v>199892.25908660889</v>
      </c>
      <c r="L772" s="60">
        <v>1013.5549999999999</v>
      </c>
      <c r="M772" s="14">
        <v>213.6343</v>
      </c>
      <c r="O772" s="230">
        <f t="shared" si="44"/>
        <v>1016.5549999999999</v>
      </c>
      <c r="P772" s="230">
        <f t="shared" si="45"/>
        <v>350213.63429999998</v>
      </c>
    </row>
    <row r="773" spans="1:16" x14ac:dyDescent="0.25">
      <c r="A773" s="60">
        <v>562.26171875</v>
      </c>
      <c r="B773" s="60">
        <v>268.19989013671875</v>
      </c>
      <c r="D773" s="60">
        <v>562.26171875</v>
      </c>
      <c r="E773" s="60">
        <v>58.806648254394531</v>
      </c>
      <c r="F773" s="60">
        <f t="shared" si="46"/>
        <v>100058.80664825439</v>
      </c>
      <c r="H773" s="60">
        <v>562.26171875</v>
      </c>
      <c r="I773" s="60">
        <v>1.5183204412460327</v>
      </c>
      <c r="J773" s="60">
        <f t="shared" si="47"/>
        <v>200001.51832044125</v>
      </c>
      <c r="L773" s="60">
        <v>1014.6660000000001</v>
      </c>
      <c r="M773" s="14">
        <v>203.12010000000001</v>
      </c>
      <c r="O773" s="230">
        <f t="shared" si="44"/>
        <v>1017.6660000000001</v>
      </c>
      <c r="P773" s="230">
        <f t="shared" si="45"/>
        <v>350203.1201</v>
      </c>
    </row>
    <row r="774" spans="1:16" x14ac:dyDescent="0.25">
      <c r="A774" s="60">
        <v>560.416015625</v>
      </c>
      <c r="B774" s="60">
        <v>-144.60110473632813</v>
      </c>
      <c r="D774" s="60">
        <v>560.416015625</v>
      </c>
      <c r="E774" s="60">
        <v>25.170278549194336</v>
      </c>
      <c r="F774" s="60">
        <f t="shared" si="46"/>
        <v>100025.17027854919</v>
      </c>
      <c r="H774" s="60">
        <v>560.416015625</v>
      </c>
      <c r="I774" s="60">
        <v>108.01016998291016</v>
      </c>
      <c r="J774" s="60">
        <f t="shared" si="47"/>
        <v>200108.01016998291</v>
      </c>
      <c r="L774" s="60">
        <v>1015.777</v>
      </c>
      <c r="M774" s="14">
        <v>291.56200000000001</v>
      </c>
      <c r="O774" s="230">
        <f t="shared" si="44"/>
        <v>1018.777</v>
      </c>
      <c r="P774" s="230">
        <f t="shared" si="45"/>
        <v>350291.56199999998</v>
      </c>
    </row>
    <row r="775" spans="1:16" x14ac:dyDescent="0.25">
      <c r="A775" s="60">
        <v>558.5703125</v>
      </c>
      <c r="B775" s="60">
        <v>0.87672549486160278</v>
      </c>
      <c r="D775" s="60">
        <v>558.5703125</v>
      </c>
      <c r="E775" s="60">
        <v>-58.596485137939453</v>
      </c>
      <c r="F775" s="60">
        <f t="shared" si="46"/>
        <v>99941.403514862061</v>
      </c>
      <c r="H775" s="60">
        <v>558.5703125</v>
      </c>
      <c r="I775" s="60">
        <v>4.4511938095092773</v>
      </c>
      <c r="J775" s="60">
        <f t="shared" si="47"/>
        <v>200004.45119380951</v>
      </c>
      <c r="L775" s="60">
        <v>1016.888</v>
      </c>
      <c r="M775" s="14">
        <v>224.00290000000001</v>
      </c>
      <c r="O775" s="230">
        <f t="shared" ref="O775:O838" si="48">L775+$O$4</f>
        <v>1019.888</v>
      </c>
      <c r="P775" s="230">
        <f t="shared" ref="P775:P838" si="49">M775+$P$4</f>
        <v>350224.00290000002</v>
      </c>
    </row>
    <row r="776" spans="1:16" x14ac:dyDescent="0.25">
      <c r="A776" s="60">
        <v>556.724609375</v>
      </c>
      <c r="B776" s="60">
        <v>-266.82958984375</v>
      </c>
      <c r="D776" s="60">
        <v>556.724609375</v>
      </c>
      <c r="E776" s="60">
        <v>-28.582302093505859</v>
      </c>
      <c r="F776" s="60">
        <f t="shared" ref="F776:F839" si="50">E776+$E$5</f>
        <v>99971.417697906494</v>
      </c>
      <c r="H776" s="60">
        <v>556.724609375</v>
      </c>
      <c r="I776" s="60">
        <v>-193.89105224609375</v>
      </c>
      <c r="J776" s="60">
        <f t="shared" ref="J776:J839" si="51">I776+$I$5</f>
        <v>199806.10894775391</v>
      </c>
      <c r="L776" s="60">
        <v>1017.999</v>
      </c>
      <c r="M776" s="14">
        <v>183.38040000000001</v>
      </c>
      <c r="O776" s="230">
        <f t="shared" si="48"/>
        <v>1020.999</v>
      </c>
      <c r="P776" s="230">
        <f t="shared" si="49"/>
        <v>350183.38040000002</v>
      </c>
    </row>
    <row r="777" spans="1:16" x14ac:dyDescent="0.25">
      <c r="A777" s="60">
        <v>554.87890625</v>
      </c>
      <c r="B777" s="60">
        <v>-128.24069213867188</v>
      </c>
      <c r="D777" s="60">
        <v>554.87890625</v>
      </c>
      <c r="E777" s="60">
        <v>-62.245967864990234</v>
      </c>
      <c r="F777" s="60">
        <f t="shared" si="50"/>
        <v>99937.75403213501</v>
      </c>
      <c r="H777" s="60">
        <v>554.87890625</v>
      </c>
      <c r="I777" s="60">
        <v>-53.659164428710938</v>
      </c>
      <c r="J777" s="60">
        <f t="shared" si="51"/>
        <v>199946.34083557129</v>
      </c>
      <c r="L777" s="60">
        <v>1019.11</v>
      </c>
      <c r="M777" s="14">
        <v>326.81540000000001</v>
      </c>
      <c r="O777" s="230">
        <f t="shared" si="48"/>
        <v>1022.11</v>
      </c>
      <c r="P777" s="230">
        <f t="shared" si="49"/>
        <v>350326.81540000002</v>
      </c>
    </row>
    <row r="778" spans="1:16" x14ac:dyDescent="0.25">
      <c r="A778" s="60">
        <v>553.03125</v>
      </c>
      <c r="B778" s="60">
        <v>-176.53471374511719</v>
      </c>
      <c r="D778" s="60">
        <v>553.03125</v>
      </c>
      <c r="E778" s="60">
        <v>-117.549072265625</v>
      </c>
      <c r="F778" s="60">
        <f t="shared" si="50"/>
        <v>99882.450927734375</v>
      </c>
      <c r="H778" s="60">
        <v>553.03125</v>
      </c>
      <c r="I778" s="60">
        <v>-48.871707916259766</v>
      </c>
      <c r="J778" s="60">
        <f t="shared" si="51"/>
        <v>199951.12829208374</v>
      </c>
      <c r="L778" s="60">
        <v>1020.22</v>
      </c>
      <c r="M778" s="14">
        <v>148.29300000000001</v>
      </c>
      <c r="O778" s="230">
        <f t="shared" si="48"/>
        <v>1023.22</v>
      </c>
      <c r="P778" s="230">
        <f t="shared" si="49"/>
        <v>350148.29300000001</v>
      </c>
    </row>
    <row r="779" spans="1:16" x14ac:dyDescent="0.25">
      <c r="A779" s="60">
        <v>551.18359375</v>
      </c>
      <c r="B779" s="60">
        <v>-127.40303802490234</v>
      </c>
      <c r="D779" s="60">
        <v>551.18359375</v>
      </c>
      <c r="E779" s="60">
        <v>-82.17529296875</v>
      </c>
      <c r="F779" s="60">
        <f t="shared" si="50"/>
        <v>99917.82470703125</v>
      </c>
      <c r="H779" s="60">
        <v>551.18359375</v>
      </c>
      <c r="I779" s="60">
        <v>12.72899055480957</v>
      </c>
      <c r="J779" s="60">
        <f t="shared" si="51"/>
        <v>200012.72899055481</v>
      </c>
      <c r="L779" s="60">
        <v>1021.331</v>
      </c>
      <c r="M779" s="14">
        <v>207.5317</v>
      </c>
      <c r="O779" s="230">
        <f t="shared" si="48"/>
        <v>1024.3310000000001</v>
      </c>
      <c r="P779" s="230">
        <f t="shared" si="49"/>
        <v>350207.53169999999</v>
      </c>
    </row>
    <row r="780" spans="1:16" x14ac:dyDescent="0.25">
      <c r="A780" s="60">
        <v>549.337890625</v>
      </c>
      <c r="B780" s="60">
        <v>96.180931091308594</v>
      </c>
      <c r="D780" s="60">
        <v>549.337890625</v>
      </c>
      <c r="E780" s="60">
        <v>74.901817321777344</v>
      </c>
      <c r="F780" s="60">
        <f t="shared" si="50"/>
        <v>100074.90181732178</v>
      </c>
      <c r="H780" s="60">
        <v>549.337890625</v>
      </c>
      <c r="I780" s="60">
        <v>-90.821914672851563</v>
      </c>
      <c r="J780" s="60">
        <f t="shared" si="51"/>
        <v>199909.17808532715</v>
      </c>
      <c r="L780" s="60">
        <v>1022.441</v>
      </c>
      <c r="M780" s="14">
        <v>166.00239999999999</v>
      </c>
      <c r="O780" s="230">
        <f t="shared" si="48"/>
        <v>1025.441</v>
      </c>
      <c r="P780" s="230">
        <f t="shared" si="49"/>
        <v>350166.0024</v>
      </c>
    </row>
    <row r="781" spans="1:16" x14ac:dyDescent="0.25">
      <c r="A781" s="60">
        <v>547.48828125</v>
      </c>
      <c r="B781" s="60">
        <v>-60.4404296875</v>
      </c>
      <c r="D781" s="60">
        <v>547.48828125</v>
      </c>
      <c r="E781" s="60">
        <v>-79.19830322265625</v>
      </c>
      <c r="F781" s="60">
        <f t="shared" si="50"/>
        <v>99920.801696777344</v>
      </c>
      <c r="H781" s="60">
        <v>547.48828125</v>
      </c>
      <c r="I781" s="60">
        <v>26.188234329223633</v>
      </c>
      <c r="J781" s="60">
        <f t="shared" si="51"/>
        <v>200026.18823432922</v>
      </c>
      <c r="L781" s="60">
        <v>1023.551</v>
      </c>
      <c r="M781" s="14">
        <v>73.400880000000001</v>
      </c>
      <c r="O781" s="230">
        <f t="shared" si="48"/>
        <v>1026.5509999999999</v>
      </c>
      <c r="P781" s="230">
        <f t="shared" si="49"/>
        <v>350073.40087999997</v>
      </c>
    </row>
    <row r="782" spans="1:16" x14ac:dyDescent="0.25">
      <c r="A782" s="60">
        <v>545.640625</v>
      </c>
      <c r="B782" s="60">
        <v>110.22899627685547</v>
      </c>
      <c r="D782" s="60">
        <v>545.640625</v>
      </c>
      <c r="E782" s="60">
        <v>-4.7218384742736816</v>
      </c>
      <c r="F782" s="60">
        <f t="shared" si="50"/>
        <v>99995.278161525726</v>
      </c>
      <c r="H782" s="60">
        <v>545.640625</v>
      </c>
      <c r="I782" s="60">
        <v>-51.655517578125</v>
      </c>
      <c r="J782" s="60">
        <f t="shared" si="51"/>
        <v>199948.34448242188</v>
      </c>
      <c r="L782" s="60">
        <v>1024.6610000000001</v>
      </c>
      <c r="M782" s="14">
        <v>74.823239999999998</v>
      </c>
      <c r="O782" s="230">
        <f t="shared" si="48"/>
        <v>1027.6610000000001</v>
      </c>
      <c r="P782" s="230">
        <f t="shared" si="49"/>
        <v>350074.82324</v>
      </c>
    </row>
    <row r="783" spans="1:16" x14ac:dyDescent="0.25">
      <c r="A783" s="60">
        <v>543.791015625</v>
      </c>
      <c r="B783" s="60">
        <v>-95.079551696777344</v>
      </c>
      <c r="D783" s="60">
        <v>543.791015625</v>
      </c>
      <c r="E783" s="60">
        <v>45.380107879638672</v>
      </c>
      <c r="F783" s="60">
        <f t="shared" si="50"/>
        <v>100045.38010787964</v>
      </c>
      <c r="H783" s="60">
        <v>543.791015625</v>
      </c>
      <c r="I783" s="60">
        <v>81.459983825683594</v>
      </c>
      <c r="J783" s="60">
        <f t="shared" si="51"/>
        <v>200081.45998382568</v>
      </c>
      <c r="L783" s="60">
        <v>1025.77</v>
      </c>
      <c r="M783" s="14">
        <v>92.238280000000003</v>
      </c>
      <c r="O783" s="230">
        <f t="shared" si="48"/>
        <v>1028.77</v>
      </c>
      <c r="P783" s="230">
        <f t="shared" si="49"/>
        <v>350092.23827999999</v>
      </c>
    </row>
    <row r="784" spans="1:16" x14ac:dyDescent="0.25">
      <c r="A784" s="60">
        <v>541.94140625</v>
      </c>
      <c r="B784" s="60">
        <v>5.1741862297058105</v>
      </c>
      <c r="D784" s="60">
        <v>541.94140625</v>
      </c>
      <c r="E784" s="60">
        <v>56.225738525390625</v>
      </c>
      <c r="F784" s="60">
        <f t="shared" si="50"/>
        <v>100056.22573852539</v>
      </c>
      <c r="H784" s="60">
        <v>541.94140625</v>
      </c>
      <c r="I784" s="60">
        <v>-86.96624755859375</v>
      </c>
      <c r="J784" s="60">
        <f t="shared" si="51"/>
        <v>199913.03375244141</v>
      </c>
      <c r="L784" s="60">
        <v>1026.8800000000001</v>
      </c>
      <c r="M784" s="14">
        <v>91.572749999999999</v>
      </c>
      <c r="O784" s="230">
        <f t="shared" si="48"/>
        <v>1029.8800000000001</v>
      </c>
      <c r="P784" s="230">
        <f t="shared" si="49"/>
        <v>350091.57274999999</v>
      </c>
    </row>
    <row r="785" spans="1:16" x14ac:dyDescent="0.25">
      <c r="A785" s="60">
        <v>540.091796875</v>
      </c>
      <c r="B785" s="60">
        <v>140.47824096679688</v>
      </c>
      <c r="D785" s="60">
        <v>540.091796875</v>
      </c>
      <c r="E785" s="60">
        <v>-41.084335327148438</v>
      </c>
      <c r="F785" s="60">
        <f t="shared" si="50"/>
        <v>99958.915664672852</v>
      </c>
      <c r="H785" s="60">
        <v>540.091796875</v>
      </c>
      <c r="I785" s="60">
        <v>12.251199722290039</v>
      </c>
      <c r="J785" s="60">
        <f t="shared" si="51"/>
        <v>200012.25119972229</v>
      </c>
      <c r="L785" s="60">
        <v>1027.989</v>
      </c>
      <c r="M785" s="14">
        <v>116.97410000000001</v>
      </c>
      <c r="O785" s="230">
        <f t="shared" si="48"/>
        <v>1030.989</v>
      </c>
      <c r="P785" s="230">
        <f t="shared" si="49"/>
        <v>350116.97409999999</v>
      </c>
    </row>
    <row r="786" spans="1:16" x14ac:dyDescent="0.25">
      <c r="A786" s="60">
        <v>538.2421875</v>
      </c>
      <c r="B786" s="60">
        <v>100.02568054199219</v>
      </c>
      <c r="D786" s="60">
        <v>538.2421875</v>
      </c>
      <c r="E786" s="60">
        <v>-69.471969604492188</v>
      </c>
      <c r="F786" s="60">
        <f t="shared" si="50"/>
        <v>99930.528030395508</v>
      </c>
      <c r="H786" s="60">
        <v>538.2421875</v>
      </c>
      <c r="I786" s="60">
        <v>34.378787994384766</v>
      </c>
      <c r="J786" s="60">
        <f t="shared" si="51"/>
        <v>200034.37878799438</v>
      </c>
      <c r="L786" s="60">
        <v>1029.098</v>
      </c>
      <c r="M786" s="14">
        <v>63.369140000000002</v>
      </c>
      <c r="O786" s="230">
        <f t="shared" si="48"/>
        <v>1032.098</v>
      </c>
      <c r="P786" s="230">
        <f t="shared" si="49"/>
        <v>350063.36914000002</v>
      </c>
    </row>
    <row r="787" spans="1:16" x14ac:dyDescent="0.25">
      <c r="A787" s="60">
        <v>536.390625</v>
      </c>
      <c r="B787" s="60">
        <v>96.0556640625</v>
      </c>
      <c r="D787" s="60">
        <v>536.390625</v>
      </c>
      <c r="E787" s="60">
        <v>-4.6434917449951172</v>
      </c>
      <c r="F787" s="60">
        <f t="shared" si="50"/>
        <v>99995.356508255005</v>
      </c>
      <c r="H787" s="60">
        <v>536.390625</v>
      </c>
      <c r="I787" s="60">
        <v>-31.318340301513672</v>
      </c>
      <c r="J787" s="60">
        <f t="shared" si="51"/>
        <v>199968.68165969849</v>
      </c>
      <c r="L787" s="60">
        <v>1030.2070000000001</v>
      </c>
      <c r="M787" s="14">
        <v>223.84379999999999</v>
      </c>
      <c r="O787" s="230">
        <f t="shared" si="48"/>
        <v>1033.2070000000001</v>
      </c>
      <c r="P787" s="230">
        <f t="shared" si="49"/>
        <v>350223.84379999997</v>
      </c>
    </row>
    <row r="788" spans="1:16" x14ac:dyDescent="0.25">
      <c r="A788" s="60">
        <v>534.541015625</v>
      </c>
      <c r="B788" s="60">
        <v>65.002021789550781</v>
      </c>
      <c r="D788" s="60">
        <v>534.541015625</v>
      </c>
      <c r="E788" s="60">
        <v>49.286304473876953</v>
      </c>
      <c r="F788" s="60">
        <f t="shared" si="50"/>
        <v>100049.28630447388</v>
      </c>
      <c r="H788" s="60">
        <v>534.541015625</v>
      </c>
      <c r="I788" s="60">
        <v>120.40242767333984</v>
      </c>
      <c r="J788" s="60">
        <f t="shared" si="51"/>
        <v>200120.40242767334</v>
      </c>
      <c r="L788" s="60">
        <v>1031.316</v>
      </c>
      <c r="M788" s="14">
        <v>196.3896</v>
      </c>
      <c r="O788" s="230">
        <f t="shared" si="48"/>
        <v>1034.316</v>
      </c>
      <c r="P788" s="230">
        <f t="shared" si="49"/>
        <v>350196.38959999999</v>
      </c>
    </row>
    <row r="789" spans="1:16" x14ac:dyDescent="0.25">
      <c r="A789" s="60">
        <v>532.689453125</v>
      </c>
      <c r="B789" s="60">
        <v>21.801239013671875</v>
      </c>
      <c r="D789" s="60">
        <v>532.689453125</v>
      </c>
      <c r="E789" s="60">
        <v>-102.04647827148438</v>
      </c>
      <c r="F789" s="60">
        <f t="shared" si="50"/>
        <v>99897.953521728516</v>
      </c>
      <c r="H789" s="60">
        <v>532.689453125</v>
      </c>
      <c r="I789" s="60">
        <v>4.7013473510742188</v>
      </c>
      <c r="J789" s="60">
        <f t="shared" si="51"/>
        <v>200004.70134735107</v>
      </c>
      <c r="L789" s="60">
        <v>1032.425</v>
      </c>
      <c r="M789" s="14">
        <v>144.16499999999999</v>
      </c>
      <c r="O789" s="230">
        <f t="shared" si="48"/>
        <v>1035.425</v>
      </c>
      <c r="P789" s="230">
        <f t="shared" si="49"/>
        <v>350144.16499999998</v>
      </c>
    </row>
    <row r="790" spans="1:16" x14ac:dyDescent="0.25">
      <c r="A790" s="60">
        <v>530.8359375</v>
      </c>
      <c r="B790" s="60">
        <v>-227.92222595214844</v>
      </c>
      <c r="D790" s="60">
        <v>530.8359375</v>
      </c>
      <c r="E790" s="60">
        <v>-8.9877748489379883</v>
      </c>
      <c r="F790" s="60">
        <f t="shared" si="50"/>
        <v>99991.012225151062</v>
      </c>
      <c r="H790" s="60">
        <v>530.8359375</v>
      </c>
      <c r="I790" s="60">
        <v>7.8358979225158691</v>
      </c>
      <c r="J790" s="60">
        <f t="shared" si="51"/>
        <v>200007.83589792252</v>
      </c>
      <c r="L790" s="60">
        <v>1033.5329999999999</v>
      </c>
      <c r="M790" s="14">
        <v>180.66210000000001</v>
      </c>
      <c r="O790" s="230">
        <f t="shared" si="48"/>
        <v>1036.5329999999999</v>
      </c>
      <c r="P790" s="230">
        <f t="shared" si="49"/>
        <v>350180.66210000002</v>
      </c>
    </row>
    <row r="791" spans="1:16" x14ac:dyDescent="0.25">
      <c r="A791" s="60">
        <v>528.984375</v>
      </c>
      <c r="B791" s="60">
        <v>67.621223449707031</v>
      </c>
      <c r="D791" s="60">
        <v>528.984375</v>
      </c>
      <c r="E791" s="60">
        <v>152.78828430175781</v>
      </c>
      <c r="F791" s="60">
        <f t="shared" si="50"/>
        <v>100152.78828430176</v>
      </c>
      <c r="H791" s="60">
        <v>528.984375</v>
      </c>
      <c r="I791" s="60">
        <v>75.698280334472656</v>
      </c>
      <c r="J791" s="60">
        <f t="shared" si="51"/>
        <v>200075.69828033447</v>
      </c>
      <c r="L791" s="60">
        <v>1034.6420000000001</v>
      </c>
      <c r="M791" s="14">
        <v>70.021969999999996</v>
      </c>
      <c r="O791" s="230">
        <f t="shared" si="48"/>
        <v>1037.6420000000001</v>
      </c>
      <c r="P791" s="230">
        <f t="shared" si="49"/>
        <v>350070.02197</v>
      </c>
    </row>
    <row r="792" spans="1:16" x14ac:dyDescent="0.25">
      <c r="A792" s="60">
        <v>527.130859375</v>
      </c>
      <c r="B792" s="60">
        <v>-2.6333310604095459</v>
      </c>
      <c r="D792" s="60">
        <v>527.130859375</v>
      </c>
      <c r="E792" s="60">
        <v>6.8490490913391113</v>
      </c>
      <c r="F792" s="60">
        <f t="shared" si="50"/>
        <v>100006.84904909134</v>
      </c>
      <c r="H792" s="60">
        <v>527.130859375</v>
      </c>
      <c r="I792" s="60">
        <v>-10.294716835021973</v>
      </c>
      <c r="J792" s="60">
        <f t="shared" si="51"/>
        <v>199989.70528316498</v>
      </c>
      <c r="L792" s="60">
        <v>1035.75</v>
      </c>
      <c r="M792" s="14">
        <v>85.089359999999999</v>
      </c>
      <c r="O792" s="230">
        <f t="shared" si="48"/>
        <v>1038.75</v>
      </c>
      <c r="P792" s="230">
        <f t="shared" si="49"/>
        <v>350085.08935999998</v>
      </c>
    </row>
    <row r="793" spans="1:16" x14ac:dyDescent="0.25">
      <c r="A793" s="60">
        <v>525.27734375</v>
      </c>
      <c r="B793" s="60">
        <v>199.58416748046875</v>
      </c>
      <c r="D793" s="60">
        <v>525.27734375</v>
      </c>
      <c r="E793" s="60">
        <v>-32.496608734130859</v>
      </c>
      <c r="F793" s="60">
        <f t="shared" si="50"/>
        <v>99967.503391265869</v>
      </c>
      <c r="H793" s="60">
        <v>525.27734375</v>
      </c>
      <c r="I793" s="60">
        <v>0.84632730484008789</v>
      </c>
      <c r="J793" s="60">
        <f t="shared" si="51"/>
        <v>200000.84632730484</v>
      </c>
      <c r="L793" s="60">
        <v>1036.8579999999999</v>
      </c>
      <c r="M793" s="14">
        <v>106.6602</v>
      </c>
      <c r="O793" s="230">
        <f t="shared" si="48"/>
        <v>1039.8579999999999</v>
      </c>
      <c r="P793" s="230">
        <f t="shared" si="49"/>
        <v>350106.66019999998</v>
      </c>
    </row>
    <row r="794" spans="1:16" x14ac:dyDescent="0.25">
      <c r="A794" s="60">
        <v>523.423828125</v>
      </c>
      <c r="B794" s="60">
        <v>13.261560440063477</v>
      </c>
      <c r="D794" s="60">
        <v>523.423828125</v>
      </c>
      <c r="E794" s="60">
        <v>-55.681484222412109</v>
      </c>
      <c r="F794" s="60">
        <f t="shared" si="50"/>
        <v>99944.318515777588</v>
      </c>
      <c r="H794" s="60">
        <v>523.423828125</v>
      </c>
      <c r="I794" s="60">
        <v>67.244155883789063</v>
      </c>
      <c r="J794" s="60">
        <f t="shared" si="51"/>
        <v>200067.24415588379</v>
      </c>
      <c r="L794" s="60">
        <v>1037.9659999999999</v>
      </c>
      <c r="M794" s="14">
        <v>117.7993</v>
      </c>
      <c r="O794" s="230">
        <f t="shared" si="48"/>
        <v>1040.9659999999999</v>
      </c>
      <c r="P794" s="230">
        <f t="shared" si="49"/>
        <v>350117.79930000001</v>
      </c>
    </row>
    <row r="795" spans="1:16" x14ac:dyDescent="0.25">
      <c r="A795" s="60">
        <v>521.5703125</v>
      </c>
      <c r="B795" s="60">
        <v>45.405181884765625</v>
      </c>
      <c r="D795" s="60">
        <v>521.5703125</v>
      </c>
      <c r="E795" s="60">
        <v>50.536418914794922</v>
      </c>
      <c r="F795" s="60">
        <f t="shared" si="50"/>
        <v>100050.53641891479</v>
      </c>
      <c r="H795" s="60">
        <v>521.5703125</v>
      </c>
      <c r="I795" s="60">
        <v>66.165031433105469</v>
      </c>
      <c r="J795" s="60">
        <f t="shared" si="51"/>
        <v>200066.16503143311</v>
      </c>
      <c r="L795" s="60">
        <v>1039.0730000000001</v>
      </c>
      <c r="M795" s="14">
        <v>77.131839999999997</v>
      </c>
      <c r="O795" s="230">
        <f t="shared" si="48"/>
        <v>1042.0730000000001</v>
      </c>
      <c r="P795" s="230">
        <f t="shared" si="49"/>
        <v>350077.13183999999</v>
      </c>
    </row>
    <row r="796" spans="1:16" x14ac:dyDescent="0.25">
      <c r="A796" s="60">
        <v>519.71484375</v>
      </c>
      <c r="B796" s="60">
        <v>271.62646484375</v>
      </c>
      <c r="D796" s="60">
        <v>519.71484375</v>
      </c>
      <c r="E796" s="60">
        <v>245.65516662597656</v>
      </c>
      <c r="F796" s="60">
        <f t="shared" si="50"/>
        <v>100245.65516662598</v>
      </c>
      <c r="H796" s="60">
        <v>519.71484375</v>
      </c>
      <c r="I796" s="60">
        <v>44.855987548828125</v>
      </c>
      <c r="J796" s="60">
        <f t="shared" si="51"/>
        <v>200044.85598754883</v>
      </c>
      <c r="L796" s="60">
        <v>1040.181</v>
      </c>
      <c r="M796" s="14">
        <v>185.9785</v>
      </c>
      <c r="O796" s="230">
        <f t="shared" si="48"/>
        <v>1043.181</v>
      </c>
      <c r="P796" s="230">
        <f t="shared" si="49"/>
        <v>350185.97850000003</v>
      </c>
    </row>
    <row r="797" spans="1:16" x14ac:dyDescent="0.25">
      <c r="A797" s="60">
        <v>517.859375</v>
      </c>
      <c r="B797" s="60">
        <v>144.60968017578125</v>
      </c>
      <c r="D797" s="60">
        <v>517.859375</v>
      </c>
      <c r="E797" s="60">
        <v>183.23469543457031</v>
      </c>
      <c r="F797" s="60">
        <f t="shared" si="50"/>
        <v>100183.23469543457</v>
      </c>
      <c r="H797" s="60">
        <v>517.859375</v>
      </c>
      <c r="I797" s="60">
        <v>117.86117553710938</v>
      </c>
      <c r="J797" s="60">
        <f t="shared" si="51"/>
        <v>200117.86117553711</v>
      </c>
      <c r="L797" s="60">
        <v>1041.288</v>
      </c>
      <c r="M797" s="14">
        <v>69.581050000000005</v>
      </c>
      <c r="O797" s="230">
        <f t="shared" si="48"/>
        <v>1044.288</v>
      </c>
      <c r="P797" s="230">
        <f t="shared" si="49"/>
        <v>350069.58104999998</v>
      </c>
    </row>
    <row r="798" spans="1:16" x14ac:dyDescent="0.25">
      <c r="A798" s="60">
        <v>516.00390625</v>
      </c>
      <c r="B798" s="60">
        <v>75.541763305664063</v>
      </c>
      <c r="D798" s="60">
        <v>516.00390625</v>
      </c>
      <c r="E798" s="60">
        <v>252.83628845214844</v>
      </c>
      <c r="F798" s="60">
        <f t="shared" si="50"/>
        <v>100252.83628845215</v>
      </c>
      <c r="H798" s="60">
        <v>516.00390625</v>
      </c>
      <c r="I798" s="60">
        <v>107.26515197753906</v>
      </c>
      <c r="J798" s="60">
        <f t="shared" si="51"/>
        <v>200107.26515197754</v>
      </c>
      <c r="L798" s="60">
        <v>1042.396</v>
      </c>
      <c r="M798" s="14">
        <v>299.73439999999999</v>
      </c>
      <c r="O798" s="230">
        <f t="shared" si="48"/>
        <v>1045.396</v>
      </c>
      <c r="P798" s="230">
        <f t="shared" si="49"/>
        <v>350299.73440000002</v>
      </c>
    </row>
    <row r="799" spans="1:16" x14ac:dyDescent="0.25">
      <c r="A799" s="60">
        <v>514.1484375</v>
      </c>
      <c r="B799" s="60">
        <v>168.09886169433594</v>
      </c>
      <c r="D799" s="60">
        <v>514.1484375</v>
      </c>
      <c r="E799" s="60">
        <v>184.96060180664063</v>
      </c>
      <c r="F799" s="60">
        <f t="shared" si="50"/>
        <v>100184.96060180664</v>
      </c>
      <c r="H799" s="60">
        <v>514.1484375</v>
      </c>
      <c r="I799" s="60">
        <v>-32.670791625976563</v>
      </c>
      <c r="J799" s="60">
        <f t="shared" si="51"/>
        <v>199967.32920837402</v>
      </c>
      <c r="L799" s="60">
        <v>1043.5029999999999</v>
      </c>
      <c r="M799" s="14">
        <v>43.324710000000003</v>
      </c>
      <c r="O799" s="230">
        <f t="shared" si="48"/>
        <v>1046.5029999999999</v>
      </c>
      <c r="P799" s="230">
        <f t="shared" si="49"/>
        <v>350043.32471000002</v>
      </c>
    </row>
    <row r="800" spans="1:16" x14ac:dyDescent="0.25">
      <c r="A800" s="60">
        <v>512.29296875</v>
      </c>
      <c r="B800" s="60">
        <v>183.80282592773438</v>
      </c>
      <c r="D800" s="60">
        <v>512.29296875</v>
      </c>
      <c r="E800" s="60">
        <v>188.44230651855469</v>
      </c>
      <c r="F800" s="60">
        <f t="shared" si="50"/>
        <v>100188.44230651855</v>
      </c>
      <c r="H800" s="60">
        <v>512.29296875</v>
      </c>
      <c r="I800" s="60">
        <v>160.05972290039063</v>
      </c>
      <c r="J800" s="60">
        <f t="shared" si="51"/>
        <v>200160.05972290039</v>
      </c>
      <c r="L800" s="60">
        <v>1044.6099999999999</v>
      </c>
      <c r="M800" s="14">
        <v>177.54150000000001</v>
      </c>
      <c r="O800" s="230">
        <f t="shared" si="48"/>
        <v>1047.6099999999999</v>
      </c>
      <c r="P800" s="230">
        <f t="shared" si="49"/>
        <v>350177.54149999999</v>
      </c>
    </row>
    <row r="801" spans="1:16" x14ac:dyDescent="0.25">
      <c r="A801" s="60">
        <v>510.435546875</v>
      </c>
      <c r="B801" s="60">
        <v>63.497032165527344</v>
      </c>
      <c r="D801" s="60">
        <v>510.435546875</v>
      </c>
      <c r="E801" s="60">
        <v>43.799495697021484</v>
      </c>
      <c r="F801" s="60">
        <f t="shared" si="50"/>
        <v>100043.79949569702</v>
      </c>
      <c r="H801" s="60">
        <v>510.435546875</v>
      </c>
      <c r="I801" s="60">
        <v>95.526596069335938</v>
      </c>
      <c r="J801" s="60">
        <f t="shared" si="51"/>
        <v>200095.52659606934</v>
      </c>
      <c r="L801" s="60">
        <v>1045.7159999999999</v>
      </c>
      <c r="M801" s="14">
        <v>261.43209999999999</v>
      </c>
      <c r="O801" s="230">
        <f t="shared" si="48"/>
        <v>1048.7159999999999</v>
      </c>
      <c r="P801" s="230">
        <f t="shared" si="49"/>
        <v>350261.43209999998</v>
      </c>
    </row>
    <row r="802" spans="1:16" x14ac:dyDescent="0.25">
      <c r="A802" s="60">
        <v>508.578125</v>
      </c>
      <c r="B802" s="60">
        <v>46.844436645507813</v>
      </c>
      <c r="D802" s="60">
        <v>508.578125</v>
      </c>
      <c r="E802" s="60">
        <v>39.161659240722656</v>
      </c>
      <c r="F802" s="60">
        <f t="shared" si="50"/>
        <v>100039.16165924072</v>
      </c>
      <c r="H802" s="60">
        <v>508.578125</v>
      </c>
      <c r="I802" s="60">
        <v>65.988906860351563</v>
      </c>
      <c r="J802" s="60">
        <f t="shared" si="51"/>
        <v>200065.98890686035</v>
      </c>
      <c r="L802" s="60">
        <v>1046.8230000000001</v>
      </c>
      <c r="M802" s="14">
        <v>48.043460000000003</v>
      </c>
      <c r="O802" s="230">
        <f t="shared" si="48"/>
        <v>1049.8230000000001</v>
      </c>
      <c r="P802" s="230">
        <f t="shared" si="49"/>
        <v>350048.04346000002</v>
      </c>
    </row>
    <row r="803" spans="1:16" x14ac:dyDescent="0.25">
      <c r="A803" s="60">
        <v>506.720703125</v>
      </c>
      <c r="B803" s="60">
        <v>-37.137123107910156</v>
      </c>
      <c r="D803" s="60">
        <v>506.720703125</v>
      </c>
      <c r="E803" s="60">
        <v>125.98346710205078</v>
      </c>
      <c r="F803" s="60">
        <f t="shared" si="50"/>
        <v>100125.98346710205</v>
      </c>
      <c r="H803" s="60">
        <v>506.720703125</v>
      </c>
      <c r="I803" s="60">
        <v>10.861153602600098</v>
      </c>
      <c r="J803" s="60">
        <f t="shared" si="51"/>
        <v>200010.8611536026</v>
      </c>
      <c r="L803" s="60">
        <v>1047.9290000000001</v>
      </c>
      <c r="M803" s="14">
        <v>185.12350000000001</v>
      </c>
      <c r="O803" s="230">
        <f t="shared" si="48"/>
        <v>1050.9290000000001</v>
      </c>
      <c r="P803" s="230">
        <f t="shared" si="49"/>
        <v>350185.12349999999</v>
      </c>
    </row>
    <row r="804" spans="1:16" x14ac:dyDescent="0.25">
      <c r="A804" s="60">
        <v>504.861328125</v>
      </c>
      <c r="B804" s="60">
        <v>-47.101627349853516</v>
      </c>
      <c r="D804" s="60">
        <v>504.861328125</v>
      </c>
      <c r="E804" s="60">
        <v>125.28472137451172</v>
      </c>
      <c r="F804" s="60">
        <f t="shared" si="50"/>
        <v>100125.28472137451</v>
      </c>
      <c r="H804" s="60">
        <v>504.861328125</v>
      </c>
      <c r="I804" s="60">
        <v>67.4132080078125</v>
      </c>
      <c r="J804" s="60">
        <f t="shared" si="51"/>
        <v>200067.41320800781</v>
      </c>
      <c r="L804" s="60">
        <v>1049.0360000000001</v>
      </c>
      <c r="M804" s="14">
        <v>262.52339999999998</v>
      </c>
      <c r="O804" s="230">
        <f t="shared" si="48"/>
        <v>1052.0360000000001</v>
      </c>
      <c r="P804" s="230">
        <f t="shared" si="49"/>
        <v>350262.52340000001</v>
      </c>
    </row>
    <row r="805" spans="1:16" x14ac:dyDescent="0.25">
      <c r="A805" s="60">
        <v>503.00390625</v>
      </c>
      <c r="B805" s="60">
        <v>90.81610107421875</v>
      </c>
      <c r="D805" s="60">
        <v>503.00390625</v>
      </c>
      <c r="E805" s="60">
        <v>-54.396438598632813</v>
      </c>
      <c r="F805" s="60">
        <f t="shared" si="50"/>
        <v>99945.603561401367</v>
      </c>
      <c r="H805" s="60">
        <v>503.00390625</v>
      </c>
      <c r="I805" s="60">
        <v>-13.316432952880859</v>
      </c>
      <c r="J805" s="60">
        <f t="shared" si="51"/>
        <v>199986.68356704712</v>
      </c>
      <c r="L805" s="60">
        <v>1050.1420000000001</v>
      </c>
      <c r="M805" s="14">
        <v>160.01320000000001</v>
      </c>
      <c r="O805" s="230">
        <f t="shared" si="48"/>
        <v>1053.1420000000001</v>
      </c>
      <c r="P805" s="230">
        <f t="shared" si="49"/>
        <v>350160.01319999999</v>
      </c>
    </row>
    <row r="806" spans="1:16" x14ac:dyDescent="0.25">
      <c r="A806" s="60">
        <v>501.14453125</v>
      </c>
      <c r="B806" s="60">
        <v>22.894664764404297</v>
      </c>
      <c r="D806" s="60">
        <v>501.14453125</v>
      </c>
      <c r="E806" s="60">
        <v>-133.16368103027344</v>
      </c>
      <c r="F806" s="60">
        <f t="shared" si="50"/>
        <v>99866.836318969727</v>
      </c>
      <c r="H806" s="60">
        <v>501.14453125</v>
      </c>
      <c r="I806" s="60">
        <v>-25.441831588745117</v>
      </c>
      <c r="J806" s="60">
        <f t="shared" si="51"/>
        <v>199974.55816841125</v>
      </c>
      <c r="L806" s="60">
        <v>1051.248</v>
      </c>
      <c r="M806" s="14">
        <v>243.42580000000001</v>
      </c>
      <c r="O806" s="230">
        <f t="shared" si="48"/>
        <v>1054.248</v>
      </c>
      <c r="P806" s="230">
        <f t="shared" si="49"/>
        <v>350243.42580000003</v>
      </c>
    </row>
    <row r="807" spans="1:16" x14ac:dyDescent="0.25">
      <c r="A807" s="60">
        <v>499.28515625</v>
      </c>
      <c r="B807" s="60">
        <v>98.80792236328125</v>
      </c>
      <c r="D807" s="60">
        <v>499.28515625</v>
      </c>
      <c r="E807" s="60">
        <v>65.005233764648438</v>
      </c>
      <c r="F807" s="60">
        <f t="shared" si="50"/>
        <v>100065.00523376465</v>
      </c>
      <c r="H807" s="60">
        <v>499.28515625</v>
      </c>
      <c r="I807" s="60">
        <v>111.636962890625</v>
      </c>
      <c r="J807" s="60">
        <f t="shared" si="51"/>
        <v>200111.63696289063</v>
      </c>
      <c r="L807" s="60">
        <v>1052.3530000000001</v>
      </c>
      <c r="M807" s="14">
        <v>162.8955</v>
      </c>
      <c r="O807" s="230">
        <f t="shared" si="48"/>
        <v>1055.3530000000001</v>
      </c>
      <c r="P807" s="230">
        <f t="shared" si="49"/>
        <v>350162.89549999998</v>
      </c>
    </row>
    <row r="808" spans="1:16" x14ac:dyDescent="0.25">
      <c r="A808" s="60">
        <v>497.42578125</v>
      </c>
      <c r="B808" s="60">
        <v>30.807918548583984</v>
      </c>
      <c r="D808" s="60">
        <v>497.42578125</v>
      </c>
      <c r="E808" s="60">
        <v>35.859783172607422</v>
      </c>
      <c r="F808" s="60">
        <f t="shared" si="50"/>
        <v>100035.85978317261</v>
      </c>
      <c r="H808" s="60">
        <v>497.42578125</v>
      </c>
      <c r="I808" s="60">
        <v>-39.032913208007813</v>
      </c>
      <c r="J808" s="60">
        <f t="shared" si="51"/>
        <v>199960.96708679199</v>
      </c>
      <c r="L808" s="60">
        <v>1053.4590000000001</v>
      </c>
      <c r="M808" s="14">
        <v>204.01220000000001</v>
      </c>
      <c r="O808" s="230">
        <f t="shared" si="48"/>
        <v>1056.4590000000001</v>
      </c>
      <c r="P808" s="230">
        <f t="shared" si="49"/>
        <v>350204.0122</v>
      </c>
    </row>
    <row r="809" spans="1:16" x14ac:dyDescent="0.25">
      <c r="A809" s="60">
        <v>495.564453125</v>
      </c>
      <c r="B809" s="60">
        <v>122.72942352294922</v>
      </c>
      <c r="D809" s="60">
        <v>495.564453125</v>
      </c>
      <c r="E809" s="60">
        <v>-75.280952453613281</v>
      </c>
      <c r="F809" s="60">
        <f t="shared" si="50"/>
        <v>99924.719047546387</v>
      </c>
      <c r="H809" s="60">
        <v>495.564453125</v>
      </c>
      <c r="I809" s="60">
        <v>1.171527624130249</v>
      </c>
      <c r="J809" s="60">
        <f t="shared" si="51"/>
        <v>200001.17152762413</v>
      </c>
      <c r="L809" s="60">
        <v>1054.5640000000001</v>
      </c>
      <c r="M809" s="14">
        <v>202.08009999999999</v>
      </c>
      <c r="O809" s="230">
        <f t="shared" si="48"/>
        <v>1057.5640000000001</v>
      </c>
      <c r="P809" s="230">
        <f t="shared" si="49"/>
        <v>350202.08010000002</v>
      </c>
    </row>
    <row r="810" spans="1:16" x14ac:dyDescent="0.25">
      <c r="A810" s="60">
        <v>493.703125</v>
      </c>
      <c r="B810" s="60">
        <v>-1.7545831203460693</v>
      </c>
      <c r="D810" s="60">
        <v>493.703125</v>
      </c>
      <c r="E810" s="60">
        <v>-70.891654968261719</v>
      </c>
      <c r="F810" s="60">
        <f t="shared" si="50"/>
        <v>99929.108345031738</v>
      </c>
      <c r="H810" s="60">
        <v>493.703125</v>
      </c>
      <c r="I810" s="60">
        <v>-56.759101867675781</v>
      </c>
      <c r="J810" s="60">
        <f t="shared" si="51"/>
        <v>199943.24089813232</v>
      </c>
      <c r="L810" s="60">
        <v>1055.67</v>
      </c>
      <c r="M810" s="14">
        <v>174.2441</v>
      </c>
      <c r="O810" s="230">
        <f t="shared" si="48"/>
        <v>1058.67</v>
      </c>
      <c r="P810" s="230">
        <f t="shared" si="49"/>
        <v>350174.24410000001</v>
      </c>
    </row>
    <row r="811" spans="1:16" x14ac:dyDescent="0.25">
      <c r="A811" s="60">
        <v>491.84375</v>
      </c>
      <c r="B811" s="60">
        <v>-8.933238685131073E-3</v>
      </c>
      <c r="D811" s="60">
        <v>491.84375</v>
      </c>
      <c r="E811" s="60">
        <v>55.632373809814453</v>
      </c>
      <c r="F811" s="60">
        <f t="shared" si="50"/>
        <v>100055.63237380981</v>
      </c>
      <c r="H811" s="60">
        <v>491.84375</v>
      </c>
      <c r="I811" s="60">
        <v>-44.875045776367188</v>
      </c>
      <c r="J811" s="60">
        <f t="shared" si="51"/>
        <v>199955.12495422363</v>
      </c>
      <c r="L811" s="60">
        <v>1056.7750000000001</v>
      </c>
      <c r="M811" s="14">
        <v>285.7002</v>
      </c>
      <c r="O811" s="230">
        <f t="shared" si="48"/>
        <v>1059.7750000000001</v>
      </c>
      <c r="P811" s="230">
        <f t="shared" si="49"/>
        <v>350285.70020000002</v>
      </c>
    </row>
    <row r="812" spans="1:16" x14ac:dyDescent="0.25">
      <c r="A812" s="60">
        <v>489.98046875</v>
      </c>
      <c r="B812" s="60">
        <v>-18.40403938293457</v>
      </c>
      <c r="D812" s="60">
        <v>489.98046875</v>
      </c>
      <c r="E812" s="60">
        <v>31.681560516357422</v>
      </c>
      <c r="F812" s="60">
        <f t="shared" si="50"/>
        <v>100031.68156051636</v>
      </c>
      <c r="H812" s="60">
        <v>489.98046875</v>
      </c>
      <c r="I812" s="60">
        <v>24.742574691772461</v>
      </c>
      <c r="J812" s="60">
        <f t="shared" si="51"/>
        <v>200024.74257469177</v>
      </c>
      <c r="L812" s="60">
        <v>1057.8800000000001</v>
      </c>
      <c r="M812" s="14">
        <v>265.32420000000002</v>
      </c>
      <c r="O812" s="230">
        <f t="shared" si="48"/>
        <v>1060.8800000000001</v>
      </c>
      <c r="P812" s="230">
        <f t="shared" si="49"/>
        <v>350265.32419999997</v>
      </c>
    </row>
    <row r="813" spans="1:16" x14ac:dyDescent="0.25">
      <c r="A813" s="60">
        <v>488.119140625</v>
      </c>
      <c r="B813" s="60">
        <v>118.85323333740234</v>
      </c>
      <c r="D813" s="60">
        <v>488.119140625</v>
      </c>
      <c r="E813" s="60">
        <v>158.01162719726563</v>
      </c>
      <c r="F813" s="60">
        <f t="shared" si="50"/>
        <v>100158.01162719727</v>
      </c>
      <c r="H813" s="60">
        <v>488.119140625</v>
      </c>
      <c r="I813" s="60">
        <v>15.055928230285645</v>
      </c>
      <c r="J813" s="60">
        <f t="shared" si="51"/>
        <v>200015.05592823029</v>
      </c>
      <c r="L813" s="60">
        <v>1058.9849999999999</v>
      </c>
      <c r="M813" s="14">
        <v>190.52930000000001</v>
      </c>
      <c r="O813" s="230">
        <f t="shared" si="48"/>
        <v>1061.9849999999999</v>
      </c>
      <c r="P813" s="230">
        <f t="shared" si="49"/>
        <v>350190.52929999999</v>
      </c>
    </row>
    <row r="814" spans="1:16" x14ac:dyDescent="0.25">
      <c r="A814" s="60">
        <v>486.255859375</v>
      </c>
      <c r="B814" s="60">
        <v>25.151361465454102</v>
      </c>
      <c r="D814" s="60">
        <v>486.255859375</v>
      </c>
      <c r="E814" s="60">
        <v>-56.688636779785156</v>
      </c>
      <c r="F814" s="60">
        <f t="shared" si="50"/>
        <v>99943.311363220215</v>
      </c>
      <c r="H814" s="60">
        <v>486.255859375</v>
      </c>
      <c r="I814" s="60">
        <v>96.620765686035156</v>
      </c>
      <c r="J814" s="60">
        <f t="shared" si="51"/>
        <v>200096.62076568604</v>
      </c>
      <c r="L814" s="60">
        <v>1060.0889999999999</v>
      </c>
      <c r="M814" s="14">
        <v>379.83010000000002</v>
      </c>
      <c r="O814" s="230">
        <f t="shared" si="48"/>
        <v>1063.0889999999999</v>
      </c>
      <c r="P814" s="230">
        <f t="shared" si="49"/>
        <v>350379.83010000002</v>
      </c>
    </row>
    <row r="815" spans="1:16" x14ac:dyDescent="0.25">
      <c r="A815" s="60">
        <v>484.392578125</v>
      </c>
      <c r="B815" s="60">
        <v>292.40472412109375</v>
      </c>
      <c r="D815" s="60">
        <v>484.392578125</v>
      </c>
      <c r="E815" s="60">
        <v>93.638572692871094</v>
      </c>
      <c r="F815" s="60">
        <f t="shared" si="50"/>
        <v>100093.63857269287</v>
      </c>
      <c r="H815" s="60">
        <v>484.392578125</v>
      </c>
      <c r="I815" s="60">
        <v>50.622081756591797</v>
      </c>
      <c r="J815" s="60">
        <f t="shared" si="51"/>
        <v>200050.62208175659</v>
      </c>
      <c r="L815" s="60">
        <v>1061.194</v>
      </c>
      <c r="M815" s="14">
        <v>373.90530000000001</v>
      </c>
      <c r="O815" s="230">
        <f t="shared" si="48"/>
        <v>1064.194</v>
      </c>
      <c r="P815" s="230">
        <f t="shared" si="49"/>
        <v>350373.90529999998</v>
      </c>
    </row>
    <row r="816" spans="1:16" x14ac:dyDescent="0.25">
      <c r="A816" s="60">
        <v>482.529296875</v>
      </c>
      <c r="B816" s="60">
        <v>199.9207763671875</v>
      </c>
      <c r="D816" s="60">
        <v>482.529296875</v>
      </c>
      <c r="E816" s="60">
        <v>113.68683624267578</v>
      </c>
      <c r="F816" s="60">
        <f t="shared" si="50"/>
        <v>100113.68683624268</v>
      </c>
      <c r="H816" s="60">
        <v>482.529296875</v>
      </c>
      <c r="I816" s="60">
        <v>48.871364593505859</v>
      </c>
      <c r="J816" s="60">
        <f t="shared" si="51"/>
        <v>200048.87136459351</v>
      </c>
      <c r="L816" s="60">
        <v>1062.298</v>
      </c>
      <c r="M816" s="14">
        <v>580.24019999999996</v>
      </c>
      <c r="O816" s="230">
        <f t="shared" si="48"/>
        <v>1065.298</v>
      </c>
      <c r="P816" s="230">
        <f t="shared" si="49"/>
        <v>350580.2402</v>
      </c>
    </row>
    <row r="817" spans="1:16" x14ac:dyDescent="0.25">
      <c r="A817" s="60">
        <v>480.666015625</v>
      </c>
      <c r="B817" s="60">
        <v>110.09866333007813</v>
      </c>
      <c r="D817" s="60">
        <v>480.666015625</v>
      </c>
      <c r="E817" s="60">
        <v>157.79032897949219</v>
      </c>
      <c r="F817" s="60">
        <f t="shared" si="50"/>
        <v>100157.79032897949</v>
      </c>
      <c r="H817" s="60">
        <v>480.666015625</v>
      </c>
      <c r="I817" s="60">
        <v>61.829452514648438</v>
      </c>
      <c r="J817" s="60">
        <f t="shared" si="51"/>
        <v>200061.82945251465</v>
      </c>
      <c r="L817" s="60">
        <v>1063.402</v>
      </c>
      <c r="M817" s="14">
        <v>729.54690000000005</v>
      </c>
      <c r="O817" s="230">
        <f t="shared" si="48"/>
        <v>1066.402</v>
      </c>
      <c r="P817" s="230">
        <f t="shared" si="49"/>
        <v>350729.54690000002</v>
      </c>
    </row>
    <row r="818" spans="1:16" x14ac:dyDescent="0.25">
      <c r="A818" s="60">
        <v>478.80078125</v>
      </c>
      <c r="B818" s="60">
        <v>-6.5364766120910645</v>
      </c>
      <c r="D818" s="60">
        <v>478.80078125</v>
      </c>
      <c r="E818" s="60">
        <v>78.45458984375</v>
      </c>
      <c r="F818" s="60">
        <f t="shared" si="50"/>
        <v>100078.45458984375</v>
      </c>
      <c r="H818" s="60">
        <v>478.80078125</v>
      </c>
      <c r="I818" s="60">
        <v>-16.432281494140625</v>
      </c>
      <c r="J818" s="60">
        <f t="shared" si="51"/>
        <v>199983.56771850586</v>
      </c>
      <c r="L818" s="60">
        <v>1064.5060000000001</v>
      </c>
      <c r="M818" s="14">
        <v>684.26559999999995</v>
      </c>
      <c r="O818" s="230">
        <f t="shared" si="48"/>
        <v>1067.5060000000001</v>
      </c>
      <c r="P818" s="230">
        <f t="shared" si="49"/>
        <v>350684.26559999998</v>
      </c>
    </row>
    <row r="819" spans="1:16" x14ac:dyDescent="0.25">
      <c r="A819" s="60">
        <v>476.9375</v>
      </c>
      <c r="B819" s="60">
        <v>59.111621856689453</v>
      </c>
      <c r="D819" s="60">
        <v>476.9375</v>
      </c>
      <c r="E819" s="60">
        <v>23.180622100830078</v>
      </c>
      <c r="F819" s="60">
        <f t="shared" si="50"/>
        <v>100023.18062210083</v>
      </c>
      <c r="H819" s="60">
        <v>476.9375</v>
      </c>
      <c r="I819" s="60">
        <v>-0.87932872772216797</v>
      </c>
      <c r="J819" s="60">
        <f t="shared" si="51"/>
        <v>199999.12067127228</v>
      </c>
      <c r="L819" s="60">
        <v>1065.6099999999999</v>
      </c>
      <c r="M819" s="14">
        <v>495.13380000000001</v>
      </c>
      <c r="O819" s="230">
        <f t="shared" si="48"/>
        <v>1068.6099999999999</v>
      </c>
      <c r="P819" s="230">
        <f t="shared" si="49"/>
        <v>350495.13380000001</v>
      </c>
    </row>
    <row r="820" spans="1:16" x14ac:dyDescent="0.25">
      <c r="A820" s="60">
        <v>475.072265625</v>
      </c>
      <c r="B820" s="60">
        <v>41.589420318603516</v>
      </c>
      <c r="D820" s="60">
        <v>475.072265625</v>
      </c>
      <c r="E820" s="60">
        <v>-29.441696166992188</v>
      </c>
      <c r="F820" s="60">
        <f t="shared" si="50"/>
        <v>99970.558303833008</v>
      </c>
      <c r="H820" s="60">
        <v>475.072265625</v>
      </c>
      <c r="I820" s="60">
        <v>-8.1512022018432617</v>
      </c>
      <c r="J820" s="60">
        <f t="shared" si="51"/>
        <v>199991.84879779816</v>
      </c>
      <c r="L820" s="60">
        <v>1066.713</v>
      </c>
      <c r="M820" s="14">
        <v>456.41989999999998</v>
      </c>
      <c r="O820" s="230">
        <f t="shared" si="48"/>
        <v>1069.713</v>
      </c>
      <c r="P820" s="230">
        <f t="shared" si="49"/>
        <v>350456.41989999998</v>
      </c>
    </row>
    <row r="821" spans="1:16" x14ac:dyDescent="0.25">
      <c r="A821" s="60">
        <v>473.205078125</v>
      </c>
      <c r="B821" s="60">
        <v>91.034942626953125</v>
      </c>
      <c r="D821" s="60">
        <v>473.205078125</v>
      </c>
      <c r="E821" s="60">
        <v>118.90285491943359</v>
      </c>
      <c r="F821" s="60">
        <f t="shared" si="50"/>
        <v>100118.90285491943</v>
      </c>
      <c r="H821" s="60">
        <v>473.205078125</v>
      </c>
      <c r="I821" s="60">
        <v>-6.0725665092468262</v>
      </c>
      <c r="J821" s="60">
        <f t="shared" si="51"/>
        <v>199993.92743349075</v>
      </c>
      <c r="L821" s="60">
        <v>1067.817</v>
      </c>
      <c r="M821" s="14">
        <v>606.36720000000003</v>
      </c>
      <c r="O821" s="230">
        <f t="shared" si="48"/>
        <v>1070.817</v>
      </c>
      <c r="P821" s="230">
        <f t="shared" si="49"/>
        <v>350606.36719999998</v>
      </c>
    </row>
    <row r="822" spans="1:16" x14ac:dyDescent="0.25">
      <c r="A822" s="60">
        <v>471.33984375</v>
      </c>
      <c r="B822" s="60">
        <v>-213.31941223144531</v>
      </c>
      <c r="D822" s="60">
        <v>471.33984375</v>
      </c>
      <c r="E822" s="60">
        <v>147.83195495605469</v>
      </c>
      <c r="F822" s="60">
        <f t="shared" si="50"/>
        <v>100147.83195495605</v>
      </c>
      <c r="H822" s="60">
        <v>471.33984375</v>
      </c>
      <c r="I822" s="60">
        <v>85.692100524902344</v>
      </c>
      <c r="J822" s="60">
        <f t="shared" si="51"/>
        <v>200085.6921005249</v>
      </c>
      <c r="L822" s="60">
        <v>1068.92</v>
      </c>
      <c r="M822" s="14">
        <v>521.39649999999995</v>
      </c>
      <c r="O822" s="230">
        <f t="shared" si="48"/>
        <v>1071.92</v>
      </c>
      <c r="P822" s="230">
        <f t="shared" si="49"/>
        <v>350521.39649999997</v>
      </c>
    </row>
    <row r="823" spans="1:16" x14ac:dyDescent="0.25">
      <c r="A823" s="60">
        <v>469.47265625</v>
      </c>
      <c r="B823" s="60">
        <v>319.52432250976563</v>
      </c>
      <c r="D823" s="60">
        <v>469.47265625</v>
      </c>
      <c r="E823" s="60">
        <v>153.91725158691406</v>
      </c>
      <c r="F823" s="60">
        <f t="shared" si="50"/>
        <v>100153.91725158691</v>
      </c>
      <c r="H823" s="60">
        <v>469.47265625</v>
      </c>
      <c r="I823" s="60">
        <v>60.853355407714844</v>
      </c>
      <c r="J823" s="60">
        <f t="shared" si="51"/>
        <v>200060.85335540771</v>
      </c>
      <c r="L823" s="60">
        <v>1070.0229999999999</v>
      </c>
      <c r="M823" s="14">
        <v>663.39649999999995</v>
      </c>
      <c r="O823" s="230">
        <f t="shared" si="48"/>
        <v>1073.0229999999999</v>
      </c>
      <c r="P823" s="230">
        <f t="shared" si="49"/>
        <v>350663.39649999997</v>
      </c>
    </row>
    <row r="824" spans="1:16" x14ac:dyDescent="0.25">
      <c r="A824" s="60">
        <v>467.60546875</v>
      </c>
      <c r="B824" s="60">
        <v>162.43597412109375</v>
      </c>
      <c r="D824" s="60">
        <v>467.60546875</v>
      </c>
      <c r="E824" s="60">
        <v>80.90557861328125</v>
      </c>
      <c r="F824" s="60">
        <f t="shared" si="50"/>
        <v>100080.90557861328</v>
      </c>
      <c r="H824" s="60">
        <v>467.60546875</v>
      </c>
      <c r="I824" s="60">
        <v>-53.743518829345703</v>
      </c>
      <c r="J824" s="60">
        <f t="shared" si="51"/>
        <v>199946.25648117065</v>
      </c>
      <c r="L824" s="60">
        <v>1071.126</v>
      </c>
      <c r="M824" s="14">
        <v>627.52250000000004</v>
      </c>
      <c r="O824" s="230">
        <f t="shared" si="48"/>
        <v>1074.126</v>
      </c>
      <c r="P824" s="230">
        <f t="shared" si="49"/>
        <v>350627.52250000002</v>
      </c>
    </row>
    <row r="825" spans="1:16" x14ac:dyDescent="0.25">
      <c r="A825" s="60">
        <v>465.73828125</v>
      </c>
      <c r="B825" s="60">
        <v>176.70018005371094</v>
      </c>
      <c r="D825" s="60">
        <v>465.73828125</v>
      </c>
      <c r="E825" s="60">
        <v>140.36917114257813</v>
      </c>
      <c r="F825" s="60">
        <f t="shared" si="50"/>
        <v>100140.36917114258</v>
      </c>
      <c r="H825" s="60">
        <v>465.73828125</v>
      </c>
      <c r="I825" s="60">
        <v>19.076808929443359</v>
      </c>
      <c r="J825" s="60">
        <f t="shared" si="51"/>
        <v>200019.07680892944</v>
      </c>
      <c r="L825" s="60">
        <v>1072.229</v>
      </c>
      <c r="M825" s="14">
        <v>862.83690000000001</v>
      </c>
      <c r="O825" s="230">
        <f t="shared" si="48"/>
        <v>1075.229</v>
      </c>
      <c r="P825" s="230">
        <f t="shared" si="49"/>
        <v>350862.83689999999</v>
      </c>
    </row>
    <row r="826" spans="1:16" x14ac:dyDescent="0.25">
      <c r="A826" s="60">
        <v>463.87109375</v>
      </c>
      <c r="B826" s="60">
        <v>97.191329956054688</v>
      </c>
      <c r="D826" s="60">
        <v>463.87109375</v>
      </c>
      <c r="E826" s="60">
        <v>96.653678894042969</v>
      </c>
      <c r="F826" s="60">
        <f t="shared" si="50"/>
        <v>100096.65367889404</v>
      </c>
      <c r="H826" s="60">
        <v>463.87109375</v>
      </c>
      <c r="I826" s="60">
        <v>115.8948974609375</v>
      </c>
      <c r="J826" s="60">
        <f t="shared" si="51"/>
        <v>200115.89489746094</v>
      </c>
      <c r="L826" s="60">
        <v>1073.3320000000001</v>
      </c>
      <c r="M826" s="14">
        <v>1259.0709999999999</v>
      </c>
      <c r="O826" s="230">
        <f t="shared" si="48"/>
        <v>1076.3320000000001</v>
      </c>
      <c r="P826" s="230">
        <f t="shared" si="49"/>
        <v>351259.071</v>
      </c>
    </row>
    <row r="827" spans="1:16" x14ac:dyDescent="0.25">
      <c r="A827" s="60">
        <v>462.001953125</v>
      </c>
      <c r="B827" s="60">
        <v>-117.47579193115234</v>
      </c>
      <c r="D827" s="60">
        <v>462.001953125</v>
      </c>
      <c r="E827" s="60">
        <v>99.721473693847656</v>
      </c>
      <c r="F827" s="60">
        <f t="shared" si="50"/>
        <v>100099.72147369385</v>
      </c>
      <c r="H827" s="60">
        <v>462.001953125</v>
      </c>
      <c r="I827" s="60">
        <v>7.8992705345153809</v>
      </c>
      <c r="J827" s="60">
        <f t="shared" si="51"/>
        <v>200007.89927053452</v>
      </c>
      <c r="L827" s="60">
        <v>1074.4349999999999</v>
      </c>
      <c r="M827" s="14">
        <v>1585.385</v>
      </c>
      <c r="O827" s="230">
        <f t="shared" si="48"/>
        <v>1077.4349999999999</v>
      </c>
      <c r="P827" s="230">
        <f t="shared" si="49"/>
        <v>351585.38500000001</v>
      </c>
    </row>
    <row r="828" spans="1:16" x14ac:dyDescent="0.25">
      <c r="A828" s="60">
        <v>460.1328125</v>
      </c>
      <c r="B828" s="60">
        <v>38.436038970947266</v>
      </c>
      <c r="D828" s="60">
        <v>460.1328125</v>
      </c>
      <c r="E828" s="60">
        <v>-2.9947471618652344</v>
      </c>
      <c r="F828" s="60">
        <f t="shared" si="50"/>
        <v>99997.005252838135</v>
      </c>
      <c r="H828" s="60">
        <v>460.1328125</v>
      </c>
      <c r="I828" s="60">
        <v>16.279029846191406</v>
      </c>
      <c r="J828" s="60">
        <f t="shared" si="51"/>
        <v>200016.27902984619</v>
      </c>
      <c r="L828" s="60">
        <v>1075.537</v>
      </c>
      <c r="M828" s="14">
        <v>2326.7280000000001</v>
      </c>
      <c r="O828" s="230">
        <f t="shared" si="48"/>
        <v>1078.537</v>
      </c>
      <c r="P828" s="230">
        <f t="shared" si="49"/>
        <v>352326.728</v>
      </c>
    </row>
    <row r="829" spans="1:16" x14ac:dyDescent="0.25">
      <c r="A829" s="60">
        <v>458.263671875</v>
      </c>
      <c r="B829" s="60">
        <v>-82.659828186035156</v>
      </c>
      <c r="D829" s="60">
        <v>458.263671875</v>
      </c>
      <c r="E829" s="60">
        <v>22.631837844848633</v>
      </c>
      <c r="F829" s="60">
        <f t="shared" si="50"/>
        <v>100022.63183784485</v>
      </c>
      <c r="H829" s="60">
        <v>458.263671875</v>
      </c>
      <c r="I829" s="60">
        <v>122.22298431396484</v>
      </c>
      <c r="J829" s="60">
        <f t="shared" si="51"/>
        <v>200122.22298431396</v>
      </c>
      <c r="L829" s="60">
        <v>1076.6389999999999</v>
      </c>
      <c r="M829" s="14">
        <v>3914.8380000000002</v>
      </c>
      <c r="O829" s="230">
        <f t="shared" si="48"/>
        <v>1079.6389999999999</v>
      </c>
      <c r="P829" s="230">
        <f t="shared" si="49"/>
        <v>353914.83799999999</v>
      </c>
    </row>
    <row r="830" spans="1:16" x14ac:dyDescent="0.25">
      <c r="A830" s="60">
        <v>456.39453125</v>
      </c>
      <c r="B830" s="60">
        <v>-90.128402709960938</v>
      </c>
      <c r="D830" s="60">
        <v>456.39453125</v>
      </c>
      <c r="E830" s="60">
        <v>-173.81983947753906</v>
      </c>
      <c r="F830" s="60">
        <f t="shared" si="50"/>
        <v>99826.180160522461</v>
      </c>
      <c r="H830" s="60">
        <v>456.39453125</v>
      </c>
      <c r="I830" s="60">
        <v>76.957969665527344</v>
      </c>
      <c r="J830" s="60">
        <f t="shared" si="51"/>
        <v>200076.95796966553</v>
      </c>
      <c r="L830" s="60">
        <v>1077.741</v>
      </c>
      <c r="M830" s="14">
        <v>7051.8670000000002</v>
      </c>
      <c r="O830" s="230">
        <f t="shared" si="48"/>
        <v>1080.741</v>
      </c>
      <c r="P830" s="230">
        <f t="shared" si="49"/>
        <v>357051.86700000003</v>
      </c>
    </row>
    <row r="831" spans="1:16" x14ac:dyDescent="0.25">
      <c r="A831" s="60">
        <v>454.525390625</v>
      </c>
      <c r="B831" s="60">
        <v>-99.018333435058594</v>
      </c>
      <c r="D831" s="60">
        <v>454.525390625</v>
      </c>
      <c r="E831" s="60">
        <v>-40.0921630859375</v>
      </c>
      <c r="F831" s="60">
        <f t="shared" si="50"/>
        <v>99959.907836914063</v>
      </c>
      <c r="H831" s="60">
        <v>454.525390625</v>
      </c>
      <c r="I831" s="60">
        <v>-29.845848083496094</v>
      </c>
      <c r="J831" s="60">
        <f t="shared" si="51"/>
        <v>199970.1541519165</v>
      </c>
      <c r="L831" s="60">
        <v>1078.8430000000001</v>
      </c>
      <c r="M831" s="14">
        <v>13322.87</v>
      </c>
      <c r="O831" s="230">
        <f t="shared" si="48"/>
        <v>1081.8430000000001</v>
      </c>
      <c r="P831" s="230">
        <f t="shared" si="49"/>
        <v>363322.87</v>
      </c>
    </row>
    <row r="832" spans="1:16" x14ac:dyDescent="0.25">
      <c r="A832" s="60">
        <v>452.654296875</v>
      </c>
      <c r="B832" s="60">
        <v>-41.139404296875</v>
      </c>
      <c r="D832" s="60">
        <v>452.654296875</v>
      </c>
      <c r="E832" s="60">
        <v>74.778465270996094</v>
      </c>
      <c r="F832" s="60">
        <f t="shared" si="50"/>
        <v>100074.778465271</v>
      </c>
      <c r="H832" s="60">
        <v>452.654296875</v>
      </c>
      <c r="I832" s="60">
        <v>5.0179800987243652</v>
      </c>
      <c r="J832" s="60">
        <f t="shared" si="51"/>
        <v>200005.01798009872</v>
      </c>
      <c r="L832" s="60">
        <v>1079.9449999999999</v>
      </c>
      <c r="M832" s="14">
        <v>21043.919999999998</v>
      </c>
      <c r="O832" s="230">
        <f t="shared" si="48"/>
        <v>1082.9449999999999</v>
      </c>
      <c r="P832" s="230">
        <f t="shared" si="49"/>
        <v>371043.92</v>
      </c>
    </row>
    <row r="833" spans="1:16" x14ac:dyDescent="0.25">
      <c r="A833" s="60">
        <v>450.783203125</v>
      </c>
      <c r="B833" s="60">
        <v>-8.7667713165283203</v>
      </c>
      <c r="D833" s="60">
        <v>450.783203125</v>
      </c>
      <c r="E833" s="60">
        <v>-80.421279907226563</v>
      </c>
      <c r="F833" s="60">
        <f t="shared" si="50"/>
        <v>99919.578720092773</v>
      </c>
      <c r="H833" s="60">
        <v>450.783203125</v>
      </c>
      <c r="I833" s="60">
        <v>55.827529907226563</v>
      </c>
      <c r="J833" s="60">
        <f t="shared" si="51"/>
        <v>200055.82752990723</v>
      </c>
      <c r="L833" s="60">
        <v>1081.046</v>
      </c>
      <c r="M833" s="14">
        <v>28902.31</v>
      </c>
      <c r="O833" s="230">
        <f t="shared" si="48"/>
        <v>1084.046</v>
      </c>
      <c r="P833" s="230">
        <f t="shared" si="49"/>
        <v>378902.31</v>
      </c>
    </row>
    <row r="834" spans="1:16" x14ac:dyDescent="0.25">
      <c r="A834" s="60">
        <v>448.912109375</v>
      </c>
      <c r="B834" s="60">
        <v>-91.385734558105469</v>
      </c>
      <c r="D834" s="60">
        <v>448.912109375</v>
      </c>
      <c r="E834" s="60">
        <v>-190.24049377441406</v>
      </c>
      <c r="F834" s="60">
        <f t="shared" si="50"/>
        <v>99809.759506225586</v>
      </c>
      <c r="H834" s="60">
        <v>448.912109375</v>
      </c>
      <c r="I834" s="60">
        <v>-60.439582824707031</v>
      </c>
      <c r="J834" s="60">
        <f t="shared" si="51"/>
        <v>199939.56041717529</v>
      </c>
      <c r="L834" s="60">
        <v>1082.1479999999999</v>
      </c>
      <c r="M834" s="14">
        <v>40669.47</v>
      </c>
      <c r="O834" s="230">
        <f t="shared" si="48"/>
        <v>1085.1479999999999</v>
      </c>
      <c r="P834" s="230">
        <f t="shared" si="49"/>
        <v>390669.47</v>
      </c>
    </row>
    <row r="835" spans="1:16" x14ac:dyDescent="0.25">
      <c r="A835" s="60">
        <v>447.0390625</v>
      </c>
      <c r="B835" s="60">
        <v>-21.782108306884766</v>
      </c>
      <c r="D835" s="60">
        <v>447.0390625</v>
      </c>
      <c r="E835" s="60">
        <v>-114.45824432373047</v>
      </c>
      <c r="F835" s="60">
        <f t="shared" si="50"/>
        <v>99885.54175567627</v>
      </c>
      <c r="H835" s="60">
        <v>447.0390625</v>
      </c>
      <c r="I835" s="60">
        <v>-80.549964904785156</v>
      </c>
      <c r="J835" s="60">
        <f t="shared" si="51"/>
        <v>199919.45003509521</v>
      </c>
      <c r="L835" s="60">
        <v>1083.249</v>
      </c>
      <c r="M835" s="14">
        <v>50025.68</v>
      </c>
      <c r="O835" s="230">
        <f t="shared" si="48"/>
        <v>1086.249</v>
      </c>
      <c r="P835" s="230">
        <f t="shared" si="49"/>
        <v>400025.68</v>
      </c>
    </row>
    <row r="836" spans="1:16" x14ac:dyDescent="0.25">
      <c r="A836" s="60">
        <v>445.16796875</v>
      </c>
      <c r="B836" s="60">
        <v>-180.65780639648438</v>
      </c>
      <c r="D836" s="60">
        <v>445.16796875</v>
      </c>
      <c r="E836" s="60">
        <v>-36.184432983398438</v>
      </c>
      <c r="F836" s="60">
        <f t="shared" si="50"/>
        <v>99963.815567016602</v>
      </c>
      <c r="H836" s="60">
        <v>445.16796875</v>
      </c>
      <c r="I836" s="60">
        <v>-331.736083984375</v>
      </c>
      <c r="J836" s="60">
        <f t="shared" si="51"/>
        <v>199668.26391601563</v>
      </c>
      <c r="L836" s="60">
        <v>1084.3499999999999</v>
      </c>
      <c r="M836" s="14">
        <v>46852.91</v>
      </c>
      <c r="O836" s="230">
        <f t="shared" si="48"/>
        <v>1087.3499999999999</v>
      </c>
      <c r="P836" s="230">
        <f t="shared" si="49"/>
        <v>396852.91000000003</v>
      </c>
    </row>
    <row r="837" spans="1:16" x14ac:dyDescent="0.25">
      <c r="A837" s="60">
        <v>443.294921875</v>
      </c>
      <c r="B837" s="60">
        <v>-191.35519409179688</v>
      </c>
      <c r="D837" s="60">
        <v>443.294921875</v>
      </c>
      <c r="E837" s="60">
        <v>25.93895149230957</v>
      </c>
      <c r="F837" s="60">
        <f t="shared" si="50"/>
        <v>100025.93895149231</v>
      </c>
      <c r="H837" s="60">
        <v>443.294921875</v>
      </c>
      <c r="I837" s="60">
        <v>-36.894638061523438</v>
      </c>
      <c r="J837" s="60">
        <f t="shared" si="51"/>
        <v>199963.10536193848</v>
      </c>
      <c r="L837" s="60">
        <v>1085.451</v>
      </c>
      <c r="M837" s="14">
        <v>33297.949999999997</v>
      </c>
      <c r="O837" s="230">
        <f t="shared" si="48"/>
        <v>1088.451</v>
      </c>
      <c r="P837" s="230">
        <f t="shared" si="49"/>
        <v>383297.95</v>
      </c>
    </row>
    <row r="838" spans="1:16" x14ac:dyDescent="0.25">
      <c r="A838" s="60">
        <v>441.421875</v>
      </c>
      <c r="B838" s="60">
        <v>-178.12855529785156</v>
      </c>
      <c r="D838" s="60">
        <v>441.421875</v>
      </c>
      <c r="E838" s="60">
        <v>-49.549922943115234</v>
      </c>
      <c r="F838" s="60">
        <f t="shared" si="50"/>
        <v>99950.450077056885</v>
      </c>
      <c r="H838" s="60">
        <v>441.421875</v>
      </c>
      <c r="I838" s="60">
        <v>1.4879209995269775</v>
      </c>
      <c r="J838" s="60">
        <f t="shared" si="51"/>
        <v>200001.48792099953</v>
      </c>
      <c r="L838" s="60">
        <v>1086.5509999999999</v>
      </c>
      <c r="M838" s="14">
        <v>20887.72</v>
      </c>
      <c r="O838" s="230">
        <f t="shared" si="48"/>
        <v>1089.5509999999999</v>
      </c>
      <c r="P838" s="230">
        <f t="shared" si="49"/>
        <v>370887.72</v>
      </c>
    </row>
    <row r="839" spans="1:16" x14ac:dyDescent="0.25">
      <c r="A839" s="60">
        <v>439.546875</v>
      </c>
      <c r="B839" s="60">
        <v>-32.892303466796875</v>
      </c>
      <c r="D839" s="60">
        <v>439.546875</v>
      </c>
      <c r="E839" s="60">
        <v>-17.028406143188477</v>
      </c>
      <c r="F839" s="60">
        <f t="shared" si="50"/>
        <v>99982.971593856812</v>
      </c>
      <c r="H839" s="60">
        <v>439.546875</v>
      </c>
      <c r="I839" s="60">
        <v>-133.66612243652344</v>
      </c>
      <c r="J839" s="60">
        <f t="shared" si="51"/>
        <v>199866.33387756348</v>
      </c>
      <c r="L839" s="60">
        <v>1087.652</v>
      </c>
      <c r="M839" s="14">
        <v>12087.99</v>
      </c>
      <c r="O839" s="230">
        <f t="shared" ref="O839:O902" si="52">L839+$O$4</f>
        <v>1090.652</v>
      </c>
      <c r="P839" s="230">
        <f t="shared" ref="P839:P902" si="53">M839+$P$4</f>
        <v>362087.99</v>
      </c>
    </row>
    <row r="840" spans="1:16" x14ac:dyDescent="0.25">
      <c r="A840" s="60">
        <v>437.673828125</v>
      </c>
      <c r="B840" s="60">
        <v>-74.610252380371094</v>
      </c>
      <c r="D840" s="60">
        <v>437.673828125</v>
      </c>
      <c r="E840" s="60">
        <v>5.9883394241333008</v>
      </c>
      <c r="F840" s="60">
        <f t="shared" ref="F840:F903" si="54">E840+$E$5</f>
        <v>100005.98833942413</v>
      </c>
      <c r="H840" s="60">
        <v>437.673828125</v>
      </c>
      <c r="I840" s="60">
        <v>-154.14048767089844</v>
      </c>
      <c r="J840" s="60">
        <f t="shared" ref="J840:J903" si="55">I840+$I$5</f>
        <v>199845.8595123291</v>
      </c>
      <c r="L840" s="60">
        <v>1088.752</v>
      </c>
      <c r="M840" s="14">
        <v>6519.1930000000002</v>
      </c>
      <c r="O840" s="230">
        <f t="shared" si="52"/>
        <v>1091.752</v>
      </c>
      <c r="P840" s="230">
        <f t="shared" si="53"/>
        <v>356519.19300000003</v>
      </c>
    </row>
    <row r="841" spans="1:16" x14ac:dyDescent="0.25">
      <c r="A841" s="60">
        <v>435.798828125</v>
      </c>
      <c r="B841" s="60">
        <v>-47.040908813476563</v>
      </c>
      <c r="D841" s="60">
        <v>435.798828125</v>
      </c>
      <c r="E841" s="60">
        <v>-39.124309539794922</v>
      </c>
      <c r="F841" s="60">
        <f t="shared" si="54"/>
        <v>99960.875690460205</v>
      </c>
      <c r="H841" s="60">
        <v>435.798828125</v>
      </c>
      <c r="I841" s="60">
        <v>-29.31231689453125</v>
      </c>
      <c r="J841" s="60">
        <f t="shared" si="55"/>
        <v>199970.68768310547</v>
      </c>
      <c r="L841" s="60">
        <v>1089.8530000000001</v>
      </c>
      <c r="M841" s="14">
        <v>3383.11</v>
      </c>
      <c r="O841" s="230">
        <f t="shared" si="52"/>
        <v>1092.8530000000001</v>
      </c>
      <c r="P841" s="230">
        <f t="shared" si="53"/>
        <v>353383.11</v>
      </c>
    </row>
    <row r="842" spans="1:16" x14ac:dyDescent="0.25">
      <c r="A842" s="60">
        <v>433.923828125</v>
      </c>
      <c r="B842" s="60">
        <v>-50.261508941650391</v>
      </c>
      <c r="D842" s="60">
        <v>433.923828125</v>
      </c>
      <c r="E842" s="60">
        <v>-4.3501839637756348</v>
      </c>
      <c r="F842" s="60">
        <f t="shared" si="54"/>
        <v>99995.649816036224</v>
      </c>
      <c r="H842" s="60">
        <v>433.923828125</v>
      </c>
      <c r="I842" s="60">
        <v>82.034255981445313</v>
      </c>
      <c r="J842" s="60">
        <f t="shared" si="55"/>
        <v>200082.03425598145</v>
      </c>
      <c r="L842" s="60">
        <v>1090.953</v>
      </c>
      <c r="M842" s="14">
        <v>1872.9259999999999</v>
      </c>
      <c r="O842" s="230">
        <f t="shared" si="52"/>
        <v>1093.953</v>
      </c>
      <c r="P842" s="230">
        <f t="shared" si="53"/>
        <v>351872.92599999998</v>
      </c>
    </row>
    <row r="843" spans="1:16" x14ac:dyDescent="0.25">
      <c r="A843" s="60">
        <v>432.048828125</v>
      </c>
      <c r="B843" s="60">
        <v>11.722758293151855</v>
      </c>
      <c r="D843" s="60">
        <v>432.048828125</v>
      </c>
      <c r="E843" s="60">
        <v>-7.0510668754577637</v>
      </c>
      <c r="F843" s="60">
        <f t="shared" si="54"/>
        <v>99992.948933124542</v>
      </c>
      <c r="H843" s="60">
        <v>432.048828125</v>
      </c>
      <c r="I843" s="60">
        <v>-9.3775253295898438</v>
      </c>
      <c r="J843" s="60">
        <f t="shared" si="55"/>
        <v>199990.62247467041</v>
      </c>
      <c r="L843" s="60">
        <v>1092.0530000000001</v>
      </c>
      <c r="M843" s="14">
        <v>1182.893</v>
      </c>
      <c r="O843" s="230">
        <f t="shared" si="52"/>
        <v>1095.0530000000001</v>
      </c>
      <c r="P843" s="230">
        <f t="shared" si="53"/>
        <v>351182.89299999998</v>
      </c>
    </row>
    <row r="844" spans="1:16" x14ac:dyDescent="0.25">
      <c r="A844" s="60">
        <v>430.171875</v>
      </c>
      <c r="B844" s="60">
        <v>53.598255157470703</v>
      </c>
      <c r="D844" s="60">
        <v>430.171875</v>
      </c>
      <c r="E844" s="60">
        <v>-127.13639831542969</v>
      </c>
      <c r="F844" s="60">
        <f t="shared" si="54"/>
        <v>99872.86360168457</v>
      </c>
      <c r="H844" s="60">
        <v>430.171875</v>
      </c>
      <c r="I844" s="60">
        <v>-124.81170654296875</v>
      </c>
      <c r="J844" s="60">
        <f t="shared" si="55"/>
        <v>199875.18829345703</v>
      </c>
      <c r="L844" s="60">
        <v>1093.152</v>
      </c>
      <c r="M844" s="14">
        <v>955.89160000000004</v>
      </c>
      <c r="O844" s="230">
        <f t="shared" si="52"/>
        <v>1096.152</v>
      </c>
      <c r="P844" s="230">
        <f t="shared" si="53"/>
        <v>350955.89159999997</v>
      </c>
    </row>
    <row r="845" spans="1:16" x14ac:dyDescent="0.25">
      <c r="A845" s="60">
        <v>428.294921875</v>
      </c>
      <c r="B845" s="60">
        <v>-57.880950927734375</v>
      </c>
      <c r="D845" s="60">
        <v>428.294921875</v>
      </c>
      <c r="E845" s="60">
        <v>-147.37869262695313</v>
      </c>
      <c r="F845" s="60">
        <f t="shared" si="54"/>
        <v>99852.621307373047</v>
      </c>
      <c r="H845" s="60">
        <v>428.294921875</v>
      </c>
      <c r="I845" s="60">
        <v>58.154758453369141</v>
      </c>
      <c r="J845" s="60">
        <f t="shared" si="55"/>
        <v>200058.15475845337</v>
      </c>
      <c r="L845" s="60">
        <v>1094.252</v>
      </c>
      <c r="M845" s="14">
        <v>622.9941</v>
      </c>
      <c r="O845" s="230">
        <f t="shared" si="52"/>
        <v>1097.252</v>
      </c>
      <c r="P845" s="230">
        <f t="shared" si="53"/>
        <v>350622.99410000001</v>
      </c>
    </row>
    <row r="846" spans="1:16" x14ac:dyDescent="0.25">
      <c r="A846" s="60">
        <v>426.419921875</v>
      </c>
      <c r="B846" s="60">
        <v>35.674488067626953</v>
      </c>
      <c r="D846" s="60">
        <v>426.419921875</v>
      </c>
      <c r="E846" s="60">
        <v>-219.72657775878906</v>
      </c>
      <c r="F846" s="60">
        <f t="shared" si="54"/>
        <v>99780.273422241211</v>
      </c>
      <c r="H846" s="60">
        <v>426.419921875</v>
      </c>
      <c r="I846" s="60">
        <v>-142.7041015625</v>
      </c>
      <c r="J846" s="60">
        <f t="shared" si="55"/>
        <v>199857.2958984375</v>
      </c>
      <c r="L846" s="60">
        <v>1095.3510000000001</v>
      </c>
      <c r="M846" s="14">
        <v>636.85640000000001</v>
      </c>
      <c r="O846" s="230">
        <f t="shared" si="52"/>
        <v>1098.3510000000001</v>
      </c>
      <c r="P846" s="230">
        <f t="shared" si="53"/>
        <v>350636.85639999999</v>
      </c>
    </row>
    <row r="847" spans="1:16" x14ac:dyDescent="0.25">
      <c r="A847" s="60">
        <v>424.541015625</v>
      </c>
      <c r="B847" s="60">
        <v>-225.11410522460938</v>
      </c>
      <c r="D847" s="60">
        <v>424.541015625</v>
      </c>
      <c r="E847" s="60">
        <v>-101.70433807373047</v>
      </c>
      <c r="F847" s="60">
        <f t="shared" si="54"/>
        <v>99898.29566192627</v>
      </c>
      <c r="H847" s="60">
        <v>424.541015625</v>
      </c>
      <c r="I847" s="60">
        <v>-87.850288391113281</v>
      </c>
      <c r="J847" s="60">
        <f t="shared" si="55"/>
        <v>199912.14971160889</v>
      </c>
      <c r="L847" s="60">
        <v>1096.451</v>
      </c>
      <c r="M847" s="14">
        <v>332.82319999999999</v>
      </c>
      <c r="O847" s="230">
        <f t="shared" si="52"/>
        <v>1099.451</v>
      </c>
      <c r="P847" s="230">
        <f t="shared" si="53"/>
        <v>350332.82319999998</v>
      </c>
    </row>
    <row r="848" spans="1:16" x14ac:dyDescent="0.25">
      <c r="A848" s="60">
        <v>422.6640625</v>
      </c>
      <c r="B848" s="60">
        <v>-174.38851928710938</v>
      </c>
      <c r="D848" s="60">
        <v>422.6640625</v>
      </c>
      <c r="E848" s="60">
        <v>-99.739936828613281</v>
      </c>
      <c r="F848" s="60">
        <f t="shared" si="54"/>
        <v>99900.260063171387</v>
      </c>
      <c r="H848" s="60">
        <v>422.6640625</v>
      </c>
      <c r="I848" s="60">
        <v>-134.32891845703125</v>
      </c>
      <c r="J848" s="60">
        <f t="shared" si="55"/>
        <v>199865.67108154297</v>
      </c>
      <c r="L848" s="60">
        <v>1097.55</v>
      </c>
      <c r="M848" s="14">
        <v>397.54790000000003</v>
      </c>
      <c r="O848" s="230">
        <f t="shared" si="52"/>
        <v>1100.55</v>
      </c>
      <c r="P848" s="230">
        <f t="shared" si="53"/>
        <v>350397.54790000001</v>
      </c>
    </row>
    <row r="849" spans="1:16" x14ac:dyDescent="0.25">
      <c r="A849" s="60">
        <v>420.78515625</v>
      </c>
      <c r="B849" s="60">
        <v>82.525909423828125</v>
      </c>
      <c r="D849" s="60">
        <v>420.78515625</v>
      </c>
      <c r="E849" s="60">
        <v>-127.18617248535156</v>
      </c>
      <c r="F849" s="60">
        <f t="shared" si="54"/>
        <v>99872.813827514648</v>
      </c>
      <c r="H849" s="60">
        <v>420.78515625</v>
      </c>
      <c r="I849" s="60">
        <v>-53.096408843994141</v>
      </c>
      <c r="J849" s="60">
        <f t="shared" si="55"/>
        <v>199946.90359115601</v>
      </c>
      <c r="L849" s="60">
        <v>1098.6489999999999</v>
      </c>
      <c r="M849" s="14">
        <v>422.58300000000003</v>
      </c>
      <c r="O849" s="230">
        <f t="shared" si="52"/>
        <v>1101.6489999999999</v>
      </c>
      <c r="P849" s="230">
        <f t="shared" si="53"/>
        <v>350422.58299999998</v>
      </c>
    </row>
    <row r="850" spans="1:16" x14ac:dyDescent="0.25">
      <c r="A850" s="60">
        <v>418.90625</v>
      </c>
      <c r="B850" s="60">
        <v>-72.011749267578125</v>
      </c>
      <c r="D850" s="60">
        <v>418.90625</v>
      </c>
      <c r="E850" s="60">
        <v>-41.660526275634766</v>
      </c>
      <c r="F850" s="60">
        <f t="shared" si="54"/>
        <v>99958.339473724365</v>
      </c>
      <c r="H850" s="60">
        <v>418.90625</v>
      </c>
      <c r="I850" s="60">
        <v>169.04400634765625</v>
      </c>
      <c r="J850" s="60">
        <f t="shared" si="55"/>
        <v>200169.04400634766</v>
      </c>
      <c r="L850" s="60">
        <v>1099.748</v>
      </c>
      <c r="M850" s="14">
        <v>299.45800000000003</v>
      </c>
      <c r="O850" s="230">
        <f t="shared" si="52"/>
        <v>1102.748</v>
      </c>
      <c r="P850" s="230">
        <f t="shared" si="53"/>
        <v>350299.45799999998</v>
      </c>
    </row>
    <row r="851" spans="1:16" x14ac:dyDescent="0.25">
      <c r="A851" s="60">
        <v>417.02734375</v>
      </c>
      <c r="B851" s="60">
        <v>-178.7139892578125</v>
      </c>
      <c r="D851" s="60">
        <v>417.02734375</v>
      </c>
      <c r="E851" s="60">
        <v>-187.82275390625</v>
      </c>
      <c r="F851" s="60">
        <f t="shared" si="54"/>
        <v>99812.17724609375</v>
      </c>
      <c r="H851" s="60">
        <v>417.02734375</v>
      </c>
      <c r="I851" s="60">
        <v>66.341545104980469</v>
      </c>
      <c r="J851" s="60">
        <f t="shared" si="55"/>
        <v>200066.34154510498</v>
      </c>
      <c r="L851" s="60">
        <v>1100.846</v>
      </c>
      <c r="M851" s="14">
        <v>322.57319999999999</v>
      </c>
      <c r="O851" s="230">
        <f t="shared" si="52"/>
        <v>1103.846</v>
      </c>
      <c r="P851" s="230">
        <f t="shared" si="53"/>
        <v>350322.57319999998</v>
      </c>
    </row>
    <row r="852" spans="1:16" x14ac:dyDescent="0.25">
      <c r="A852" s="60">
        <v>415.1484375</v>
      </c>
      <c r="B852" s="60">
        <v>-70.024757385253906</v>
      </c>
      <c r="D852" s="60">
        <v>415.1484375</v>
      </c>
      <c r="E852" s="60">
        <v>-218.35505676269531</v>
      </c>
      <c r="F852" s="60">
        <f t="shared" si="54"/>
        <v>99781.644943237305</v>
      </c>
      <c r="H852" s="60">
        <v>415.1484375</v>
      </c>
      <c r="I852" s="60">
        <v>-181.40777587890625</v>
      </c>
      <c r="J852" s="60">
        <f t="shared" si="55"/>
        <v>199818.59222412109</v>
      </c>
      <c r="L852" s="60">
        <v>1101.9449999999999</v>
      </c>
      <c r="M852" s="14">
        <v>203.50389999999999</v>
      </c>
      <c r="O852" s="230">
        <f t="shared" si="52"/>
        <v>1104.9449999999999</v>
      </c>
      <c r="P852" s="230">
        <f t="shared" si="53"/>
        <v>350203.50390000001</v>
      </c>
    </row>
    <row r="853" spans="1:16" x14ac:dyDescent="0.25">
      <c r="A853" s="60">
        <v>413.267578125</v>
      </c>
      <c r="B853" s="60">
        <v>-135.70169067382813</v>
      </c>
      <c r="D853" s="60">
        <v>413.267578125</v>
      </c>
      <c r="E853" s="60">
        <v>-66.830589294433594</v>
      </c>
      <c r="F853" s="60">
        <f t="shared" si="54"/>
        <v>99933.169410705566</v>
      </c>
      <c r="H853" s="60">
        <v>413.267578125</v>
      </c>
      <c r="I853" s="60">
        <v>-121.96465301513672</v>
      </c>
      <c r="J853" s="60">
        <f t="shared" si="55"/>
        <v>199878.03534698486</v>
      </c>
      <c r="L853" s="60">
        <v>1103.0429999999999</v>
      </c>
      <c r="M853" s="14">
        <v>239.39060000000001</v>
      </c>
      <c r="O853" s="230">
        <f t="shared" si="52"/>
        <v>1106.0429999999999</v>
      </c>
      <c r="P853" s="230">
        <f t="shared" si="53"/>
        <v>350239.39059999998</v>
      </c>
    </row>
    <row r="854" spans="1:16" x14ac:dyDescent="0.25">
      <c r="A854" s="60">
        <v>411.388671875</v>
      </c>
      <c r="B854" s="60">
        <v>-34.002090454101563</v>
      </c>
      <c r="D854" s="60">
        <v>411.388671875</v>
      </c>
      <c r="E854" s="60">
        <v>0.67921948432922363</v>
      </c>
      <c r="F854" s="60">
        <f t="shared" si="54"/>
        <v>100000.67921948433</v>
      </c>
      <c r="H854" s="60">
        <v>411.388671875</v>
      </c>
      <c r="I854" s="60">
        <v>-29.451156616210938</v>
      </c>
      <c r="J854" s="60">
        <f t="shared" si="55"/>
        <v>199970.54884338379</v>
      </c>
      <c r="L854" s="60">
        <v>1104.1410000000001</v>
      </c>
      <c r="M854" s="14">
        <v>191.05760000000001</v>
      </c>
      <c r="O854" s="230">
        <f t="shared" si="52"/>
        <v>1107.1410000000001</v>
      </c>
      <c r="P854" s="230">
        <f t="shared" si="53"/>
        <v>350191.0576</v>
      </c>
    </row>
    <row r="855" spans="1:16" x14ac:dyDescent="0.25">
      <c r="A855" s="60">
        <v>409.5078125</v>
      </c>
      <c r="B855" s="60">
        <v>23.668567657470703</v>
      </c>
      <c r="D855" s="60">
        <v>409.5078125</v>
      </c>
      <c r="E855" s="60">
        <v>8.2003250122070313</v>
      </c>
      <c r="F855" s="60">
        <f t="shared" si="54"/>
        <v>100008.20032501221</v>
      </c>
      <c r="H855" s="60">
        <v>409.5078125</v>
      </c>
      <c r="I855" s="60">
        <v>-159.05990600585938</v>
      </c>
      <c r="J855" s="60">
        <f t="shared" si="55"/>
        <v>199840.94009399414</v>
      </c>
      <c r="L855" s="60">
        <v>1105.239</v>
      </c>
      <c r="M855" s="14">
        <v>166.91499999999999</v>
      </c>
      <c r="O855" s="230">
        <f t="shared" si="52"/>
        <v>1108.239</v>
      </c>
      <c r="P855" s="230">
        <f t="shared" si="53"/>
        <v>350166.91499999998</v>
      </c>
    </row>
    <row r="856" spans="1:16" x14ac:dyDescent="0.25">
      <c r="A856" s="60">
        <v>407.625</v>
      </c>
      <c r="B856" s="60">
        <v>-131.42137145996094</v>
      </c>
      <c r="D856" s="60">
        <v>407.625</v>
      </c>
      <c r="E856" s="60">
        <v>76.697418212890625</v>
      </c>
      <c r="F856" s="60">
        <f t="shared" si="54"/>
        <v>100076.69741821289</v>
      </c>
      <c r="H856" s="60">
        <v>407.625</v>
      </c>
      <c r="I856" s="60">
        <v>27.539676666259766</v>
      </c>
      <c r="J856" s="60">
        <f t="shared" si="55"/>
        <v>200027.53967666626</v>
      </c>
      <c r="L856" s="60">
        <v>1106.337</v>
      </c>
      <c r="M856" s="14">
        <v>162.0068</v>
      </c>
      <c r="O856" s="230">
        <f t="shared" si="52"/>
        <v>1109.337</v>
      </c>
      <c r="P856" s="230">
        <f t="shared" si="53"/>
        <v>350162.00679999997</v>
      </c>
    </row>
    <row r="857" spans="1:16" x14ac:dyDescent="0.25">
      <c r="A857" s="60">
        <v>405.744140625</v>
      </c>
      <c r="B857" s="60">
        <v>-31.539070129394531</v>
      </c>
      <c r="D857" s="60">
        <v>405.744140625</v>
      </c>
      <c r="E857" s="60">
        <v>-152.61665344238281</v>
      </c>
      <c r="F857" s="60">
        <f t="shared" si="54"/>
        <v>99847.383346557617</v>
      </c>
      <c r="H857" s="60">
        <v>405.744140625</v>
      </c>
      <c r="I857" s="60">
        <v>-61.097023010253906</v>
      </c>
      <c r="J857" s="60">
        <f t="shared" si="55"/>
        <v>199938.90297698975</v>
      </c>
      <c r="L857" s="60">
        <v>1107.434</v>
      </c>
      <c r="M857" s="14">
        <v>191.68549999999999</v>
      </c>
      <c r="O857" s="230">
        <f t="shared" si="52"/>
        <v>1110.434</v>
      </c>
      <c r="P857" s="230">
        <f t="shared" si="53"/>
        <v>350191.68550000002</v>
      </c>
    </row>
    <row r="858" spans="1:16" x14ac:dyDescent="0.25">
      <c r="A858" s="60">
        <v>403.861328125</v>
      </c>
      <c r="B858" s="60">
        <v>175.74977111816406</v>
      </c>
      <c r="D858" s="60">
        <v>403.861328125</v>
      </c>
      <c r="E858" s="60">
        <v>72.265419006347656</v>
      </c>
      <c r="F858" s="60">
        <f t="shared" si="54"/>
        <v>100072.26541900635</v>
      </c>
      <c r="H858" s="60">
        <v>403.861328125</v>
      </c>
      <c r="I858" s="60">
        <v>-30.274930953979492</v>
      </c>
      <c r="J858" s="60">
        <f t="shared" si="55"/>
        <v>199969.72506904602</v>
      </c>
      <c r="L858" s="60">
        <v>1108.5319999999999</v>
      </c>
      <c r="M858" s="14">
        <v>176.38380000000001</v>
      </c>
      <c r="O858" s="230">
        <f t="shared" si="52"/>
        <v>1111.5319999999999</v>
      </c>
      <c r="P858" s="230">
        <f t="shared" si="53"/>
        <v>350176.38380000001</v>
      </c>
    </row>
    <row r="859" spans="1:16" x14ac:dyDescent="0.25">
      <c r="A859" s="60">
        <v>401.978515625</v>
      </c>
      <c r="B859" s="60">
        <v>-132.42701721191406</v>
      </c>
      <c r="D859" s="60">
        <v>401.978515625</v>
      </c>
      <c r="E859" s="60">
        <v>73.781379699707031</v>
      </c>
      <c r="F859" s="60">
        <f t="shared" si="54"/>
        <v>100073.78137969971</v>
      </c>
      <c r="H859" s="60">
        <v>401.978515625</v>
      </c>
      <c r="I859" s="60">
        <v>1.7210749387741089</v>
      </c>
      <c r="J859" s="60">
        <f t="shared" si="55"/>
        <v>200001.72107493877</v>
      </c>
      <c r="L859" s="60">
        <v>1109.6289999999999</v>
      </c>
      <c r="M859" s="14">
        <v>211.4521</v>
      </c>
      <c r="O859" s="230">
        <f t="shared" si="52"/>
        <v>1112.6289999999999</v>
      </c>
      <c r="P859" s="230">
        <f t="shared" si="53"/>
        <v>350211.45209999999</v>
      </c>
    </row>
    <row r="860" spans="1:16" x14ac:dyDescent="0.25">
      <c r="A860" s="60">
        <v>400.095703125</v>
      </c>
      <c r="B860" s="60">
        <v>-103.41886138916016</v>
      </c>
      <c r="D860" s="60">
        <v>400.095703125</v>
      </c>
      <c r="E860" s="60">
        <v>2.1015844345092773</v>
      </c>
      <c r="F860" s="60">
        <f t="shared" si="54"/>
        <v>100002.10158443451</v>
      </c>
      <c r="H860" s="60">
        <v>400.095703125</v>
      </c>
      <c r="I860" s="60">
        <v>141.08999633789063</v>
      </c>
      <c r="J860" s="60">
        <f t="shared" si="55"/>
        <v>200141.08999633789</v>
      </c>
      <c r="L860" s="60">
        <v>1110.7260000000001</v>
      </c>
      <c r="M860" s="14">
        <v>193.02440000000001</v>
      </c>
      <c r="O860" s="230">
        <f t="shared" si="52"/>
        <v>1113.7260000000001</v>
      </c>
      <c r="P860" s="230">
        <f t="shared" si="53"/>
        <v>350193.02439999999</v>
      </c>
    </row>
    <row r="861" spans="1:16" x14ac:dyDescent="0.25">
      <c r="A861" s="60">
        <v>398.212890625</v>
      </c>
      <c r="B861" s="60">
        <v>26.283210754394531</v>
      </c>
      <c r="D861" s="60">
        <v>398.212890625</v>
      </c>
      <c r="E861" s="60">
        <v>-100.2510986328125</v>
      </c>
      <c r="F861" s="60">
        <f t="shared" si="54"/>
        <v>99899.748901367188</v>
      </c>
      <c r="H861" s="60">
        <v>398.212890625</v>
      </c>
      <c r="I861" s="60">
        <v>29.402868270874023</v>
      </c>
      <c r="J861" s="60">
        <f t="shared" si="55"/>
        <v>200029.40286827087</v>
      </c>
      <c r="L861" s="60">
        <v>1111.8230000000001</v>
      </c>
      <c r="M861" s="14">
        <v>145.20410000000001</v>
      </c>
      <c r="O861" s="230">
        <f t="shared" si="52"/>
        <v>1114.8230000000001</v>
      </c>
      <c r="P861" s="230">
        <f t="shared" si="53"/>
        <v>350145.20409999997</v>
      </c>
    </row>
    <row r="862" spans="1:16" x14ac:dyDescent="0.25">
      <c r="A862" s="60">
        <v>396.328125</v>
      </c>
      <c r="B862" s="60">
        <v>105.36127471923828</v>
      </c>
      <c r="D862" s="60">
        <v>396.328125</v>
      </c>
      <c r="E862" s="60">
        <v>-51.453071594238281</v>
      </c>
      <c r="F862" s="60">
        <f t="shared" si="54"/>
        <v>99948.546928405762</v>
      </c>
      <c r="H862" s="60">
        <v>396.328125</v>
      </c>
      <c r="I862" s="60">
        <v>-9.3859281539916992</v>
      </c>
      <c r="J862" s="60">
        <f t="shared" si="55"/>
        <v>199990.61407184601</v>
      </c>
      <c r="L862" s="60">
        <v>1112.92</v>
      </c>
      <c r="M862" s="14">
        <v>174.2236</v>
      </c>
      <c r="O862" s="230">
        <f t="shared" si="52"/>
        <v>1115.92</v>
      </c>
      <c r="P862" s="230">
        <f t="shared" si="53"/>
        <v>350174.22360000003</v>
      </c>
    </row>
    <row r="863" spans="1:16" x14ac:dyDescent="0.25">
      <c r="A863" s="60">
        <v>394.443359375</v>
      </c>
      <c r="B863" s="60">
        <v>-33.325763702392578</v>
      </c>
      <c r="D863" s="60">
        <v>394.443359375</v>
      </c>
      <c r="E863" s="60">
        <v>-123.58428955078125</v>
      </c>
      <c r="F863" s="60">
        <f t="shared" si="54"/>
        <v>99876.415710449219</v>
      </c>
      <c r="H863" s="60">
        <v>394.443359375</v>
      </c>
      <c r="I863" s="60">
        <v>29.960670471191406</v>
      </c>
      <c r="J863" s="60">
        <f t="shared" si="55"/>
        <v>200029.96067047119</v>
      </c>
      <c r="L863" s="60">
        <v>1114.0170000000001</v>
      </c>
      <c r="M863" s="14">
        <v>157.07810000000001</v>
      </c>
      <c r="O863" s="230">
        <f t="shared" si="52"/>
        <v>1117.0170000000001</v>
      </c>
      <c r="P863" s="230">
        <f t="shared" si="53"/>
        <v>350157.07809999998</v>
      </c>
    </row>
    <row r="864" spans="1:16" x14ac:dyDescent="0.25">
      <c r="A864" s="60">
        <v>392.55859375</v>
      </c>
      <c r="B864" s="60">
        <v>-30.206451416015625</v>
      </c>
      <c r="D864" s="60">
        <v>392.55859375</v>
      </c>
      <c r="E864" s="60">
        <v>-133.53785705566406</v>
      </c>
      <c r="F864" s="60">
        <f t="shared" si="54"/>
        <v>99866.462142944336</v>
      </c>
      <c r="H864" s="60">
        <v>392.55859375</v>
      </c>
      <c r="I864" s="60">
        <v>165.95011901855469</v>
      </c>
      <c r="J864" s="60">
        <f t="shared" si="55"/>
        <v>200165.95011901855</v>
      </c>
      <c r="L864" s="60">
        <v>1115.1130000000001</v>
      </c>
      <c r="M864" s="14">
        <v>201.6865</v>
      </c>
      <c r="O864" s="230">
        <f t="shared" si="52"/>
        <v>1118.1130000000001</v>
      </c>
      <c r="P864" s="230">
        <f t="shared" si="53"/>
        <v>350201.68650000001</v>
      </c>
    </row>
    <row r="865" spans="1:16" x14ac:dyDescent="0.25">
      <c r="A865" s="60">
        <v>390.673828125</v>
      </c>
      <c r="B865" s="60">
        <v>-21.957406997680664</v>
      </c>
      <c r="D865" s="60">
        <v>390.673828125</v>
      </c>
      <c r="E865" s="60">
        <v>77.75408935546875</v>
      </c>
      <c r="F865" s="60">
        <f t="shared" si="54"/>
        <v>100077.75408935547</v>
      </c>
      <c r="H865" s="60">
        <v>390.673828125</v>
      </c>
      <c r="I865" s="60">
        <v>41.831039428710938</v>
      </c>
      <c r="J865" s="60">
        <f t="shared" si="55"/>
        <v>200041.83103942871</v>
      </c>
      <c r="L865" s="60">
        <v>1116.21</v>
      </c>
      <c r="M865" s="14">
        <v>299.7842</v>
      </c>
      <c r="O865" s="230">
        <f t="shared" si="52"/>
        <v>1119.21</v>
      </c>
      <c r="P865" s="230">
        <f t="shared" si="53"/>
        <v>350299.78419999999</v>
      </c>
    </row>
    <row r="866" spans="1:16" x14ac:dyDescent="0.25">
      <c r="A866" s="60">
        <v>388.787109375</v>
      </c>
      <c r="B866" s="60">
        <v>-49.656135559082031</v>
      </c>
      <c r="D866" s="60">
        <v>388.787109375</v>
      </c>
      <c r="E866" s="60">
        <v>-21.428573608398438</v>
      </c>
      <c r="F866" s="60">
        <f t="shared" si="54"/>
        <v>99978.571426391602</v>
      </c>
      <c r="H866" s="60">
        <v>388.787109375</v>
      </c>
      <c r="I866" s="60">
        <v>-25.376569747924805</v>
      </c>
      <c r="J866" s="60">
        <f t="shared" si="55"/>
        <v>199974.62343025208</v>
      </c>
      <c r="L866" s="60">
        <v>1117.306</v>
      </c>
      <c r="M866" s="14">
        <v>180.42769999999999</v>
      </c>
      <c r="O866" s="230">
        <f t="shared" si="52"/>
        <v>1120.306</v>
      </c>
      <c r="P866" s="230">
        <f t="shared" si="53"/>
        <v>350180.4277</v>
      </c>
    </row>
    <row r="867" spans="1:16" x14ac:dyDescent="0.25">
      <c r="A867" s="60">
        <v>386.900390625</v>
      </c>
      <c r="B867" s="60">
        <v>-106.67737579345703</v>
      </c>
      <c r="D867" s="60">
        <v>386.900390625</v>
      </c>
      <c r="E867" s="60">
        <v>-79.6766357421875</v>
      </c>
      <c r="F867" s="60">
        <f t="shared" si="54"/>
        <v>99920.323364257813</v>
      </c>
      <c r="H867" s="60">
        <v>386.900390625</v>
      </c>
      <c r="I867" s="60">
        <v>-5.2466425895690918</v>
      </c>
      <c r="J867" s="60">
        <f t="shared" si="55"/>
        <v>199994.75335741043</v>
      </c>
      <c r="L867" s="60">
        <v>1118.402</v>
      </c>
      <c r="M867" s="14">
        <v>261.25979999999998</v>
      </c>
      <c r="O867" s="230">
        <f t="shared" si="52"/>
        <v>1121.402</v>
      </c>
      <c r="P867" s="230">
        <f t="shared" si="53"/>
        <v>350261.2598</v>
      </c>
    </row>
    <row r="868" spans="1:16" x14ac:dyDescent="0.25">
      <c r="A868" s="60">
        <v>385.013671875</v>
      </c>
      <c r="B868" s="60">
        <v>64.043464660644531</v>
      </c>
      <c r="D868" s="60">
        <v>385.013671875</v>
      </c>
      <c r="E868" s="60">
        <v>-102.32353973388672</v>
      </c>
      <c r="F868" s="60">
        <f t="shared" si="54"/>
        <v>99897.676460266113</v>
      </c>
      <c r="H868" s="60">
        <v>385.013671875</v>
      </c>
      <c r="I868" s="60">
        <v>122.02796936035156</v>
      </c>
      <c r="J868" s="60">
        <f t="shared" si="55"/>
        <v>200122.02796936035</v>
      </c>
      <c r="L868" s="60">
        <v>1119.498</v>
      </c>
      <c r="M868" s="14">
        <v>218.291</v>
      </c>
      <c r="O868" s="230">
        <f t="shared" si="52"/>
        <v>1122.498</v>
      </c>
      <c r="P868" s="230">
        <f t="shared" si="53"/>
        <v>350218.29100000003</v>
      </c>
    </row>
    <row r="869" spans="1:16" x14ac:dyDescent="0.25">
      <c r="A869" s="60">
        <v>383.126953125</v>
      </c>
      <c r="B869" s="60">
        <v>56.992870330810547</v>
      </c>
      <c r="D869" s="60">
        <v>383.126953125</v>
      </c>
      <c r="E869" s="60">
        <v>-40.383342742919922</v>
      </c>
      <c r="F869" s="60">
        <f t="shared" si="54"/>
        <v>99959.61665725708</v>
      </c>
      <c r="H869" s="60">
        <v>383.126953125</v>
      </c>
      <c r="I869" s="60">
        <v>91.432136535644531</v>
      </c>
      <c r="J869" s="60">
        <f t="shared" si="55"/>
        <v>200091.43213653564</v>
      </c>
      <c r="L869" s="60">
        <v>1120.5930000000001</v>
      </c>
      <c r="M869" s="14">
        <v>242.07810000000001</v>
      </c>
      <c r="O869" s="230">
        <f t="shared" si="52"/>
        <v>1123.5930000000001</v>
      </c>
      <c r="P869" s="230">
        <f t="shared" si="53"/>
        <v>350242.07809999998</v>
      </c>
    </row>
    <row r="870" spans="1:16" x14ac:dyDescent="0.25">
      <c r="A870" s="60">
        <v>381.23828125</v>
      </c>
      <c r="B870" s="60">
        <v>-45.573474884033203</v>
      </c>
      <c r="D870" s="60">
        <v>381.23828125</v>
      </c>
      <c r="E870" s="60">
        <v>-11.769316673278809</v>
      </c>
      <c r="F870" s="60">
        <f t="shared" si="54"/>
        <v>99988.230683326721</v>
      </c>
      <c r="H870" s="60">
        <v>381.23828125</v>
      </c>
      <c r="I870" s="60">
        <v>118.95863342285156</v>
      </c>
      <c r="J870" s="60">
        <f t="shared" si="55"/>
        <v>200118.95863342285</v>
      </c>
      <c r="L870" s="60">
        <v>1121.6890000000001</v>
      </c>
      <c r="M870" s="14">
        <v>205.2295</v>
      </c>
      <c r="O870" s="230">
        <f t="shared" si="52"/>
        <v>1124.6890000000001</v>
      </c>
      <c r="P870" s="230">
        <f t="shared" si="53"/>
        <v>350205.22950000002</v>
      </c>
    </row>
    <row r="871" spans="1:16" x14ac:dyDescent="0.25">
      <c r="A871" s="60">
        <v>379.3515625</v>
      </c>
      <c r="B871" s="60">
        <v>-49.000633239746094</v>
      </c>
      <c r="D871" s="60">
        <v>379.3515625</v>
      </c>
      <c r="E871" s="60">
        <v>-56.217704772949219</v>
      </c>
      <c r="F871" s="60">
        <f t="shared" si="54"/>
        <v>99943.782295227051</v>
      </c>
      <c r="H871" s="60">
        <v>379.3515625</v>
      </c>
      <c r="I871" s="60">
        <v>140.98345947265625</v>
      </c>
      <c r="J871" s="60">
        <f t="shared" si="55"/>
        <v>200140.98345947266</v>
      </c>
      <c r="L871" s="60">
        <v>1122.7840000000001</v>
      </c>
      <c r="M871" s="14">
        <v>215.0898</v>
      </c>
      <c r="O871" s="230">
        <f t="shared" si="52"/>
        <v>1125.7840000000001</v>
      </c>
      <c r="P871" s="230">
        <f t="shared" si="53"/>
        <v>350215.08980000002</v>
      </c>
    </row>
    <row r="872" spans="1:16" x14ac:dyDescent="0.25">
      <c r="A872" s="60">
        <v>377.462890625</v>
      </c>
      <c r="B872" s="60">
        <v>-11.562737464904785</v>
      </c>
      <c r="D872" s="60">
        <v>377.462890625</v>
      </c>
      <c r="E872" s="60">
        <v>24.915866851806641</v>
      </c>
      <c r="F872" s="60">
        <f t="shared" si="54"/>
        <v>100024.91586685181</v>
      </c>
      <c r="H872" s="60">
        <v>377.462890625</v>
      </c>
      <c r="I872" s="60">
        <v>165.47294616699219</v>
      </c>
      <c r="J872" s="60">
        <f t="shared" si="55"/>
        <v>200165.47294616699</v>
      </c>
      <c r="L872" s="60">
        <v>1123.8789999999999</v>
      </c>
      <c r="M872" s="14">
        <v>315.85250000000002</v>
      </c>
      <c r="O872" s="230">
        <f t="shared" si="52"/>
        <v>1126.8789999999999</v>
      </c>
      <c r="P872" s="230">
        <f t="shared" si="53"/>
        <v>350315.85249999998</v>
      </c>
    </row>
    <row r="873" spans="1:16" x14ac:dyDescent="0.25">
      <c r="A873" s="60">
        <v>375.572265625</v>
      </c>
      <c r="B873" s="60">
        <v>66.707557678222656</v>
      </c>
      <c r="D873" s="60">
        <v>375.572265625</v>
      </c>
      <c r="E873" s="60">
        <v>-33.141014099121094</v>
      </c>
      <c r="F873" s="60">
        <f t="shared" si="54"/>
        <v>99966.858985900879</v>
      </c>
      <c r="H873" s="60">
        <v>375.572265625</v>
      </c>
      <c r="I873" s="60">
        <v>238.74136352539063</v>
      </c>
      <c r="J873" s="60">
        <f t="shared" si="55"/>
        <v>200238.74136352539</v>
      </c>
      <c r="L873" s="60">
        <v>1124.9739999999999</v>
      </c>
      <c r="M873" s="14">
        <v>258.00880000000001</v>
      </c>
      <c r="O873" s="230">
        <f t="shared" si="52"/>
        <v>1127.9739999999999</v>
      </c>
      <c r="P873" s="230">
        <f t="shared" si="53"/>
        <v>350258.00880000001</v>
      </c>
    </row>
    <row r="874" spans="1:16" x14ac:dyDescent="0.25">
      <c r="A874" s="60">
        <v>373.68359375</v>
      </c>
      <c r="B874" s="60">
        <v>95.76434326171875</v>
      </c>
      <c r="D874" s="60">
        <v>373.68359375</v>
      </c>
      <c r="E874" s="60">
        <v>99.119087219238281</v>
      </c>
      <c r="F874" s="60">
        <f t="shared" si="54"/>
        <v>100099.11908721924</v>
      </c>
      <c r="H874" s="60">
        <v>373.68359375</v>
      </c>
      <c r="I874" s="60">
        <v>321.03207397460938</v>
      </c>
      <c r="J874" s="60">
        <f t="shared" si="55"/>
        <v>200321.03207397461</v>
      </c>
      <c r="L874" s="60">
        <v>1126.069</v>
      </c>
      <c r="M874" s="14">
        <v>243.8545</v>
      </c>
      <c r="O874" s="230">
        <f t="shared" si="52"/>
        <v>1129.069</v>
      </c>
      <c r="P874" s="230">
        <f t="shared" si="53"/>
        <v>350243.85450000002</v>
      </c>
    </row>
    <row r="875" spans="1:16" x14ac:dyDescent="0.25">
      <c r="A875" s="60">
        <v>371.79296875</v>
      </c>
      <c r="B875" s="60">
        <v>145.79127502441406</v>
      </c>
      <c r="D875" s="60">
        <v>371.79296875</v>
      </c>
      <c r="E875" s="60">
        <v>229.79243469238281</v>
      </c>
      <c r="F875" s="60">
        <f t="shared" si="54"/>
        <v>100229.79243469238</v>
      </c>
      <c r="H875" s="60">
        <v>371.79296875</v>
      </c>
      <c r="I875" s="60">
        <v>293.3121337890625</v>
      </c>
      <c r="J875" s="60">
        <f t="shared" si="55"/>
        <v>200293.31213378906</v>
      </c>
      <c r="L875" s="60">
        <v>1127.164</v>
      </c>
      <c r="M875" s="14">
        <v>196.99019999999999</v>
      </c>
      <c r="O875" s="230">
        <f t="shared" si="52"/>
        <v>1130.164</v>
      </c>
      <c r="P875" s="230">
        <f t="shared" si="53"/>
        <v>350196.9902</v>
      </c>
    </row>
    <row r="876" spans="1:16" x14ac:dyDescent="0.25">
      <c r="A876" s="60">
        <v>369.90234375</v>
      </c>
      <c r="B876" s="60">
        <v>100.37356567382813</v>
      </c>
      <c r="D876" s="60">
        <v>369.90234375</v>
      </c>
      <c r="E876" s="60">
        <v>119.49956512451172</v>
      </c>
      <c r="F876" s="60">
        <f t="shared" si="54"/>
        <v>100119.49956512451</v>
      </c>
      <c r="H876" s="60">
        <v>369.90234375</v>
      </c>
      <c r="I876" s="60">
        <v>229.70057678222656</v>
      </c>
      <c r="J876" s="60">
        <f t="shared" si="55"/>
        <v>200229.70057678223</v>
      </c>
      <c r="L876" s="60">
        <v>1128.259</v>
      </c>
      <c r="M876" s="14">
        <v>124.9414</v>
      </c>
      <c r="O876" s="230">
        <f t="shared" si="52"/>
        <v>1131.259</v>
      </c>
      <c r="P876" s="230">
        <f t="shared" si="53"/>
        <v>350124.94140000001</v>
      </c>
    </row>
    <row r="877" spans="1:16" x14ac:dyDescent="0.25">
      <c r="A877" s="60">
        <v>368.01171875</v>
      </c>
      <c r="B877" s="60">
        <v>108.97638702392578</v>
      </c>
      <c r="D877" s="60">
        <v>368.01171875</v>
      </c>
      <c r="E877" s="60">
        <v>47.379108428955078</v>
      </c>
      <c r="F877" s="60">
        <f t="shared" si="54"/>
        <v>100047.37910842896</v>
      </c>
      <c r="H877" s="60">
        <v>368.01171875</v>
      </c>
      <c r="I877" s="60">
        <v>139.47618103027344</v>
      </c>
      <c r="J877" s="60">
        <f t="shared" si="55"/>
        <v>200139.47618103027</v>
      </c>
      <c r="L877" s="60">
        <v>1129.3530000000001</v>
      </c>
      <c r="M877" s="14">
        <v>122.8232</v>
      </c>
      <c r="O877" s="230">
        <f t="shared" si="52"/>
        <v>1132.3530000000001</v>
      </c>
      <c r="P877" s="230">
        <f t="shared" si="53"/>
        <v>350122.82319999998</v>
      </c>
    </row>
    <row r="878" spans="1:16" x14ac:dyDescent="0.25">
      <c r="A878" s="60">
        <v>366.12109375</v>
      </c>
      <c r="B878" s="60">
        <v>39.377429962158203</v>
      </c>
      <c r="D878" s="60">
        <v>366.12109375</v>
      </c>
      <c r="E878" s="60">
        <v>55.698692321777344</v>
      </c>
      <c r="F878" s="60">
        <f t="shared" si="54"/>
        <v>100055.69869232178</v>
      </c>
      <c r="H878" s="60">
        <v>366.12109375</v>
      </c>
      <c r="I878" s="60">
        <v>289.65496826171875</v>
      </c>
      <c r="J878" s="60">
        <f t="shared" si="55"/>
        <v>200289.65496826172</v>
      </c>
      <c r="L878" s="60">
        <v>1130.4469999999999</v>
      </c>
      <c r="M878" s="14">
        <v>55.534179999999999</v>
      </c>
      <c r="O878" s="230">
        <f t="shared" si="52"/>
        <v>1133.4469999999999</v>
      </c>
      <c r="P878" s="230">
        <f t="shared" si="53"/>
        <v>350055.53418000002</v>
      </c>
    </row>
    <row r="879" spans="1:16" x14ac:dyDescent="0.25">
      <c r="A879" s="60">
        <v>364.228515625</v>
      </c>
      <c r="B879" s="60">
        <v>255.05818176269531</v>
      </c>
      <c r="D879" s="60">
        <v>364.228515625</v>
      </c>
      <c r="E879" s="60">
        <v>63.80511474609375</v>
      </c>
      <c r="F879" s="60">
        <f t="shared" si="54"/>
        <v>100063.80511474609</v>
      </c>
      <c r="H879" s="60">
        <v>364.228515625</v>
      </c>
      <c r="I879" s="60">
        <v>321.9515380859375</v>
      </c>
      <c r="J879" s="60">
        <f t="shared" si="55"/>
        <v>200321.95153808594</v>
      </c>
      <c r="L879" s="60">
        <v>1131.5409999999999</v>
      </c>
      <c r="M879" s="14">
        <v>144.23140000000001</v>
      </c>
      <c r="O879" s="230">
        <f t="shared" si="52"/>
        <v>1134.5409999999999</v>
      </c>
      <c r="P879" s="230">
        <f t="shared" si="53"/>
        <v>350144.23139999999</v>
      </c>
    </row>
    <row r="880" spans="1:16" x14ac:dyDescent="0.25">
      <c r="A880" s="60">
        <v>362.3359375</v>
      </c>
      <c r="B880" s="60">
        <v>245.82267761230469</v>
      </c>
      <c r="D880" s="60">
        <v>362.3359375</v>
      </c>
      <c r="E880" s="60">
        <v>131.12968444824219</v>
      </c>
      <c r="F880" s="60">
        <f t="shared" si="54"/>
        <v>100131.12968444824</v>
      </c>
      <c r="H880" s="60">
        <v>362.3359375</v>
      </c>
      <c r="I880" s="60">
        <v>319.66934204101563</v>
      </c>
      <c r="J880" s="60">
        <f t="shared" si="55"/>
        <v>200319.66934204102</v>
      </c>
      <c r="L880" s="60">
        <v>1132.635</v>
      </c>
      <c r="M880" s="14">
        <v>69.725589999999997</v>
      </c>
      <c r="O880" s="230">
        <f t="shared" si="52"/>
        <v>1135.635</v>
      </c>
      <c r="P880" s="230">
        <f t="shared" si="53"/>
        <v>350069.72558999999</v>
      </c>
    </row>
    <row r="881" spans="1:16" x14ac:dyDescent="0.25">
      <c r="A881" s="60">
        <v>360.443359375</v>
      </c>
      <c r="B881" s="60">
        <v>266.75149536132813</v>
      </c>
      <c r="D881" s="60">
        <v>360.443359375</v>
      </c>
      <c r="E881" s="60">
        <v>188.94606018066406</v>
      </c>
      <c r="F881" s="60">
        <f t="shared" si="54"/>
        <v>100188.94606018066</v>
      </c>
      <c r="H881" s="60">
        <v>360.443359375</v>
      </c>
      <c r="I881" s="60">
        <v>285.47097778320313</v>
      </c>
      <c r="J881" s="60">
        <f t="shared" si="55"/>
        <v>200285.4709777832</v>
      </c>
      <c r="L881" s="60">
        <v>1133.729</v>
      </c>
      <c r="M881" s="14">
        <v>156.4932</v>
      </c>
      <c r="O881" s="230">
        <f t="shared" si="52"/>
        <v>1136.729</v>
      </c>
      <c r="P881" s="230">
        <f t="shared" si="53"/>
        <v>350156.49320000003</v>
      </c>
    </row>
    <row r="882" spans="1:16" x14ac:dyDescent="0.25">
      <c r="A882" s="60">
        <v>358.55078125</v>
      </c>
      <c r="B882" s="60">
        <v>109.17916107177734</v>
      </c>
      <c r="D882" s="60">
        <v>358.55078125</v>
      </c>
      <c r="E882" s="60">
        <v>16.733119964599609</v>
      </c>
      <c r="F882" s="60">
        <f t="shared" si="54"/>
        <v>100016.7331199646</v>
      </c>
      <c r="H882" s="60">
        <v>358.55078125</v>
      </c>
      <c r="I882" s="60">
        <v>325.01815795898438</v>
      </c>
      <c r="J882" s="60">
        <f t="shared" si="55"/>
        <v>200325.01815795898</v>
      </c>
      <c r="L882" s="60">
        <v>1134.8219999999999</v>
      </c>
      <c r="M882" s="14">
        <v>177.04689999999999</v>
      </c>
      <c r="O882" s="230">
        <f t="shared" si="52"/>
        <v>1137.8219999999999</v>
      </c>
      <c r="P882" s="230">
        <f t="shared" si="53"/>
        <v>350177.04690000002</v>
      </c>
    </row>
    <row r="883" spans="1:16" x14ac:dyDescent="0.25">
      <c r="A883" s="60">
        <v>356.65625</v>
      </c>
      <c r="B883" s="60">
        <v>144.22705078125</v>
      </c>
      <c r="D883" s="60">
        <v>356.65625</v>
      </c>
      <c r="E883" s="60">
        <v>56.93560791015625</v>
      </c>
      <c r="F883" s="60">
        <f t="shared" si="54"/>
        <v>100056.93560791016</v>
      </c>
      <c r="H883" s="60">
        <v>356.65625</v>
      </c>
      <c r="I883" s="60">
        <v>224.39170837402344</v>
      </c>
      <c r="J883" s="60">
        <f t="shared" si="55"/>
        <v>200224.39170837402</v>
      </c>
      <c r="L883" s="60">
        <v>1135.9159999999999</v>
      </c>
      <c r="M883" s="14">
        <v>59.704099999999997</v>
      </c>
      <c r="O883" s="230">
        <f t="shared" si="52"/>
        <v>1138.9159999999999</v>
      </c>
      <c r="P883" s="230">
        <f t="shared" si="53"/>
        <v>350059.70409999997</v>
      </c>
    </row>
    <row r="884" spans="1:16" x14ac:dyDescent="0.25">
      <c r="A884" s="60">
        <v>354.763671875</v>
      </c>
      <c r="B884" s="60">
        <v>101.13941955566406</v>
      </c>
      <c r="D884" s="60">
        <v>354.763671875</v>
      </c>
      <c r="E884" s="60">
        <v>112.70706176757813</v>
      </c>
      <c r="F884" s="60">
        <f t="shared" si="54"/>
        <v>100112.70706176758</v>
      </c>
      <c r="H884" s="60">
        <v>354.763671875</v>
      </c>
      <c r="I884" s="60">
        <v>238.40495300292969</v>
      </c>
      <c r="J884" s="60">
        <f t="shared" si="55"/>
        <v>200238.40495300293</v>
      </c>
      <c r="L884" s="60">
        <v>1137.009</v>
      </c>
      <c r="M884" s="14">
        <v>11.648440000000001</v>
      </c>
      <c r="O884" s="230">
        <f t="shared" si="52"/>
        <v>1140.009</v>
      </c>
      <c r="P884" s="230">
        <f t="shared" si="53"/>
        <v>350011.64844000002</v>
      </c>
    </row>
    <row r="885" spans="1:16" x14ac:dyDescent="0.25">
      <c r="A885" s="60">
        <v>352.8671875</v>
      </c>
      <c r="B885" s="60">
        <v>233.38307189941406</v>
      </c>
      <c r="D885" s="60">
        <v>352.8671875</v>
      </c>
      <c r="E885" s="60">
        <v>73.235862731933594</v>
      </c>
      <c r="F885" s="60">
        <f t="shared" si="54"/>
        <v>100073.23586273193</v>
      </c>
      <c r="H885" s="60">
        <v>352.8671875</v>
      </c>
      <c r="I885" s="60">
        <v>372.27926635742188</v>
      </c>
      <c r="J885" s="60">
        <f t="shared" si="55"/>
        <v>200372.27926635742</v>
      </c>
      <c r="L885" s="60">
        <v>1138.1020000000001</v>
      </c>
      <c r="M885" s="14">
        <v>135.50880000000001</v>
      </c>
      <c r="O885" s="230">
        <f t="shared" si="52"/>
        <v>1141.1020000000001</v>
      </c>
      <c r="P885" s="230">
        <f t="shared" si="53"/>
        <v>350135.50880000001</v>
      </c>
    </row>
    <row r="886" spans="1:16" x14ac:dyDescent="0.25">
      <c r="A886" s="60">
        <v>350.97265625</v>
      </c>
      <c r="B886" s="60">
        <v>278.24273681640625</v>
      </c>
      <c r="D886" s="60">
        <v>350.97265625</v>
      </c>
      <c r="E886" s="60">
        <v>75.746047973632813</v>
      </c>
      <c r="F886" s="60">
        <f t="shared" si="54"/>
        <v>100075.74604797363</v>
      </c>
      <c r="H886" s="60">
        <v>350.97265625</v>
      </c>
      <c r="I886" s="60">
        <v>521.6744384765625</v>
      </c>
      <c r="J886" s="60">
        <f t="shared" si="55"/>
        <v>200521.67443847656</v>
      </c>
      <c r="L886" s="60">
        <v>1139.1949999999999</v>
      </c>
      <c r="M886" s="14">
        <v>59.148440000000001</v>
      </c>
      <c r="O886" s="230">
        <f t="shared" si="52"/>
        <v>1142.1949999999999</v>
      </c>
      <c r="P886" s="230">
        <f t="shared" si="53"/>
        <v>350059.14844000002</v>
      </c>
    </row>
    <row r="887" spans="1:16" x14ac:dyDescent="0.25">
      <c r="A887" s="60">
        <v>349.078125</v>
      </c>
      <c r="B887" s="60">
        <v>148.75004577636719</v>
      </c>
      <c r="D887" s="60">
        <v>349.078125</v>
      </c>
      <c r="E887" s="60">
        <v>54.273349761962891</v>
      </c>
      <c r="F887" s="60">
        <f t="shared" si="54"/>
        <v>100054.27334976196</v>
      </c>
      <c r="H887" s="60">
        <v>349.078125</v>
      </c>
      <c r="I887" s="60">
        <v>468.96624755859375</v>
      </c>
      <c r="J887" s="60">
        <f t="shared" si="55"/>
        <v>200468.96624755859</v>
      </c>
      <c r="L887" s="60">
        <v>1140.288</v>
      </c>
      <c r="M887" s="14">
        <v>42.974609999999998</v>
      </c>
      <c r="O887" s="230">
        <f t="shared" si="52"/>
        <v>1143.288</v>
      </c>
      <c r="P887" s="230">
        <f t="shared" si="53"/>
        <v>350042.97460999998</v>
      </c>
    </row>
    <row r="888" spans="1:16" x14ac:dyDescent="0.25">
      <c r="A888" s="60">
        <v>347.181640625</v>
      </c>
      <c r="B888" s="60">
        <v>385.67196655273438</v>
      </c>
      <c r="D888" s="60">
        <v>347.181640625</v>
      </c>
      <c r="E888" s="60">
        <v>134.11724853515625</v>
      </c>
      <c r="F888" s="60">
        <f t="shared" si="54"/>
        <v>100134.11724853516</v>
      </c>
      <c r="H888" s="60">
        <v>347.181640625</v>
      </c>
      <c r="I888" s="60">
        <v>476.70718383789063</v>
      </c>
      <c r="J888" s="60">
        <f t="shared" si="55"/>
        <v>200476.70718383789</v>
      </c>
      <c r="L888" s="60">
        <v>1141.3800000000001</v>
      </c>
      <c r="M888" s="14">
        <v>141.1865</v>
      </c>
      <c r="O888" s="230">
        <f t="shared" si="52"/>
        <v>1144.3800000000001</v>
      </c>
      <c r="P888" s="230">
        <f t="shared" si="53"/>
        <v>350141.18650000001</v>
      </c>
    </row>
    <row r="889" spans="1:16" x14ac:dyDescent="0.25">
      <c r="A889" s="60">
        <v>345.28515625</v>
      </c>
      <c r="B889" s="60">
        <v>237.30656433105469</v>
      </c>
      <c r="D889" s="60">
        <v>345.28515625</v>
      </c>
      <c r="E889" s="60">
        <v>217.63301086425781</v>
      </c>
      <c r="F889" s="60">
        <f t="shared" si="54"/>
        <v>100217.63301086426</v>
      </c>
      <c r="H889" s="60">
        <v>345.28515625</v>
      </c>
      <c r="I889" s="60">
        <v>604.1612548828125</v>
      </c>
      <c r="J889" s="60">
        <f t="shared" si="55"/>
        <v>200604.16125488281</v>
      </c>
      <c r="L889" s="60">
        <v>1142.473</v>
      </c>
      <c r="M889" s="14">
        <v>14.196289999999999</v>
      </c>
      <c r="O889" s="230">
        <f t="shared" si="52"/>
        <v>1145.473</v>
      </c>
      <c r="P889" s="230">
        <f t="shared" si="53"/>
        <v>350014.19628999999</v>
      </c>
    </row>
    <row r="890" spans="1:16" x14ac:dyDescent="0.25">
      <c r="A890" s="60">
        <v>343.388671875</v>
      </c>
      <c r="B890" s="60">
        <v>322.049560546875</v>
      </c>
      <c r="D890" s="60">
        <v>343.388671875</v>
      </c>
      <c r="E890" s="60">
        <v>120.30616760253906</v>
      </c>
      <c r="F890" s="60">
        <f t="shared" si="54"/>
        <v>100120.30616760254</v>
      </c>
      <c r="H890" s="60">
        <v>343.388671875</v>
      </c>
      <c r="I890" s="60">
        <v>628.50616455078125</v>
      </c>
      <c r="J890" s="60">
        <f t="shared" si="55"/>
        <v>200628.50616455078</v>
      </c>
      <c r="L890" s="60">
        <v>1143.5650000000001</v>
      </c>
      <c r="M890" s="14">
        <v>15.534179999999999</v>
      </c>
      <c r="O890" s="230">
        <f t="shared" si="52"/>
        <v>1146.5650000000001</v>
      </c>
      <c r="P890" s="230">
        <f t="shared" si="53"/>
        <v>350015.53418000002</v>
      </c>
    </row>
    <row r="891" spans="1:16" x14ac:dyDescent="0.25">
      <c r="A891" s="60">
        <v>341.490234375</v>
      </c>
      <c r="B891" s="60">
        <v>328.78854370117188</v>
      </c>
      <c r="D891" s="60">
        <v>341.490234375</v>
      </c>
      <c r="E891" s="60">
        <v>240.205322265625</v>
      </c>
      <c r="F891" s="60">
        <f t="shared" si="54"/>
        <v>100240.20532226563</v>
      </c>
      <c r="H891" s="60">
        <v>341.490234375</v>
      </c>
      <c r="I891" s="60">
        <v>582.76165771484375</v>
      </c>
      <c r="J891" s="60">
        <f t="shared" si="55"/>
        <v>200582.76165771484</v>
      </c>
      <c r="L891" s="60">
        <v>1144.6569999999999</v>
      </c>
      <c r="M891" s="14">
        <v>65.991209999999995</v>
      </c>
      <c r="O891" s="230">
        <f t="shared" si="52"/>
        <v>1147.6569999999999</v>
      </c>
      <c r="P891" s="230">
        <f t="shared" si="53"/>
        <v>350065.99121000001</v>
      </c>
    </row>
    <row r="892" spans="1:16" x14ac:dyDescent="0.25">
      <c r="A892" s="60">
        <v>339.59375</v>
      </c>
      <c r="B892" s="60">
        <v>348.43463134765625</v>
      </c>
      <c r="D892" s="60">
        <v>339.59375</v>
      </c>
      <c r="E892" s="60">
        <v>238.59346008300781</v>
      </c>
      <c r="F892" s="60">
        <f t="shared" si="54"/>
        <v>100238.59346008301</v>
      </c>
      <c r="H892" s="60">
        <v>339.59375</v>
      </c>
      <c r="I892" s="60">
        <v>684.3157958984375</v>
      </c>
      <c r="J892" s="60">
        <f t="shared" si="55"/>
        <v>200684.31579589844</v>
      </c>
      <c r="L892" s="60">
        <v>1145.749</v>
      </c>
      <c r="M892" s="14">
        <v>101.5205</v>
      </c>
      <c r="O892" s="230">
        <f t="shared" si="52"/>
        <v>1148.749</v>
      </c>
      <c r="P892" s="230">
        <f t="shared" si="53"/>
        <v>350101.52049999998</v>
      </c>
    </row>
    <row r="893" spans="1:16" x14ac:dyDescent="0.25">
      <c r="A893" s="60">
        <v>337.6953125</v>
      </c>
      <c r="B893" s="60">
        <v>394.18460083007813</v>
      </c>
      <c r="D893" s="60">
        <v>337.6953125</v>
      </c>
      <c r="E893" s="60">
        <v>324.98934936523438</v>
      </c>
      <c r="F893" s="60">
        <f t="shared" si="54"/>
        <v>100324.98934936523</v>
      </c>
      <c r="H893" s="60">
        <v>337.6953125</v>
      </c>
      <c r="I893" s="60">
        <v>694.69927978515625</v>
      </c>
      <c r="J893" s="60">
        <f t="shared" si="55"/>
        <v>200694.69927978516</v>
      </c>
      <c r="L893" s="60">
        <v>1146.8409999999999</v>
      </c>
      <c r="M893" s="14">
        <v>149.34569999999999</v>
      </c>
      <c r="O893" s="230">
        <f t="shared" si="52"/>
        <v>1149.8409999999999</v>
      </c>
      <c r="P893" s="230">
        <f t="shared" si="53"/>
        <v>350149.34570000001</v>
      </c>
    </row>
    <row r="894" spans="1:16" x14ac:dyDescent="0.25">
      <c r="A894" s="60">
        <v>335.796875</v>
      </c>
      <c r="B894" s="60">
        <v>562.11566162109375</v>
      </c>
      <c r="D894" s="60">
        <v>335.796875</v>
      </c>
      <c r="E894" s="60">
        <v>438.745361328125</v>
      </c>
      <c r="F894" s="60">
        <f t="shared" si="54"/>
        <v>100438.74536132813</v>
      </c>
      <c r="H894" s="60">
        <v>335.796875</v>
      </c>
      <c r="I894" s="60">
        <v>862.81732177734375</v>
      </c>
      <c r="J894" s="60">
        <f t="shared" si="55"/>
        <v>200862.81732177734</v>
      </c>
      <c r="L894" s="60">
        <v>1147.932</v>
      </c>
      <c r="M894" s="14">
        <v>152.53219999999999</v>
      </c>
      <c r="O894" s="230">
        <f t="shared" si="52"/>
        <v>1150.932</v>
      </c>
      <c r="P894" s="230">
        <f t="shared" si="53"/>
        <v>350152.53220000002</v>
      </c>
    </row>
    <row r="895" spans="1:16" x14ac:dyDescent="0.25">
      <c r="A895" s="60">
        <v>333.896484375</v>
      </c>
      <c r="B895" s="60">
        <v>561.240966796875</v>
      </c>
      <c r="D895" s="60">
        <v>333.896484375</v>
      </c>
      <c r="E895" s="60">
        <v>291.57608032226563</v>
      </c>
      <c r="F895" s="60">
        <f t="shared" si="54"/>
        <v>100291.57608032227</v>
      </c>
      <c r="H895" s="60">
        <v>333.896484375</v>
      </c>
      <c r="I895" s="60">
        <v>754.16461181640625</v>
      </c>
      <c r="J895" s="60">
        <f t="shared" si="55"/>
        <v>200754.16461181641</v>
      </c>
      <c r="L895" s="60">
        <v>1149.0239999999999</v>
      </c>
      <c r="M895" s="14">
        <v>146.58500000000001</v>
      </c>
      <c r="O895" s="230">
        <f t="shared" si="52"/>
        <v>1152.0239999999999</v>
      </c>
      <c r="P895" s="230">
        <f t="shared" si="53"/>
        <v>350146.58500000002</v>
      </c>
    </row>
    <row r="896" spans="1:16" x14ac:dyDescent="0.25">
      <c r="A896" s="60">
        <v>331.998046875</v>
      </c>
      <c r="B896" s="60">
        <v>702.23187255859375</v>
      </c>
      <c r="D896" s="60">
        <v>331.998046875</v>
      </c>
      <c r="E896" s="60">
        <v>590.35174560546875</v>
      </c>
      <c r="F896" s="60">
        <f t="shared" si="54"/>
        <v>100590.35174560547</v>
      </c>
      <c r="H896" s="60">
        <v>331.998046875</v>
      </c>
      <c r="I896" s="60">
        <v>905.86627197265625</v>
      </c>
      <c r="J896" s="60">
        <f t="shared" si="55"/>
        <v>200905.86627197266</v>
      </c>
      <c r="L896" s="60">
        <v>1150.115</v>
      </c>
      <c r="M896" s="14">
        <v>135.6943</v>
      </c>
      <c r="O896" s="230">
        <f t="shared" si="52"/>
        <v>1153.115</v>
      </c>
      <c r="P896" s="230">
        <f t="shared" si="53"/>
        <v>350135.69429999997</v>
      </c>
    </row>
    <row r="897" spans="1:16" x14ac:dyDescent="0.25">
      <c r="A897" s="60">
        <v>330.09765625</v>
      </c>
      <c r="B897" s="60">
        <v>745.55816650390625</v>
      </c>
      <c r="D897" s="60">
        <v>330.09765625</v>
      </c>
      <c r="E897" s="60">
        <v>590.08172607421875</v>
      </c>
      <c r="F897" s="60">
        <f t="shared" si="54"/>
        <v>100590.08172607422</v>
      </c>
      <c r="H897" s="60">
        <v>330.09765625</v>
      </c>
      <c r="I897" s="60">
        <v>1023.0252685546875</v>
      </c>
      <c r="J897" s="60">
        <f t="shared" si="55"/>
        <v>201023.02526855469</v>
      </c>
      <c r="L897" s="60">
        <v>1151.2059999999999</v>
      </c>
      <c r="M897" s="14">
        <v>100.792</v>
      </c>
      <c r="O897" s="230">
        <f t="shared" si="52"/>
        <v>1154.2059999999999</v>
      </c>
      <c r="P897" s="230">
        <f t="shared" si="53"/>
        <v>350100.79200000002</v>
      </c>
    </row>
    <row r="898" spans="1:16" x14ac:dyDescent="0.25">
      <c r="A898" s="60">
        <v>328.197265625</v>
      </c>
      <c r="B898" s="60">
        <v>1005.6502685546875</v>
      </c>
      <c r="D898" s="60">
        <v>328.197265625</v>
      </c>
      <c r="E898" s="60">
        <v>501.4337158203125</v>
      </c>
      <c r="F898" s="60">
        <f t="shared" si="54"/>
        <v>100501.43371582031</v>
      </c>
      <c r="H898" s="60">
        <v>328.197265625</v>
      </c>
      <c r="I898" s="60">
        <v>1056.986083984375</v>
      </c>
      <c r="J898" s="60">
        <f t="shared" si="55"/>
        <v>201056.98608398438</v>
      </c>
      <c r="L898" s="60">
        <v>1152.297</v>
      </c>
      <c r="M898" s="14">
        <v>114.292</v>
      </c>
      <c r="O898" s="230">
        <f t="shared" si="52"/>
        <v>1155.297</v>
      </c>
      <c r="P898" s="230">
        <f t="shared" si="53"/>
        <v>350114.29200000002</v>
      </c>
    </row>
    <row r="899" spans="1:16" x14ac:dyDescent="0.25">
      <c r="A899" s="60">
        <v>326.294921875</v>
      </c>
      <c r="B899" s="60">
        <v>1102.3116455078125</v>
      </c>
      <c r="D899" s="60">
        <v>326.294921875</v>
      </c>
      <c r="E899" s="60">
        <v>641.41583251953125</v>
      </c>
      <c r="F899" s="60">
        <f t="shared" si="54"/>
        <v>100641.41583251953</v>
      </c>
      <c r="H899" s="60">
        <v>326.294921875</v>
      </c>
      <c r="I899" s="60">
        <v>1243.21142578125</v>
      </c>
      <c r="J899" s="60">
        <f t="shared" si="55"/>
        <v>201243.21142578125</v>
      </c>
      <c r="L899" s="60">
        <v>1153.3879999999999</v>
      </c>
      <c r="M899" s="14">
        <v>105.1416</v>
      </c>
      <c r="O899" s="230">
        <f t="shared" si="52"/>
        <v>1156.3879999999999</v>
      </c>
      <c r="P899" s="230">
        <f t="shared" si="53"/>
        <v>350105.14159999997</v>
      </c>
    </row>
    <row r="900" spans="1:16" x14ac:dyDescent="0.25">
      <c r="A900" s="60">
        <v>324.39453125</v>
      </c>
      <c r="B900" s="60">
        <v>1088.21875</v>
      </c>
      <c r="D900" s="60">
        <v>324.39453125</v>
      </c>
      <c r="E900" s="60">
        <v>628.562255859375</v>
      </c>
      <c r="F900" s="60">
        <f t="shared" si="54"/>
        <v>100628.56225585938</v>
      </c>
      <c r="H900" s="60">
        <v>324.39453125</v>
      </c>
      <c r="I900" s="60">
        <v>1476.3966064453125</v>
      </c>
      <c r="J900" s="60">
        <f t="shared" si="55"/>
        <v>201476.39660644531</v>
      </c>
      <c r="L900" s="60">
        <v>1154.479</v>
      </c>
      <c r="M900" s="14">
        <v>179.78219999999999</v>
      </c>
      <c r="O900" s="230">
        <f t="shared" si="52"/>
        <v>1157.479</v>
      </c>
      <c r="P900" s="230">
        <f t="shared" si="53"/>
        <v>350179.78220000002</v>
      </c>
    </row>
    <row r="901" spans="1:16" x14ac:dyDescent="0.25">
      <c r="A901" s="60">
        <v>322.4921875</v>
      </c>
      <c r="B901" s="60">
        <v>1228.996826171875</v>
      </c>
      <c r="D901" s="60">
        <v>322.4921875</v>
      </c>
      <c r="E901" s="60">
        <v>729.835205078125</v>
      </c>
      <c r="F901" s="60">
        <f t="shared" si="54"/>
        <v>100729.83520507813</v>
      </c>
      <c r="H901" s="60">
        <v>322.4921875</v>
      </c>
      <c r="I901" s="60">
        <v>1439.738525390625</v>
      </c>
      <c r="J901" s="60">
        <f t="shared" si="55"/>
        <v>201439.73852539063</v>
      </c>
      <c r="L901" s="60">
        <v>1155.569</v>
      </c>
      <c r="M901" s="14">
        <v>119.64060000000001</v>
      </c>
      <c r="O901" s="230">
        <f t="shared" si="52"/>
        <v>1158.569</v>
      </c>
      <c r="P901" s="230">
        <f t="shared" si="53"/>
        <v>350119.64059999998</v>
      </c>
    </row>
    <row r="902" spans="1:16" x14ac:dyDescent="0.25">
      <c r="A902" s="60">
        <v>320.58984375</v>
      </c>
      <c r="B902" s="60">
        <v>1217.0167236328125</v>
      </c>
      <c r="D902" s="60">
        <v>320.58984375</v>
      </c>
      <c r="E902" s="60">
        <v>930.687255859375</v>
      </c>
      <c r="F902" s="60">
        <f t="shared" si="54"/>
        <v>100930.68725585938</v>
      </c>
      <c r="H902" s="60">
        <v>320.58984375</v>
      </c>
      <c r="I902" s="60">
        <v>1643.3013916015625</v>
      </c>
      <c r="J902" s="60">
        <f t="shared" si="55"/>
        <v>201643.30139160156</v>
      </c>
      <c r="L902" s="60">
        <v>1156.6590000000001</v>
      </c>
      <c r="M902" s="14">
        <v>153.98240000000001</v>
      </c>
      <c r="O902" s="230">
        <f t="shared" si="52"/>
        <v>1159.6590000000001</v>
      </c>
      <c r="P902" s="230">
        <f t="shared" si="53"/>
        <v>350153.98239999998</v>
      </c>
    </row>
    <row r="903" spans="1:16" x14ac:dyDescent="0.25">
      <c r="A903" s="60">
        <v>318.6875</v>
      </c>
      <c r="B903" s="60">
        <v>1542.432861328125</v>
      </c>
      <c r="D903" s="60">
        <v>318.6875</v>
      </c>
      <c r="E903" s="60">
        <v>1026.0953369140625</v>
      </c>
      <c r="F903" s="60">
        <f t="shared" si="54"/>
        <v>101026.09533691406</v>
      </c>
      <c r="H903" s="60">
        <v>318.6875</v>
      </c>
      <c r="I903" s="60">
        <v>1933.19384765625</v>
      </c>
      <c r="J903" s="60">
        <f t="shared" si="55"/>
        <v>201933.19384765625</v>
      </c>
      <c r="L903" s="60">
        <v>1157.75</v>
      </c>
      <c r="M903" s="14">
        <v>63.62012</v>
      </c>
      <c r="O903" s="230">
        <f t="shared" ref="O903:O966" si="56">L903+$O$4</f>
        <v>1160.75</v>
      </c>
      <c r="P903" s="230">
        <f t="shared" ref="P903:P966" si="57">M903+$P$4</f>
        <v>350063.62011999998</v>
      </c>
    </row>
    <row r="904" spans="1:16" x14ac:dyDescent="0.25">
      <c r="A904" s="60">
        <v>316.783203125</v>
      </c>
      <c r="B904" s="60">
        <v>1866.1373291015625</v>
      </c>
      <c r="D904" s="60">
        <v>316.783203125</v>
      </c>
      <c r="E904" s="60">
        <v>1209.227783203125</v>
      </c>
      <c r="F904" s="60">
        <f t="shared" ref="F904:F967" si="58">E904+$E$5</f>
        <v>101209.22778320313</v>
      </c>
      <c r="H904" s="60">
        <v>316.783203125</v>
      </c>
      <c r="I904" s="60">
        <v>2163.56298828125</v>
      </c>
      <c r="J904" s="60">
        <f t="shared" ref="J904:J967" si="59">I904+$I$5</f>
        <v>202163.56298828125</v>
      </c>
      <c r="L904" s="60">
        <v>1158.8389999999999</v>
      </c>
      <c r="M904" s="14">
        <v>146.2363</v>
      </c>
      <c r="O904" s="230">
        <f t="shared" si="56"/>
        <v>1161.8389999999999</v>
      </c>
      <c r="P904" s="230">
        <f t="shared" si="57"/>
        <v>350146.23629999999</v>
      </c>
    </row>
    <row r="905" spans="1:16" x14ac:dyDescent="0.25">
      <c r="A905" s="60">
        <v>314.87890625</v>
      </c>
      <c r="B905" s="60">
        <v>1949.1253662109375</v>
      </c>
      <c r="D905" s="60">
        <v>314.87890625</v>
      </c>
      <c r="E905" s="60">
        <v>1318.49462890625</v>
      </c>
      <c r="F905" s="60">
        <f t="shared" si="58"/>
        <v>101318.49462890625</v>
      </c>
      <c r="H905" s="60">
        <v>314.87890625</v>
      </c>
      <c r="I905" s="60">
        <v>2405.3525390625</v>
      </c>
      <c r="J905" s="60">
        <f t="shared" si="59"/>
        <v>202405.3525390625</v>
      </c>
      <c r="L905" s="60">
        <v>1159.9290000000001</v>
      </c>
      <c r="M905" s="14">
        <v>175.8682</v>
      </c>
      <c r="O905" s="230">
        <f t="shared" si="56"/>
        <v>1162.9290000000001</v>
      </c>
      <c r="P905" s="230">
        <f t="shared" si="57"/>
        <v>350175.86820000003</v>
      </c>
    </row>
    <row r="906" spans="1:16" x14ac:dyDescent="0.25">
      <c r="A906" s="60">
        <v>312.974609375</v>
      </c>
      <c r="B906" s="60">
        <v>2218.24169921875</v>
      </c>
      <c r="D906" s="60">
        <v>312.974609375</v>
      </c>
      <c r="E906" s="60">
        <v>1545.6243896484375</v>
      </c>
      <c r="F906" s="60">
        <f t="shared" si="58"/>
        <v>101545.62438964844</v>
      </c>
      <c r="H906" s="60">
        <v>312.974609375</v>
      </c>
      <c r="I906" s="60">
        <v>2837.101318359375</v>
      </c>
      <c r="J906" s="60">
        <f t="shared" si="59"/>
        <v>202837.10131835938</v>
      </c>
      <c r="L906" s="60">
        <v>1161.019</v>
      </c>
      <c r="M906" s="14">
        <v>60.740229999999997</v>
      </c>
      <c r="O906" s="230">
        <f t="shared" si="56"/>
        <v>1164.019</v>
      </c>
      <c r="P906" s="230">
        <f t="shared" si="57"/>
        <v>350060.74023</v>
      </c>
    </row>
    <row r="907" spans="1:16" x14ac:dyDescent="0.25">
      <c r="A907" s="60">
        <v>311.0703125</v>
      </c>
      <c r="B907" s="60">
        <v>2497.475341796875</v>
      </c>
      <c r="D907" s="60">
        <v>311.0703125</v>
      </c>
      <c r="E907" s="60">
        <v>1841.9700927734375</v>
      </c>
      <c r="F907" s="60">
        <f t="shared" si="58"/>
        <v>101841.97009277344</v>
      </c>
      <c r="H907" s="60">
        <v>311.0703125</v>
      </c>
      <c r="I907" s="60">
        <v>3138.4150390625</v>
      </c>
      <c r="J907" s="60">
        <f t="shared" si="59"/>
        <v>203138.4150390625</v>
      </c>
      <c r="L907" s="60">
        <v>1162.1079999999999</v>
      </c>
      <c r="M907" s="14">
        <v>76.93262</v>
      </c>
      <c r="O907" s="230">
        <f t="shared" si="56"/>
        <v>1165.1079999999999</v>
      </c>
      <c r="P907" s="230">
        <f t="shared" si="57"/>
        <v>350076.93261999998</v>
      </c>
    </row>
    <row r="908" spans="1:16" x14ac:dyDescent="0.25">
      <c r="A908" s="60">
        <v>309.166015625</v>
      </c>
      <c r="B908" s="60">
        <v>2902.29296875</v>
      </c>
      <c r="D908" s="60">
        <v>309.166015625</v>
      </c>
      <c r="E908" s="60">
        <v>2259.970947265625</v>
      </c>
      <c r="F908" s="60">
        <f t="shared" si="58"/>
        <v>102259.97094726563</v>
      </c>
      <c r="H908" s="60">
        <v>309.166015625</v>
      </c>
      <c r="I908" s="60">
        <v>3604.632080078125</v>
      </c>
      <c r="J908" s="60">
        <f t="shared" si="59"/>
        <v>203604.63208007813</v>
      </c>
      <c r="L908" s="60">
        <v>1163.1980000000001</v>
      </c>
      <c r="M908" s="14">
        <v>1.245117</v>
      </c>
      <c r="O908" s="230">
        <f t="shared" si="56"/>
        <v>1166.1980000000001</v>
      </c>
      <c r="P908" s="230">
        <f t="shared" si="57"/>
        <v>350001.24511700001</v>
      </c>
    </row>
    <row r="909" spans="1:16" x14ac:dyDescent="0.25">
      <c r="A909" s="60">
        <v>307.259765625</v>
      </c>
      <c r="B909" s="60">
        <v>3436.55224609375</v>
      </c>
      <c r="D909" s="60">
        <v>307.259765625</v>
      </c>
      <c r="E909" s="60">
        <v>2499.13232421875</v>
      </c>
      <c r="F909" s="60">
        <f t="shared" si="58"/>
        <v>102499.13232421875</v>
      </c>
      <c r="H909" s="60">
        <v>307.259765625</v>
      </c>
      <c r="I909" s="60">
        <v>4246.12841796875</v>
      </c>
      <c r="J909" s="60">
        <f t="shared" si="59"/>
        <v>204246.12841796875</v>
      </c>
      <c r="L909" s="60">
        <v>1164.287</v>
      </c>
      <c r="M909" s="14">
        <v>31.54297</v>
      </c>
      <c r="O909" s="230">
        <f t="shared" si="56"/>
        <v>1167.287</v>
      </c>
      <c r="P909" s="230">
        <f t="shared" si="57"/>
        <v>350031.54297000001</v>
      </c>
    </row>
    <row r="910" spans="1:16" x14ac:dyDescent="0.25">
      <c r="A910" s="60">
        <v>305.353515625</v>
      </c>
      <c r="B910" s="60">
        <v>3932.267333984375</v>
      </c>
      <c r="D910" s="60">
        <v>305.353515625</v>
      </c>
      <c r="E910" s="60">
        <v>2883.5302734375</v>
      </c>
      <c r="F910" s="60">
        <f t="shared" si="58"/>
        <v>102883.5302734375</v>
      </c>
      <c r="H910" s="60">
        <v>305.353515625</v>
      </c>
      <c r="I910" s="60">
        <v>4822.7587890625</v>
      </c>
      <c r="J910" s="60">
        <f t="shared" si="59"/>
        <v>204822.7587890625</v>
      </c>
      <c r="L910" s="60">
        <v>1165.376</v>
      </c>
      <c r="M910" s="14">
        <v>125.2295</v>
      </c>
      <c r="O910" s="230">
        <f t="shared" si="56"/>
        <v>1168.376</v>
      </c>
      <c r="P910" s="230">
        <f t="shared" si="57"/>
        <v>350125.22950000002</v>
      </c>
    </row>
    <row r="911" spans="1:16" x14ac:dyDescent="0.25">
      <c r="A911" s="60">
        <v>303.447265625</v>
      </c>
      <c r="B911" s="60">
        <v>4621.55810546875</v>
      </c>
      <c r="D911" s="60">
        <v>303.447265625</v>
      </c>
      <c r="E911" s="60">
        <v>3481.2451171875</v>
      </c>
      <c r="F911" s="60">
        <f t="shared" si="58"/>
        <v>103481.2451171875</v>
      </c>
      <c r="H911" s="60">
        <v>303.447265625</v>
      </c>
      <c r="I911" s="60">
        <v>5710.8935546875</v>
      </c>
      <c r="J911" s="60">
        <f t="shared" si="59"/>
        <v>205710.8935546875</v>
      </c>
      <c r="L911" s="60">
        <v>1166.4649999999999</v>
      </c>
      <c r="M911" s="14">
        <v>108.4023</v>
      </c>
      <c r="O911" s="230">
        <f t="shared" si="56"/>
        <v>1169.4649999999999</v>
      </c>
      <c r="P911" s="230">
        <f t="shared" si="57"/>
        <v>350108.40230000002</v>
      </c>
    </row>
    <row r="912" spans="1:16" x14ac:dyDescent="0.25">
      <c r="A912" s="60">
        <v>301.5390625</v>
      </c>
      <c r="B912" s="60">
        <v>5672.09033203125</v>
      </c>
      <c r="D912" s="60">
        <v>301.5390625</v>
      </c>
      <c r="E912" s="60">
        <v>3889.68505859375</v>
      </c>
      <c r="F912" s="60">
        <f t="shared" si="58"/>
        <v>103889.68505859375</v>
      </c>
      <c r="H912" s="60">
        <v>301.5390625</v>
      </c>
      <c r="I912" s="60">
        <v>6851.31494140625</v>
      </c>
      <c r="J912" s="60">
        <f t="shared" si="59"/>
        <v>206851.31494140625</v>
      </c>
      <c r="L912" s="60">
        <v>1167.5530000000001</v>
      </c>
      <c r="M912" s="14">
        <v>32.657229999999998</v>
      </c>
      <c r="O912" s="230">
        <f t="shared" si="56"/>
        <v>1170.5530000000001</v>
      </c>
      <c r="P912" s="230">
        <f t="shared" si="57"/>
        <v>350032.65723000001</v>
      </c>
    </row>
    <row r="913" spans="1:16" x14ac:dyDescent="0.25">
      <c r="A913" s="60">
        <v>299.6328125</v>
      </c>
      <c r="B913" s="60">
        <v>6761.171875</v>
      </c>
      <c r="D913" s="60">
        <v>299.6328125</v>
      </c>
      <c r="E913" s="60">
        <v>4542.77783203125</v>
      </c>
      <c r="F913" s="60">
        <f t="shared" si="58"/>
        <v>104542.77783203125</v>
      </c>
      <c r="H913" s="60">
        <v>299.6328125</v>
      </c>
      <c r="I913" s="60">
        <v>8099.67041015625</v>
      </c>
      <c r="J913" s="60">
        <f t="shared" si="59"/>
        <v>208099.67041015625</v>
      </c>
      <c r="L913" s="60">
        <v>1168.6420000000001</v>
      </c>
      <c r="M913" s="14">
        <v>137.95609999999999</v>
      </c>
      <c r="O913" s="230">
        <f t="shared" si="56"/>
        <v>1171.6420000000001</v>
      </c>
      <c r="P913" s="230">
        <f t="shared" si="57"/>
        <v>350137.95610000001</v>
      </c>
    </row>
    <row r="914" spans="1:16" x14ac:dyDescent="0.25">
      <c r="A914" s="60">
        <v>297.724609375</v>
      </c>
      <c r="B914" s="60">
        <v>8099.7587890625</v>
      </c>
      <c r="D914" s="60">
        <v>297.724609375</v>
      </c>
      <c r="E914" s="60">
        <v>5361.75146484375</v>
      </c>
      <c r="F914" s="60">
        <f t="shared" si="58"/>
        <v>105361.75146484375</v>
      </c>
      <c r="H914" s="60">
        <v>297.724609375</v>
      </c>
      <c r="I914" s="60">
        <v>9737.58984375</v>
      </c>
      <c r="J914" s="60">
        <f t="shared" si="59"/>
        <v>209737.58984375</v>
      </c>
      <c r="L914" s="60">
        <v>1169.73</v>
      </c>
      <c r="M914" s="14">
        <v>141.1943</v>
      </c>
      <c r="O914" s="230">
        <f t="shared" si="56"/>
        <v>1172.73</v>
      </c>
      <c r="P914" s="230">
        <f t="shared" si="57"/>
        <v>350141.19429999997</v>
      </c>
    </row>
    <row r="915" spans="1:16" x14ac:dyDescent="0.25">
      <c r="A915" s="60">
        <v>295.81640625</v>
      </c>
      <c r="B915" s="60">
        <v>10211.630859375</v>
      </c>
      <c r="D915" s="60">
        <v>295.81640625</v>
      </c>
      <c r="E915" s="60">
        <v>6783.9990234375</v>
      </c>
      <c r="F915" s="60">
        <f t="shared" si="58"/>
        <v>106783.9990234375</v>
      </c>
      <c r="H915" s="60">
        <v>295.81640625</v>
      </c>
      <c r="I915" s="60">
        <v>12142.0556640625</v>
      </c>
      <c r="J915" s="60">
        <f t="shared" si="59"/>
        <v>212142.0556640625</v>
      </c>
      <c r="L915" s="60">
        <v>1170.818</v>
      </c>
      <c r="M915" s="14">
        <v>2.515625</v>
      </c>
      <c r="O915" s="230">
        <f t="shared" si="56"/>
        <v>1173.818</v>
      </c>
      <c r="P915" s="230">
        <f t="shared" si="57"/>
        <v>350002.515625</v>
      </c>
    </row>
    <row r="916" spans="1:16" x14ac:dyDescent="0.25">
      <c r="A916" s="60">
        <v>293.90625</v>
      </c>
      <c r="B916" s="60">
        <v>12737.40234375</v>
      </c>
      <c r="D916" s="60">
        <v>293.90625</v>
      </c>
      <c r="E916" s="60">
        <v>8281.314453125</v>
      </c>
      <c r="F916" s="60">
        <f t="shared" si="58"/>
        <v>108281.314453125</v>
      </c>
      <c r="H916" s="60">
        <v>293.90625</v>
      </c>
      <c r="I916" s="60">
        <v>15406.796875</v>
      </c>
      <c r="J916" s="60">
        <f t="shared" si="59"/>
        <v>215406.796875</v>
      </c>
      <c r="L916" s="60">
        <v>1171.9059999999999</v>
      </c>
      <c r="M916" s="14">
        <v>49.726559999999999</v>
      </c>
      <c r="O916" s="230">
        <f t="shared" si="56"/>
        <v>1174.9059999999999</v>
      </c>
      <c r="P916" s="230">
        <f t="shared" si="57"/>
        <v>350049.72655999998</v>
      </c>
    </row>
    <row r="917" spans="1:16" x14ac:dyDescent="0.25">
      <c r="A917" s="60">
        <v>291.998046875</v>
      </c>
      <c r="B917" s="60">
        <v>16262.0078125</v>
      </c>
      <c r="D917" s="60">
        <v>291.998046875</v>
      </c>
      <c r="E917" s="60">
        <v>10726.935546875</v>
      </c>
      <c r="F917" s="60">
        <f t="shared" si="58"/>
        <v>110726.935546875</v>
      </c>
      <c r="H917" s="60">
        <v>291.998046875</v>
      </c>
      <c r="I917" s="60">
        <v>20259.154296875</v>
      </c>
      <c r="J917" s="60">
        <f t="shared" si="59"/>
        <v>220259.154296875</v>
      </c>
      <c r="L917" s="60">
        <v>1172.9939999999999</v>
      </c>
      <c r="M917" s="14">
        <v>13.18262</v>
      </c>
      <c r="O917" s="230">
        <f t="shared" si="56"/>
        <v>1175.9939999999999</v>
      </c>
      <c r="P917" s="230">
        <f t="shared" si="57"/>
        <v>350013.18261999998</v>
      </c>
    </row>
    <row r="918" spans="1:16" x14ac:dyDescent="0.25">
      <c r="A918" s="60">
        <v>290.087890625</v>
      </c>
      <c r="B918" s="60">
        <v>21427.447265625</v>
      </c>
      <c r="D918" s="60">
        <v>290.087890625</v>
      </c>
      <c r="E918" s="60">
        <v>13965.7265625</v>
      </c>
      <c r="F918" s="60">
        <f t="shared" si="58"/>
        <v>113965.7265625</v>
      </c>
      <c r="H918" s="60">
        <v>290.087890625</v>
      </c>
      <c r="I918" s="60">
        <v>27557.966796875</v>
      </c>
      <c r="J918" s="60">
        <f t="shared" si="59"/>
        <v>227557.966796875</v>
      </c>
      <c r="L918" s="60">
        <v>1174.0820000000001</v>
      </c>
      <c r="M918" s="14">
        <v>19.428709999999999</v>
      </c>
      <c r="O918" s="230">
        <f t="shared" si="56"/>
        <v>1177.0820000000001</v>
      </c>
      <c r="P918" s="230">
        <f t="shared" si="57"/>
        <v>350019.42871000001</v>
      </c>
    </row>
    <row r="919" spans="1:16" x14ac:dyDescent="0.25">
      <c r="A919" s="60">
        <v>288.177734375</v>
      </c>
      <c r="B919" s="60">
        <v>28787.38671875</v>
      </c>
      <c r="D919" s="60">
        <v>288.177734375</v>
      </c>
      <c r="E919" s="60">
        <v>18888.302734375</v>
      </c>
      <c r="F919" s="60">
        <f t="shared" si="58"/>
        <v>118888.302734375</v>
      </c>
      <c r="H919" s="60">
        <v>288.177734375</v>
      </c>
      <c r="I919" s="60">
        <v>37624.6796875</v>
      </c>
      <c r="J919" s="60">
        <f t="shared" si="59"/>
        <v>237624.6796875</v>
      </c>
      <c r="L919" s="60">
        <v>1175.17</v>
      </c>
      <c r="M919" s="14">
        <v>116.4609</v>
      </c>
      <c r="O919" s="230">
        <f t="shared" si="56"/>
        <v>1178.17</v>
      </c>
      <c r="P919" s="230">
        <f t="shared" si="57"/>
        <v>350116.46090000001</v>
      </c>
    </row>
    <row r="920" spans="1:16" x14ac:dyDescent="0.25">
      <c r="A920" s="60">
        <v>286.265625</v>
      </c>
      <c r="B920" s="60">
        <v>38423.9609375</v>
      </c>
      <c r="D920" s="60">
        <v>286.265625</v>
      </c>
      <c r="E920" s="60">
        <v>25341.669921875</v>
      </c>
      <c r="F920" s="60">
        <f t="shared" si="58"/>
        <v>125341.669921875</v>
      </c>
      <c r="H920" s="60">
        <v>286.265625</v>
      </c>
      <c r="I920" s="60">
        <v>51815.3203125</v>
      </c>
      <c r="J920" s="60">
        <f t="shared" si="59"/>
        <v>251815.3203125</v>
      </c>
      <c r="L920" s="60">
        <v>1176.2570000000001</v>
      </c>
      <c r="M920" s="14">
        <v>120.6172</v>
      </c>
      <c r="O920" s="230">
        <f t="shared" si="56"/>
        <v>1179.2570000000001</v>
      </c>
      <c r="P920" s="230">
        <f t="shared" si="57"/>
        <v>350120.61719999998</v>
      </c>
    </row>
    <row r="921" spans="1:16" x14ac:dyDescent="0.25">
      <c r="A921" s="60">
        <v>284.35546875</v>
      </c>
      <c r="B921" s="60">
        <v>47962.71484375</v>
      </c>
      <c r="D921" s="60">
        <v>284.35546875</v>
      </c>
      <c r="E921" s="60">
        <v>32666.759765625</v>
      </c>
      <c r="F921" s="60">
        <f t="shared" si="58"/>
        <v>132666.759765625</v>
      </c>
      <c r="H921" s="60">
        <v>284.35546875</v>
      </c>
      <c r="I921" s="60">
        <v>65925.484375</v>
      </c>
      <c r="J921" s="60">
        <f t="shared" si="59"/>
        <v>265925.484375</v>
      </c>
      <c r="L921" s="60">
        <v>1177.3440000000001</v>
      </c>
      <c r="M921" s="14">
        <v>26.075199999999999</v>
      </c>
      <c r="O921" s="230">
        <f t="shared" si="56"/>
        <v>1180.3440000000001</v>
      </c>
      <c r="P921" s="230">
        <f t="shared" si="57"/>
        <v>350026.07520000002</v>
      </c>
    </row>
    <row r="922" spans="1:16" x14ac:dyDescent="0.25">
      <c r="A922" s="60">
        <v>282.443359375</v>
      </c>
      <c r="B922" s="60">
        <v>54900.8125</v>
      </c>
      <c r="D922" s="60">
        <v>282.443359375</v>
      </c>
      <c r="E922" s="60">
        <v>37962.46484375</v>
      </c>
      <c r="F922" s="60">
        <f t="shared" si="58"/>
        <v>137962.46484375</v>
      </c>
      <c r="H922" s="60">
        <v>282.443359375</v>
      </c>
      <c r="I922" s="60">
        <v>74627.6484375</v>
      </c>
      <c r="J922" s="60">
        <f t="shared" si="59"/>
        <v>274627.6484375</v>
      </c>
      <c r="L922" s="60">
        <v>1178.431</v>
      </c>
      <c r="M922" s="14">
        <v>222.02539999999999</v>
      </c>
      <c r="O922" s="230">
        <f t="shared" si="56"/>
        <v>1181.431</v>
      </c>
      <c r="P922" s="230">
        <f t="shared" si="57"/>
        <v>350222.02539999998</v>
      </c>
    </row>
    <row r="923" spans="1:16" x14ac:dyDescent="0.25">
      <c r="A923" s="60">
        <v>280.53125</v>
      </c>
      <c r="B923" s="60">
        <v>54321.78125</v>
      </c>
      <c r="D923" s="60">
        <v>280.53125</v>
      </c>
      <c r="E923" s="60">
        <v>38580.21484375</v>
      </c>
      <c r="F923" s="60">
        <f t="shared" si="58"/>
        <v>138580.21484375</v>
      </c>
      <c r="H923" s="60">
        <v>280.53125</v>
      </c>
      <c r="I923" s="60">
        <v>72908.0703125</v>
      </c>
      <c r="J923" s="60">
        <f t="shared" si="59"/>
        <v>272908.0703125</v>
      </c>
      <c r="L923" s="60">
        <v>1179.518</v>
      </c>
      <c r="M923" s="14">
        <v>83.328119999999998</v>
      </c>
      <c r="O923" s="230">
        <f t="shared" si="56"/>
        <v>1182.518</v>
      </c>
      <c r="P923" s="230">
        <f t="shared" si="57"/>
        <v>350083.32812000002</v>
      </c>
    </row>
    <row r="924" spans="1:16" x14ac:dyDescent="0.25">
      <c r="A924" s="60">
        <v>278.619140625</v>
      </c>
      <c r="B924" s="60">
        <v>48144.69921875</v>
      </c>
      <c r="D924" s="60">
        <v>278.619140625</v>
      </c>
      <c r="E924" s="60">
        <v>34366.61328125</v>
      </c>
      <c r="F924" s="60">
        <f t="shared" si="58"/>
        <v>134366.61328125</v>
      </c>
      <c r="H924" s="60">
        <v>278.619140625</v>
      </c>
      <c r="I924" s="60">
        <v>63438.1875</v>
      </c>
      <c r="J924" s="60">
        <f t="shared" si="59"/>
        <v>263438.1875</v>
      </c>
      <c r="L924" s="60">
        <v>1180.605</v>
      </c>
      <c r="M924" s="14">
        <v>68.553709999999995</v>
      </c>
      <c r="O924" s="230">
        <f t="shared" si="56"/>
        <v>1183.605</v>
      </c>
      <c r="P924" s="230">
        <f t="shared" si="57"/>
        <v>350068.55371000001</v>
      </c>
    </row>
    <row r="925" spans="1:16" x14ac:dyDescent="0.25">
      <c r="A925" s="60">
        <v>276.705078125</v>
      </c>
      <c r="B925" s="60">
        <v>39788.21875</v>
      </c>
      <c r="D925" s="60">
        <v>276.705078125</v>
      </c>
      <c r="E925" s="60">
        <v>28256.240234375</v>
      </c>
      <c r="F925" s="60">
        <f t="shared" si="58"/>
        <v>128256.240234375</v>
      </c>
      <c r="H925" s="60">
        <v>276.705078125</v>
      </c>
      <c r="I925" s="60">
        <v>50860.046875</v>
      </c>
      <c r="J925" s="60">
        <f t="shared" si="59"/>
        <v>250860.046875</v>
      </c>
      <c r="L925" s="60">
        <v>1181.691</v>
      </c>
      <c r="M925" s="14">
        <v>119.0967</v>
      </c>
      <c r="O925" s="230">
        <f t="shared" si="56"/>
        <v>1184.691</v>
      </c>
      <c r="P925" s="230">
        <f t="shared" si="57"/>
        <v>350119.09669999999</v>
      </c>
    </row>
    <row r="926" spans="1:16" x14ac:dyDescent="0.25">
      <c r="A926" s="60">
        <v>274.791015625</v>
      </c>
      <c r="B926" s="60">
        <v>31832.806640625</v>
      </c>
      <c r="D926" s="60">
        <v>274.791015625</v>
      </c>
      <c r="E926" s="60">
        <v>23004.4375</v>
      </c>
      <c r="F926" s="60">
        <f t="shared" si="58"/>
        <v>123004.4375</v>
      </c>
      <c r="H926" s="60">
        <v>274.791015625</v>
      </c>
      <c r="I926" s="60">
        <v>40065.8671875</v>
      </c>
      <c r="J926" s="60">
        <f t="shared" si="59"/>
        <v>240065.8671875</v>
      </c>
      <c r="L926" s="60">
        <v>1182.778</v>
      </c>
      <c r="M926" s="14">
        <v>70.128910000000005</v>
      </c>
      <c r="O926" s="230">
        <f t="shared" si="56"/>
        <v>1185.778</v>
      </c>
      <c r="P926" s="230">
        <f t="shared" si="57"/>
        <v>350070.12891000003</v>
      </c>
    </row>
    <row r="927" spans="1:16" x14ac:dyDescent="0.25">
      <c r="A927" s="60">
        <v>272.876953125</v>
      </c>
      <c r="B927" s="60">
        <v>25030.498046875</v>
      </c>
      <c r="D927" s="60">
        <v>272.876953125</v>
      </c>
      <c r="E927" s="60">
        <v>18843.068359375</v>
      </c>
      <c r="F927" s="60">
        <f t="shared" si="58"/>
        <v>118843.068359375</v>
      </c>
      <c r="H927" s="60">
        <v>272.876953125</v>
      </c>
      <c r="I927" s="60">
        <v>31474.90625</v>
      </c>
      <c r="J927" s="60">
        <f t="shared" si="59"/>
        <v>231474.90625</v>
      </c>
      <c r="L927" s="60">
        <v>1183.864</v>
      </c>
      <c r="M927" s="14">
        <v>82.12988</v>
      </c>
      <c r="O927" s="230">
        <f t="shared" si="56"/>
        <v>1186.864</v>
      </c>
      <c r="P927" s="230">
        <f t="shared" si="57"/>
        <v>350082.12988000002</v>
      </c>
    </row>
    <row r="928" spans="1:16" x14ac:dyDescent="0.25">
      <c r="A928" s="60">
        <v>270.962890625</v>
      </c>
      <c r="B928" s="60">
        <v>20176.982421875</v>
      </c>
      <c r="D928" s="60">
        <v>270.962890625</v>
      </c>
      <c r="E928" s="60">
        <v>15602.8955078125</v>
      </c>
      <c r="F928" s="60">
        <f t="shared" si="58"/>
        <v>115602.8955078125</v>
      </c>
      <c r="H928" s="60">
        <v>270.962890625</v>
      </c>
      <c r="I928" s="60">
        <v>24974.56640625</v>
      </c>
      <c r="J928" s="60">
        <f t="shared" si="59"/>
        <v>224974.56640625</v>
      </c>
      <c r="L928" s="60">
        <v>1184.95</v>
      </c>
      <c r="M928" s="14">
        <v>87.121089999999995</v>
      </c>
      <c r="O928" s="230">
        <f t="shared" si="56"/>
        <v>1187.95</v>
      </c>
      <c r="P928" s="230">
        <f t="shared" si="57"/>
        <v>350087.12108999997</v>
      </c>
    </row>
    <row r="929" spans="1:16" x14ac:dyDescent="0.25">
      <c r="A929" s="60">
        <v>269.048828125</v>
      </c>
      <c r="B929" s="60">
        <v>16411.84375</v>
      </c>
      <c r="D929" s="60">
        <v>269.048828125</v>
      </c>
      <c r="E929" s="60">
        <v>12781.95703125</v>
      </c>
      <c r="F929" s="60">
        <f t="shared" si="58"/>
        <v>112781.95703125</v>
      </c>
      <c r="H929" s="60">
        <v>269.048828125</v>
      </c>
      <c r="I929" s="60">
        <v>20225.20703125</v>
      </c>
      <c r="J929" s="60">
        <f t="shared" si="59"/>
        <v>220225.20703125</v>
      </c>
      <c r="L929" s="60">
        <v>1186.0360000000001</v>
      </c>
      <c r="M929" s="14">
        <v>120.2578</v>
      </c>
      <c r="O929" s="230">
        <f t="shared" si="56"/>
        <v>1189.0360000000001</v>
      </c>
      <c r="P929" s="230">
        <f t="shared" si="57"/>
        <v>350120.25780000002</v>
      </c>
    </row>
    <row r="930" spans="1:16" x14ac:dyDescent="0.25">
      <c r="A930" s="60">
        <v>267.1328125</v>
      </c>
      <c r="B930" s="60">
        <v>13297.080078125</v>
      </c>
      <c r="D930" s="60">
        <v>267.1328125</v>
      </c>
      <c r="E930" s="60">
        <v>10492.205078125</v>
      </c>
      <c r="F930" s="60">
        <f t="shared" si="58"/>
        <v>110492.205078125</v>
      </c>
      <c r="H930" s="60">
        <v>267.1328125</v>
      </c>
      <c r="I930" s="60">
        <v>16600.376953125</v>
      </c>
      <c r="J930" s="60">
        <f t="shared" si="59"/>
        <v>216600.376953125</v>
      </c>
      <c r="L930" s="60">
        <v>1187.1220000000001</v>
      </c>
      <c r="M930" s="14">
        <v>56.551760000000002</v>
      </c>
      <c r="O930" s="230">
        <f t="shared" si="56"/>
        <v>1190.1220000000001</v>
      </c>
      <c r="P930" s="230">
        <f t="shared" si="57"/>
        <v>350056.55176</v>
      </c>
    </row>
    <row r="931" spans="1:16" x14ac:dyDescent="0.25">
      <c r="A931" s="60">
        <v>265.216796875</v>
      </c>
      <c r="B931" s="60">
        <v>11213.2197265625</v>
      </c>
      <c r="D931" s="60">
        <v>265.216796875</v>
      </c>
      <c r="E931" s="60">
        <v>9077.7265625</v>
      </c>
      <c r="F931" s="60">
        <f t="shared" si="58"/>
        <v>109077.7265625</v>
      </c>
      <c r="H931" s="60">
        <v>265.216796875</v>
      </c>
      <c r="I931" s="60">
        <v>13745.6611328125</v>
      </c>
      <c r="J931" s="60">
        <f t="shared" si="59"/>
        <v>213745.6611328125</v>
      </c>
      <c r="L931" s="60">
        <v>1188.2070000000001</v>
      </c>
      <c r="M931" s="14">
        <v>13.487299999999999</v>
      </c>
      <c r="O931" s="230">
        <f t="shared" si="56"/>
        <v>1191.2070000000001</v>
      </c>
      <c r="P931" s="230">
        <f t="shared" si="57"/>
        <v>350013.48729999998</v>
      </c>
    </row>
    <row r="932" spans="1:16" x14ac:dyDescent="0.25">
      <c r="A932" s="60">
        <v>263.30078125</v>
      </c>
      <c r="B932" s="60">
        <v>9469.4375</v>
      </c>
      <c r="D932" s="60">
        <v>263.30078125</v>
      </c>
      <c r="E932" s="60">
        <v>7699.0986328125</v>
      </c>
      <c r="F932" s="60">
        <f t="shared" si="58"/>
        <v>107699.0986328125</v>
      </c>
      <c r="H932" s="60">
        <v>263.30078125</v>
      </c>
      <c r="I932" s="60">
        <v>11751.81640625</v>
      </c>
      <c r="J932" s="60">
        <f t="shared" si="59"/>
        <v>211751.81640625</v>
      </c>
      <c r="L932" s="60">
        <v>1189.2919999999999</v>
      </c>
      <c r="M932" s="14">
        <v>166.4639</v>
      </c>
      <c r="O932" s="230">
        <f t="shared" si="56"/>
        <v>1192.2919999999999</v>
      </c>
      <c r="P932" s="230">
        <f t="shared" si="57"/>
        <v>350166.46389999997</v>
      </c>
    </row>
    <row r="933" spans="1:16" x14ac:dyDescent="0.25">
      <c r="A933" s="60">
        <v>261.3828125</v>
      </c>
      <c r="B933" s="60">
        <v>7945.521484375</v>
      </c>
      <c r="D933" s="60">
        <v>261.3828125</v>
      </c>
      <c r="E933" s="60">
        <v>6472.38623046875</v>
      </c>
      <c r="F933" s="60">
        <f t="shared" si="58"/>
        <v>106472.38623046875</v>
      </c>
      <c r="H933" s="60">
        <v>261.3828125</v>
      </c>
      <c r="I933" s="60">
        <v>9852.6640625</v>
      </c>
      <c r="J933" s="60">
        <f t="shared" si="59"/>
        <v>209852.6640625</v>
      </c>
      <c r="L933" s="60">
        <v>1190.3779999999999</v>
      </c>
      <c r="M933" s="14">
        <v>97.758790000000005</v>
      </c>
      <c r="O933" s="230">
        <f t="shared" si="56"/>
        <v>1193.3779999999999</v>
      </c>
      <c r="P933" s="230">
        <f t="shared" si="57"/>
        <v>350097.75878999999</v>
      </c>
    </row>
    <row r="934" spans="1:16" x14ac:dyDescent="0.25">
      <c r="A934" s="60">
        <v>259.46484375</v>
      </c>
      <c r="B934" s="60">
        <v>6784.73486328125</v>
      </c>
      <c r="D934" s="60">
        <v>259.46484375</v>
      </c>
      <c r="E934" s="60">
        <v>5496.578125</v>
      </c>
      <c r="F934" s="60">
        <f t="shared" si="58"/>
        <v>105496.578125</v>
      </c>
      <c r="H934" s="60">
        <v>259.46484375</v>
      </c>
      <c r="I934" s="60">
        <v>8452.34375</v>
      </c>
      <c r="J934" s="60">
        <f t="shared" si="59"/>
        <v>208452.34375</v>
      </c>
      <c r="L934" s="60">
        <v>1191.463</v>
      </c>
      <c r="M934" s="14">
        <v>199.68459999999999</v>
      </c>
      <c r="O934" s="230">
        <f t="shared" si="56"/>
        <v>1194.463</v>
      </c>
      <c r="P934" s="230">
        <f t="shared" si="57"/>
        <v>350199.68459999998</v>
      </c>
    </row>
    <row r="935" spans="1:16" x14ac:dyDescent="0.25">
      <c r="A935" s="60">
        <v>257.548828125</v>
      </c>
      <c r="B935" s="60">
        <v>5889.0537109375</v>
      </c>
      <c r="D935" s="60">
        <v>257.548828125</v>
      </c>
      <c r="E935" s="60">
        <v>4737.607421875</v>
      </c>
      <c r="F935" s="60">
        <f t="shared" si="58"/>
        <v>104737.607421875</v>
      </c>
      <c r="H935" s="60">
        <v>257.548828125</v>
      </c>
      <c r="I935" s="60">
        <v>7146.4091796875</v>
      </c>
      <c r="J935" s="60">
        <f t="shared" si="59"/>
        <v>207146.4091796875</v>
      </c>
      <c r="L935" s="60">
        <v>1192.548</v>
      </c>
      <c r="M935" s="14">
        <v>80.597660000000005</v>
      </c>
      <c r="O935" s="230">
        <f t="shared" si="56"/>
        <v>1195.548</v>
      </c>
      <c r="P935" s="230">
        <f t="shared" si="57"/>
        <v>350080.59766000003</v>
      </c>
    </row>
    <row r="936" spans="1:16" x14ac:dyDescent="0.25">
      <c r="A936" s="60">
        <v>255.62890625</v>
      </c>
      <c r="B936" s="60">
        <v>5073.263671875</v>
      </c>
      <c r="D936" s="60">
        <v>255.62890625</v>
      </c>
      <c r="E936" s="60">
        <v>4117.15283203125</v>
      </c>
      <c r="F936" s="60">
        <f t="shared" si="58"/>
        <v>104117.15283203125</v>
      </c>
      <c r="H936" s="60">
        <v>255.62890625</v>
      </c>
      <c r="I936" s="60">
        <v>6338.7880859375</v>
      </c>
      <c r="J936" s="60">
        <f t="shared" si="59"/>
        <v>206338.7880859375</v>
      </c>
      <c r="L936" s="60">
        <v>1193.6320000000001</v>
      </c>
      <c r="M936" s="14">
        <v>47.499020000000002</v>
      </c>
      <c r="O936" s="230">
        <f t="shared" si="56"/>
        <v>1196.6320000000001</v>
      </c>
      <c r="P936" s="230">
        <f t="shared" si="57"/>
        <v>350047.49901999999</v>
      </c>
    </row>
    <row r="937" spans="1:16" x14ac:dyDescent="0.25">
      <c r="A937" s="60">
        <v>253.7109375</v>
      </c>
      <c r="B937" s="60">
        <v>4389.4130859375</v>
      </c>
      <c r="D937" s="60">
        <v>253.7109375</v>
      </c>
      <c r="E937" s="60">
        <v>3732.82763671875</v>
      </c>
      <c r="F937" s="60">
        <f t="shared" si="58"/>
        <v>103732.82763671875</v>
      </c>
      <c r="H937" s="60">
        <v>253.7109375</v>
      </c>
      <c r="I937" s="60">
        <v>5401.1435546875</v>
      </c>
      <c r="J937" s="60">
        <f t="shared" si="59"/>
        <v>205401.1435546875</v>
      </c>
      <c r="L937" s="60">
        <v>1194.7170000000001</v>
      </c>
      <c r="M937" s="14">
        <v>3.6738279999999999</v>
      </c>
      <c r="O937" s="230">
        <f t="shared" si="56"/>
        <v>1197.7170000000001</v>
      </c>
      <c r="P937" s="230">
        <f t="shared" si="57"/>
        <v>350003.67382800003</v>
      </c>
    </row>
    <row r="938" spans="1:16" x14ac:dyDescent="0.25">
      <c r="A938" s="60">
        <v>251.791015625</v>
      </c>
      <c r="B938" s="60">
        <v>3741.045166015625</v>
      </c>
      <c r="D938" s="60">
        <v>251.791015625</v>
      </c>
      <c r="E938" s="60">
        <v>3094.7216796875</v>
      </c>
      <c r="F938" s="60">
        <f t="shared" si="58"/>
        <v>103094.7216796875</v>
      </c>
      <c r="H938" s="60">
        <v>251.791015625</v>
      </c>
      <c r="I938" s="60">
        <v>4373.95849609375</v>
      </c>
      <c r="J938" s="60">
        <f t="shared" si="59"/>
        <v>204373.95849609375</v>
      </c>
      <c r="L938" s="60">
        <v>1195.8009999999999</v>
      </c>
      <c r="M938" s="14">
        <v>102.9834</v>
      </c>
      <c r="O938" s="230">
        <f t="shared" si="56"/>
        <v>1198.8009999999999</v>
      </c>
      <c r="P938" s="230">
        <f t="shared" si="57"/>
        <v>350102.98340000003</v>
      </c>
    </row>
    <row r="939" spans="1:16" x14ac:dyDescent="0.25">
      <c r="A939" s="60">
        <v>249.87109375</v>
      </c>
      <c r="B939" s="60">
        <v>3100.795166015625</v>
      </c>
      <c r="D939" s="60">
        <v>249.87109375</v>
      </c>
      <c r="E939" s="60">
        <v>2765.602783203125</v>
      </c>
      <c r="F939" s="60">
        <f t="shared" si="58"/>
        <v>102765.60278320313</v>
      </c>
      <c r="H939" s="60">
        <v>249.87109375</v>
      </c>
      <c r="I939" s="60">
        <v>4013.92333984375</v>
      </c>
      <c r="J939" s="60">
        <f t="shared" si="59"/>
        <v>204013.92333984375</v>
      </c>
      <c r="L939" s="60">
        <v>1196.886</v>
      </c>
      <c r="M939" s="14">
        <v>90.853520000000003</v>
      </c>
      <c r="O939" s="230">
        <f t="shared" si="56"/>
        <v>1199.886</v>
      </c>
      <c r="P939" s="230">
        <f t="shared" si="57"/>
        <v>350090.85352</v>
      </c>
    </row>
    <row r="940" spans="1:16" x14ac:dyDescent="0.25">
      <c r="A940" s="60">
        <v>247.951171875</v>
      </c>
      <c r="B940" s="60">
        <v>2744.68359375</v>
      </c>
      <c r="D940" s="60">
        <v>247.951171875</v>
      </c>
      <c r="E940" s="60">
        <v>2427.593017578125</v>
      </c>
      <c r="F940" s="60">
        <f t="shared" si="58"/>
        <v>102427.59301757813</v>
      </c>
      <c r="H940" s="60">
        <v>247.951171875</v>
      </c>
      <c r="I940" s="60">
        <v>3506.857421875</v>
      </c>
      <c r="J940" s="60">
        <f t="shared" si="59"/>
        <v>203506.857421875</v>
      </c>
      <c r="L940" s="60">
        <v>1197.97</v>
      </c>
      <c r="M940" s="14">
        <v>205.001</v>
      </c>
      <c r="O940" s="230">
        <f t="shared" si="56"/>
        <v>1200.97</v>
      </c>
      <c r="P940" s="230">
        <f t="shared" si="57"/>
        <v>350205.00099999999</v>
      </c>
    </row>
    <row r="941" spans="1:16" x14ac:dyDescent="0.25">
      <c r="A941" s="60">
        <v>246.03125</v>
      </c>
      <c r="B941" s="60">
        <v>2345.813720703125</v>
      </c>
      <c r="D941" s="60">
        <v>246.03125</v>
      </c>
      <c r="E941" s="60">
        <v>1980.4937744140625</v>
      </c>
      <c r="F941" s="60">
        <f t="shared" si="58"/>
        <v>101980.49377441406</v>
      </c>
      <c r="H941" s="60">
        <v>246.03125</v>
      </c>
      <c r="I941" s="60">
        <v>3068.952392578125</v>
      </c>
      <c r="J941" s="60">
        <f t="shared" si="59"/>
        <v>203068.95239257813</v>
      </c>
      <c r="L941" s="60">
        <v>1199.0540000000001</v>
      </c>
      <c r="M941" s="14">
        <v>61.845700000000001</v>
      </c>
      <c r="O941" s="230">
        <f t="shared" si="56"/>
        <v>1202.0540000000001</v>
      </c>
      <c r="P941" s="230">
        <f t="shared" si="57"/>
        <v>350061.84570000001</v>
      </c>
    </row>
    <row r="942" spans="1:16" x14ac:dyDescent="0.25">
      <c r="A942" s="60">
        <v>244.109375</v>
      </c>
      <c r="B942" s="60">
        <v>2269.907470703125</v>
      </c>
      <c r="D942" s="60">
        <v>244.109375</v>
      </c>
      <c r="E942" s="60">
        <v>1869.4495849609375</v>
      </c>
      <c r="F942" s="60">
        <f t="shared" si="58"/>
        <v>101869.44958496094</v>
      </c>
      <c r="H942" s="60">
        <v>244.109375</v>
      </c>
      <c r="I942" s="60">
        <v>2601.272216796875</v>
      </c>
      <c r="J942" s="60">
        <f t="shared" si="59"/>
        <v>202601.27221679688</v>
      </c>
      <c r="L942" s="60">
        <v>1200.1369999999999</v>
      </c>
      <c r="M942" s="14">
        <v>170.68260000000001</v>
      </c>
      <c r="O942" s="230">
        <f t="shared" si="56"/>
        <v>1203.1369999999999</v>
      </c>
      <c r="P942" s="230">
        <f t="shared" si="57"/>
        <v>350170.6826</v>
      </c>
    </row>
    <row r="943" spans="1:16" x14ac:dyDescent="0.25">
      <c r="A943" s="60">
        <v>242.1875</v>
      </c>
      <c r="B943" s="60">
        <v>1863.65283203125</v>
      </c>
      <c r="D943" s="60">
        <v>242.1875</v>
      </c>
      <c r="E943" s="60">
        <v>1450.25</v>
      </c>
      <c r="F943" s="60">
        <f t="shared" si="58"/>
        <v>101450.25</v>
      </c>
      <c r="H943" s="60">
        <v>242.1875</v>
      </c>
      <c r="I943" s="60">
        <v>2237.862060546875</v>
      </c>
      <c r="J943" s="60">
        <f t="shared" si="59"/>
        <v>202237.86206054688</v>
      </c>
      <c r="L943" s="60">
        <v>1201.221</v>
      </c>
      <c r="M943" s="14">
        <v>200.8818</v>
      </c>
      <c r="O943" s="230">
        <f t="shared" si="56"/>
        <v>1204.221</v>
      </c>
      <c r="P943" s="230">
        <f t="shared" si="57"/>
        <v>350200.88179999997</v>
      </c>
    </row>
    <row r="944" spans="1:16" x14ac:dyDescent="0.25">
      <c r="A944" s="60">
        <v>240.265625</v>
      </c>
      <c r="B944" s="60">
        <v>1527.912841796875</v>
      </c>
      <c r="D944" s="60">
        <v>240.265625</v>
      </c>
      <c r="E944" s="60">
        <v>1351.3565673828125</v>
      </c>
      <c r="F944" s="60">
        <f t="shared" si="58"/>
        <v>101351.35656738281</v>
      </c>
      <c r="H944" s="60">
        <v>240.265625</v>
      </c>
      <c r="I944" s="60">
        <v>2033.2899169921875</v>
      </c>
      <c r="J944" s="60">
        <f t="shared" si="59"/>
        <v>202033.28991699219</v>
      </c>
      <c r="L944" s="60">
        <v>1202.3050000000001</v>
      </c>
      <c r="M944" s="14">
        <v>76.696290000000005</v>
      </c>
      <c r="O944" s="230">
        <f t="shared" si="56"/>
        <v>1205.3050000000001</v>
      </c>
      <c r="P944" s="230">
        <f t="shared" si="57"/>
        <v>350076.69628999999</v>
      </c>
    </row>
    <row r="945" spans="1:16" x14ac:dyDescent="0.25">
      <c r="A945" s="60">
        <v>238.34375</v>
      </c>
      <c r="B945" s="60">
        <v>1137.8262939453125</v>
      </c>
      <c r="D945" s="60">
        <v>238.34375</v>
      </c>
      <c r="E945" s="60">
        <v>1156.44970703125</v>
      </c>
      <c r="F945" s="60">
        <f t="shared" si="58"/>
        <v>101156.44970703125</v>
      </c>
      <c r="H945" s="60">
        <v>238.34375</v>
      </c>
      <c r="I945" s="60">
        <v>1843.124267578125</v>
      </c>
      <c r="J945" s="60">
        <f t="shared" si="59"/>
        <v>201843.12426757813</v>
      </c>
      <c r="L945" s="60">
        <v>1203.3879999999999</v>
      </c>
      <c r="M945" s="14">
        <v>93.49512</v>
      </c>
      <c r="O945" s="230">
        <f t="shared" si="56"/>
        <v>1206.3879999999999</v>
      </c>
      <c r="P945" s="230">
        <f t="shared" si="57"/>
        <v>350093.49511999998</v>
      </c>
    </row>
    <row r="946" spans="1:16" x14ac:dyDescent="0.25">
      <c r="A946" s="60">
        <v>236.419921875</v>
      </c>
      <c r="B946" s="60">
        <v>1113.3646240234375</v>
      </c>
      <c r="D946" s="60">
        <v>236.419921875</v>
      </c>
      <c r="E946" s="60">
        <v>889.03125</v>
      </c>
      <c r="F946" s="60">
        <f t="shared" si="58"/>
        <v>100889.03125</v>
      </c>
      <c r="H946" s="60">
        <v>236.419921875</v>
      </c>
      <c r="I946" s="60">
        <v>1445.0706787109375</v>
      </c>
      <c r="J946" s="60">
        <f t="shared" si="59"/>
        <v>201445.07067871094</v>
      </c>
      <c r="L946" s="60">
        <v>1204.471</v>
      </c>
      <c r="M946" s="14">
        <v>74.282229999999998</v>
      </c>
      <c r="O946" s="230">
        <f t="shared" si="56"/>
        <v>1207.471</v>
      </c>
      <c r="P946" s="230">
        <f t="shared" si="57"/>
        <v>350074.28223000001</v>
      </c>
    </row>
    <row r="947" spans="1:16" x14ac:dyDescent="0.25">
      <c r="A947" s="60">
        <v>234.49609375</v>
      </c>
      <c r="B947" s="60">
        <v>921.40313720703125</v>
      </c>
      <c r="D947" s="60">
        <v>234.49609375</v>
      </c>
      <c r="E947" s="60">
        <v>854.59771728515625</v>
      </c>
      <c r="F947" s="60">
        <f t="shared" si="58"/>
        <v>100854.59771728516</v>
      </c>
      <c r="H947" s="60">
        <v>234.49609375</v>
      </c>
      <c r="I947" s="60">
        <v>1090.149169921875</v>
      </c>
      <c r="J947" s="60">
        <f t="shared" si="59"/>
        <v>201090.14916992188</v>
      </c>
      <c r="L947" s="60">
        <v>1205.5540000000001</v>
      </c>
      <c r="M947" s="14">
        <v>68.064449999999994</v>
      </c>
      <c r="O947" s="230">
        <f t="shared" si="56"/>
        <v>1208.5540000000001</v>
      </c>
      <c r="P947" s="230">
        <f t="shared" si="57"/>
        <v>350068.06445000001</v>
      </c>
    </row>
    <row r="948" spans="1:16" x14ac:dyDescent="0.25">
      <c r="A948" s="60">
        <v>232.572265625</v>
      </c>
      <c r="B948" s="60">
        <v>972.68768310546875</v>
      </c>
      <c r="D948" s="60">
        <v>232.572265625</v>
      </c>
      <c r="E948" s="60">
        <v>751.54901123046875</v>
      </c>
      <c r="F948" s="60">
        <f t="shared" si="58"/>
        <v>100751.54901123047</v>
      </c>
      <c r="H948" s="60">
        <v>232.572265625</v>
      </c>
      <c r="I948" s="60">
        <v>1075.90380859375</v>
      </c>
      <c r="J948" s="60">
        <f t="shared" si="59"/>
        <v>201075.90380859375</v>
      </c>
      <c r="L948" s="60">
        <v>1206.6369999999999</v>
      </c>
      <c r="M948" s="14">
        <v>145.59180000000001</v>
      </c>
      <c r="O948" s="230">
        <f t="shared" si="56"/>
        <v>1209.6369999999999</v>
      </c>
      <c r="P948" s="230">
        <f t="shared" si="57"/>
        <v>350145.59179999999</v>
      </c>
    </row>
    <row r="949" spans="1:16" x14ac:dyDescent="0.25">
      <c r="A949" s="60">
        <v>230.6484375</v>
      </c>
      <c r="B949" s="60">
        <v>752.64495849609375</v>
      </c>
      <c r="D949" s="60">
        <v>230.6484375</v>
      </c>
      <c r="E949" s="60">
        <v>650.11102294921875</v>
      </c>
      <c r="F949" s="60">
        <f t="shared" si="58"/>
        <v>100650.11102294922</v>
      </c>
      <c r="H949" s="60">
        <v>230.6484375</v>
      </c>
      <c r="I949" s="60">
        <v>852.615234375</v>
      </c>
      <c r="J949" s="60">
        <f t="shared" si="59"/>
        <v>200852.615234375</v>
      </c>
      <c r="L949" s="60">
        <v>1207.7190000000001</v>
      </c>
      <c r="M949" s="14">
        <v>149.3477</v>
      </c>
      <c r="O949" s="230">
        <f t="shared" si="56"/>
        <v>1210.7190000000001</v>
      </c>
      <c r="P949" s="230">
        <f t="shared" si="57"/>
        <v>350149.34769999998</v>
      </c>
    </row>
    <row r="950" spans="1:16" x14ac:dyDescent="0.25">
      <c r="A950" s="60">
        <v>228.72265625</v>
      </c>
      <c r="B950" s="60">
        <v>486.19088745117188</v>
      </c>
      <c r="D950" s="60">
        <v>228.72265625</v>
      </c>
      <c r="E950" s="60">
        <v>368.49755859375</v>
      </c>
      <c r="F950" s="60">
        <f t="shared" si="58"/>
        <v>100368.49755859375</v>
      </c>
      <c r="H950" s="60">
        <v>228.72265625</v>
      </c>
      <c r="I950" s="60">
        <v>858.1256103515625</v>
      </c>
      <c r="J950" s="60">
        <f t="shared" si="59"/>
        <v>200858.12561035156</v>
      </c>
      <c r="L950" s="60">
        <v>1208.8019999999999</v>
      </c>
      <c r="M950" s="14">
        <v>145.78120000000001</v>
      </c>
      <c r="O950" s="230">
        <f t="shared" si="56"/>
        <v>1211.8019999999999</v>
      </c>
      <c r="P950" s="230">
        <f t="shared" si="57"/>
        <v>350145.78120000003</v>
      </c>
    </row>
    <row r="951" spans="1:16" x14ac:dyDescent="0.25">
      <c r="A951" s="60">
        <v>226.796875</v>
      </c>
      <c r="B951" s="60">
        <v>504.4677734375</v>
      </c>
      <c r="D951" s="60">
        <v>226.796875</v>
      </c>
      <c r="E951" s="60">
        <v>393.75991821289063</v>
      </c>
      <c r="F951" s="60">
        <f t="shared" si="58"/>
        <v>100393.75991821289</v>
      </c>
      <c r="H951" s="60">
        <v>226.796875</v>
      </c>
      <c r="I951" s="60">
        <v>552.16741943359375</v>
      </c>
      <c r="J951" s="60">
        <f t="shared" si="59"/>
        <v>200552.16741943359</v>
      </c>
      <c r="L951" s="60">
        <v>1209.884</v>
      </c>
      <c r="M951" s="14">
        <v>156.37299999999999</v>
      </c>
      <c r="O951" s="230">
        <f t="shared" si="56"/>
        <v>1212.884</v>
      </c>
      <c r="P951" s="230">
        <f t="shared" si="57"/>
        <v>350156.37300000002</v>
      </c>
    </row>
    <row r="952" spans="1:16" x14ac:dyDescent="0.25">
      <c r="A952" s="60">
        <v>224.87109375</v>
      </c>
      <c r="B952" s="60">
        <v>411.38214111328125</v>
      </c>
      <c r="D952" s="60">
        <v>224.87109375</v>
      </c>
      <c r="E952" s="60">
        <v>255.79803466796875</v>
      </c>
      <c r="F952" s="60">
        <f t="shared" si="58"/>
        <v>100255.79803466797</v>
      </c>
      <c r="H952" s="60">
        <v>224.87109375</v>
      </c>
      <c r="I952" s="60">
        <v>587.92803955078125</v>
      </c>
      <c r="J952" s="60">
        <f t="shared" si="59"/>
        <v>200587.92803955078</v>
      </c>
      <c r="L952" s="60">
        <v>1210.9659999999999</v>
      </c>
      <c r="M952" s="14">
        <v>53.470700000000001</v>
      </c>
      <c r="O952" s="230">
        <f t="shared" si="56"/>
        <v>1213.9659999999999</v>
      </c>
      <c r="P952" s="230">
        <f t="shared" si="57"/>
        <v>350053.47070000001</v>
      </c>
    </row>
    <row r="953" spans="1:16" x14ac:dyDescent="0.25">
      <c r="A953" s="60">
        <v>222.9453125</v>
      </c>
      <c r="B953" s="60">
        <v>248.57302856445313</v>
      </c>
      <c r="D953" s="60">
        <v>222.9453125</v>
      </c>
      <c r="E953" s="60">
        <v>341.49240112304688</v>
      </c>
      <c r="F953" s="60">
        <f t="shared" si="58"/>
        <v>100341.49240112305</v>
      </c>
      <c r="H953" s="60">
        <v>222.9453125</v>
      </c>
      <c r="I953" s="60">
        <v>411.04550170898438</v>
      </c>
      <c r="J953" s="60">
        <f t="shared" si="59"/>
        <v>200411.04550170898</v>
      </c>
      <c r="L953" s="60">
        <v>1212.048</v>
      </c>
      <c r="M953" s="14">
        <v>108.5557</v>
      </c>
      <c r="O953" s="230">
        <f t="shared" si="56"/>
        <v>1215.048</v>
      </c>
      <c r="P953" s="230">
        <f t="shared" si="57"/>
        <v>350108.55570000003</v>
      </c>
    </row>
    <row r="954" spans="1:16" x14ac:dyDescent="0.25">
      <c r="A954" s="60">
        <v>221.017578125</v>
      </c>
      <c r="B954" s="60">
        <v>328.81561279296875</v>
      </c>
      <c r="D954" s="60">
        <v>221.017578125</v>
      </c>
      <c r="E954" s="60">
        <v>299.1131591796875</v>
      </c>
      <c r="F954" s="60">
        <f t="shared" si="58"/>
        <v>100299.11315917969</v>
      </c>
      <c r="H954" s="60">
        <v>221.017578125</v>
      </c>
      <c r="I954" s="60">
        <v>421.314208984375</v>
      </c>
      <c r="J954" s="60">
        <f t="shared" si="59"/>
        <v>200421.31420898438</v>
      </c>
      <c r="L954" s="60">
        <v>1213.1300000000001</v>
      </c>
      <c r="M954" s="14">
        <v>117.35250000000001</v>
      </c>
      <c r="O954" s="230">
        <f t="shared" si="56"/>
        <v>1216.1300000000001</v>
      </c>
      <c r="P954" s="230">
        <f t="shared" si="57"/>
        <v>350117.35249999998</v>
      </c>
    </row>
    <row r="955" spans="1:16" x14ac:dyDescent="0.25">
      <c r="A955" s="60">
        <v>219.091796875</v>
      </c>
      <c r="B955" s="60">
        <v>213.51895141601563</v>
      </c>
      <c r="D955" s="60">
        <v>219.091796875</v>
      </c>
      <c r="E955" s="60">
        <v>144.33837890625</v>
      </c>
      <c r="F955" s="60">
        <f t="shared" si="58"/>
        <v>100144.33837890625</v>
      </c>
      <c r="H955" s="60">
        <v>219.091796875</v>
      </c>
      <c r="I955" s="60">
        <v>92.0069580078125</v>
      </c>
      <c r="J955" s="60">
        <f t="shared" si="59"/>
        <v>200092.00695800781</v>
      </c>
      <c r="L955" s="60">
        <v>1214.212</v>
      </c>
      <c r="M955" s="14">
        <v>58.12012</v>
      </c>
      <c r="O955" s="230">
        <f t="shared" si="56"/>
        <v>1217.212</v>
      </c>
      <c r="P955" s="230">
        <f t="shared" si="57"/>
        <v>350058.12011999998</v>
      </c>
    </row>
    <row r="956" spans="1:16" x14ac:dyDescent="0.25">
      <c r="A956" s="60">
        <v>217.1640625</v>
      </c>
      <c r="B956" s="60">
        <v>218.00125122070313</v>
      </c>
      <c r="D956" s="60">
        <v>217.1640625</v>
      </c>
      <c r="E956" s="60">
        <v>134.06398010253906</v>
      </c>
      <c r="F956" s="60">
        <f t="shared" si="58"/>
        <v>100134.06398010254</v>
      </c>
      <c r="H956" s="60">
        <v>217.1640625</v>
      </c>
      <c r="I956" s="60">
        <v>211.85090637207031</v>
      </c>
      <c r="J956" s="60">
        <f t="shared" si="59"/>
        <v>200211.85090637207</v>
      </c>
      <c r="L956" s="60">
        <v>1215.2929999999999</v>
      </c>
      <c r="M956" s="14">
        <v>176.1387</v>
      </c>
      <c r="O956" s="230">
        <f t="shared" si="56"/>
        <v>1218.2929999999999</v>
      </c>
      <c r="P956" s="230">
        <f t="shared" si="57"/>
        <v>350176.13870000001</v>
      </c>
    </row>
    <row r="957" spans="1:16" x14ac:dyDescent="0.25">
      <c r="A957" s="60">
        <v>215.234375</v>
      </c>
      <c r="B957" s="60">
        <v>102.36479187011719</v>
      </c>
      <c r="D957" s="60">
        <v>215.234375</v>
      </c>
      <c r="E957" s="60">
        <v>-35.151687622070313</v>
      </c>
      <c r="F957" s="60">
        <f t="shared" si="58"/>
        <v>99964.84831237793</v>
      </c>
      <c r="H957" s="60">
        <v>215.234375</v>
      </c>
      <c r="I957" s="60">
        <v>373.45828247070313</v>
      </c>
      <c r="J957" s="60">
        <f t="shared" si="59"/>
        <v>200373.4582824707</v>
      </c>
      <c r="L957" s="60">
        <v>1216.374</v>
      </c>
      <c r="M957" s="14">
        <v>163.84469999999999</v>
      </c>
      <c r="O957" s="230">
        <f t="shared" si="56"/>
        <v>1219.374</v>
      </c>
      <c r="P957" s="230">
        <f t="shared" si="57"/>
        <v>350163.84470000002</v>
      </c>
    </row>
    <row r="958" spans="1:16" x14ac:dyDescent="0.25">
      <c r="A958" s="60">
        <v>213.306640625</v>
      </c>
      <c r="B958" s="60">
        <v>142.78952026367188</v>
      </c>
      <c r="D958" s="60">
        <v>213.306640625</v>
      </c>
      <c r="E958" s="60">
        <v>-58.582977294921875</v>
      </c>
      <c r="F958" s="60">
        <f t="shared" si="58"/>
        <v>99941.417022705078</v>
      </c>
      <c r="H958" s="60">
        <v>213.306640625</v>
      </c>
      <c r="I958" s="60">
        <v>259.28390502929688</v>
      </c>
      <c r="J958" s="60">
        <f t="shared" si="59"/>
        <v>200259.2839050293</v>
      </c>
      <c r="L958" s="60">
        <v>1217.4559999999999</v>
      </c>
      <c r="M958" s="14">
        <v>70.385739999999998</v>
      </c>
      <c r="O958" s="230">
        <f t="shared" si="56"/>
        <v>1220.4559999999999</v>
      </c>
      <c r="P958" s="230">
        <f t="shared" si="57"/>
        <v>350070.38574</v>
      </c>
    </row>
    <row r="959" spans="1:16" x14ac:dyDescent="0.25">
      <c r="A959" s="60">
        <v>211.376953125</v>
      </c>
      <c r="B959" s="60">
        <v>-114.31571197509766</v>
      </c>
      <c r="D959" s="60">
        <v>211.376953125</v>
      </c>
      <c r="E959" s="60">
        <v>-39.943428039550781</v>
      </c>
      <c r="F959" s="60">
        <f t="shared" si="58"/>
        <v>99960.056571960449</v>
      </c>
      <c r="H959" s="60">
        <v>211.376953125</v>
      </c>
      <c r="I959" s="60">
        <v>-78.598648071289063</v>
      </c>
      <c r="J959" s="60">
        <f t="shared" si="59"/>
        <v>199921.40135192871</v>
      </c>
      <c r="L959" s="60">
        <v>1218.5360000000001</v>
      </c>
      <c r="M959" s="14">
        <v>55.535159999999998</v>
      </c>
      <c r="O959" s="230">
        <f t="shared" si="56"/>
        <v>1221.5360000000001</v>
      </c>
      <c r="P959" s="230">
        <f t="shared" si="57"/>
        <v>350055.53516000003</v>
      </c>
    </row>
    <row r="960" spans="1:16" x14ac:dyDescent="0.25">
      <c r="A960" s="60">
        <v>209.447265625</v>
      </c>
      <c r="B960" s="60">
        <v>-27.430313110351563</v>
      </c>
      <c r="D960" s="60">
        <v>209.447265625</v>
      </c>
      <c r="E960" s="60">
        <v>-34.943393707275391</v>
      </c>
      <c r="F960" s="60">
        <f t="shared" si="58"/>
        <v>99965.056606292725</v>
      </c>
      <c r="H960" s="60">
        <v>209.447265625</v>
      </c>
      <c r="I960" s="60">
        <v>124.36296081542969</v>
      </c>
      <c r="J960" s="60">
        <f t="shared" si="59"/>
        <v>200124.36296081543</v>
      </c>
      <c r="L960" s="60">
        <v>1219.617</v>
      </c>
      <c r="M960" s="14">
        <v>90.322270000000003</v>
      </c>
      <c r="O960" s="230">
        <f t="shared" si="56"/>
        <v>1222.617</v>
      </c>
      <c r="P960" s="230">
        <f t="shared" si="57"/>
        <v>350090.32227</v>
      </c>
    </row>
    <row r="961" spans="1:16" x14ac:dyDescent="0.25">
      <c r="A961" s="60">
        <v>207.517578125</v>
      </c>
      <c r="B961" s="60">
        <v>-83.756439208984375</v>
      </c>
      <c r="D961" s="60">
        <v>207.517578125</v>
      </c>
      <c r="E961" s="60">
        <v>-141.96723937988281</v>
      </c>
      <c r="F961" s="60">
        <f t="shared" si="58"/>
        <v>99858.032760620117</v>
      </c>
      <c r="H961" s="60">
        <v>207.517578125</v>
      </c>
      <c r="I961" s="60">
        <v>-21.979562759399414</v>
      </c>
      <c r="J961" s="60">
        <f t="shared" si="59"/>
        <v>199978.0204372406</v>
      </c>
      <c r="L961" s="60">
        <v>1220.6980000000001</v>
      </c>
      <c r="M961" s="14">
        <v>221.0352</v>
      </c>
      <c r="O961" s="230">
        <f t="shared" si="56"/>
        <v>1223.6980000000001</v>
      </c>
      <c r="P961" s="230">
        <f t="shared" si="57"/>
        <v>350221.03519999998</v>
      </c>
    </row>
    <row r="962" spans="1:16" x14ac:dyDescent="0.25">
      <c r="A962" s="60">
        <v>205.5859375</v>
      </c>
      <c r="B962" s="60">
        <v>36.698028564453125</v>
      </c>
      <c r="D962" s="60">
        <v>205.5859375</v>
      </c>
      <c r="E962" s="60">
        <v>-4.7898478507995605</v>
      </c>
      <c r="F962" s="60">
        <f t="shared" si="58"/>
        <v>99995.2101521492</v>
      </c>
      <c r="H962" s="60">
        <v>205.5859375</v>
      </c>
      <c r="I962" s="60">
        <v>-20.096635818481445</v>
      </c>
      <c r="J962" s="60">
        <f t="shared" si="59"/>
        <v>199979.90336418152</v>
      </c>
      <c r="L962" s="60">
        <v>1221.778</v>
      </c>
      <c r="M962" s="14">
        <v>163.82130000000001</v>
      </c>
      <c r="O962" s="230">
        <f t="shared" si="56"/>
        <v>1224.778</v>
      </c>
      <c r="P962" s="230">
        <f t="shared" si="57"/>
        <v>350163.82130000001</v>
      </c>
    </row>
    <row r="963" spans="1:16" x14ac:dyDescent="0.25">
      <c r="A963" s="60">
        <v>203.654296875</v>
      </c>
      <c r="B963" s="60">
        <v>87.871498107910156</v>
      </c>
      <c r="D963" s="60">
        <v>203.654296875</v>
      </c>
      <c r="E963" s="60">
        <v>-133.60952758789063</v>
      </c>
      <c r="F963" s="60">
        <f t="shared" si="58"/>
        <v>99866.390472412109</v>
      </c>
      <c r="H963" s="60">
        <v>203.654296875</v>
      </c>
      <c r="I963" s="60">
        <v>66.513038635253906</v>
      </c>
      <c r="J963" s="60">
        <f t="shared" si="59"/>
        <v>200066.51303863525</v>
      </c>
      <c r="L963" s="60">
        <v>1222.8589999999999</v>
      </c>
      <c r="M963" s="14">
        <v>159.43549999999999</v>
      </c>
      <c r="O963" s="230">
        <f t="shared" si="56"/>
        <v>1225.8589999999999</v>
      </c>
      <c r="P963" s="230">
        <f t="shared" si="57"/>
        <v>350159.43550000002</v>
      </c>
    </row>
    <row r="964" spans="1:16" x14ac:dyDescent="0.25">
      <c r="A964" s="60">
        <v>201.72265625</v>
      </c>
      <c r="B964" s="60">
        <v>-93.211982727050781</v>
      </c>
      <c r="D964" s="60">
        <v>201.72265625</v>
      </c>
      <c r="E964" s="60">
        <v>-9.2049522399902344</v>
      </c>
      <c r="F964" s="60">
        <f t="shared" si="58"/>
        <v>99990.79504776001</v>
      </c>
      <c r="H964" s="60">
        <v>201.72265625</v>
      </c>
      <c r="I964" s="60">
        <v>19.112558364868164</v>
      </c>
      <c r="J964" s="60">
        <f t="shared" si="59"/>
        <v>200019.11255836487</v>
      </c>
      <c r="L964" s="60">
        <v>1223.9390000000001</v>
      </c>
      <c r="M964" s="14">
        <v>92.212890000000002</v>
      </c>
      <c r="O964" s="230">
        <f t="shared" si="56"/>
        <v>1226.9390000000001</v>
      </c>
      <c r="P964" s="230">
        <f t="shared" si="57"/>
        <v>350092.21289000002</v>
      </c>
    </row>
    <row r="965" spans="1:16" x14ac:dyDescent="0.25">
      <c r="A965" s="60">
        <v>199.791015625</v>
      </c>
      <c r="B965" s="60">
        <v>-94.874488830566406</v>
      </c>
      <c r="D965" s="60">
        <v>199.791015625</v>
      </c>
      <c r="E965" s="60">
        <v>65.50994873046875</v>
      </c>
      <c r="F965" s="60">
        <f t="shared" si="58"/>
        <v>100065.50994873047</v>
      </c>
      <c r="H965" s="60">
        <v>199.791015625</v>
      </c>
      <c r="I965" s="60">
        <v>-173.794921875</v>
      </c>
      <c r="J965" s="60">
        <f t="shared" si="59"/>
        <v>199826.205078125</v>
      </c>
      <c r="L965" s="60">
        <v>1225.019</v>
      </c>
      <c r="M965" s="14">
        <v>171.8955</v>
      </c>
      <c r="O965" s="230">
        <f t="shared" si="56"/>
        <v>1228.019</v>
      </c>
      <c r="P965" s="230">
        <f t="shared" si="57"/>
        <v>350171.89549999998</v>
      </c>
    </row>
    <row r="966" spans="1:16" x14ac:dyDescent="0.25">
      <c r="A966" s="60">
        <v>197.857421875</v>
      </c>
      <c r="B966" s="60">
        <v>-196.59507751464844</v>
      </c>
      <c r="D966" s="60">
        <v>197.857421875</v>
      </c>
      <c r="E966" s="60">
        <v>-104.69155883789063</v>
      </c>
      <c r="F966" s="60">
        <f t="shared" si="58"/>
        <v>99895.308441162109</v>
      </c>
      <c r="H966" s="60">
        <v>197.857421875</v>
      </c>
      <c r="I966" s="60">
        <v>-114.92193603515625</v>
      </c>
      <c r="J966" s="60">
        <f t="shared" si="59"/>
        <v>199885.07806396484</v>
      </c>
      <c r="L966" s="60">
        <v>1226.0989999999999</v>
      </c>
      <c r="M966" s="14">
        <v>142.501</v>
      </c>
      <c r="O966" s="230">
        <f t="shared" si="56"/>
        <v>1229.0989999999999</v>
      </c>
      <c r="P966" s="230">
        <f t="shared" si="57"/>
        <v>350142.50099999999</v>
      </c>
    </row>
    <row r="967" spans="1:16" x14ac:dyDescent="0.25">
      <c r="A967" s="60">
        <v>195.92578125</v>
      </c>
      <c r="B967" s="60">
        <v>-124.11484527587891</v>
      </c>
      <c r="D967" s="60">
        <v>195.92578125</v>
      </c>
      <c r="E967" s="60">
        <v>86.921607971191406</v>
      </c>
      <c r="F967" s="60">
        <f t="shared" si="58"/>
        <v>100086.92160797119</v>
      </c>
      <c r="H967" s="60">
        <v>195.92578125</v>
      </c>
      <c r="I967" s="60">
        <v>8.0696449279785156</v>
      </c>
      <c r="J967" s="60">
        <f t="shared" si="59"/>
        <v>200008.06964492798</v>
      </c>
      <c r="L967" s="60">
        <v>1227.1780000000001</v>
      </c>
      <c r="M967" s="14">
        <v>158.14940000000001</v>
      </c>
      <c r="O967" s="230">
        <f t="shared" ref="O967:O1030" si="60">L967+$O$4</f>
        <v>1230.1780000000001</v>
      </c>
      <c r="P967" s="230">
        <f t="shared" ref="P967:P1030" si="61">M967+$P$4</f>
        <v>350158.14939999999</v>
      </c>
    </row>
    <row r="968" spans="1:16" x14ac:dyDescent="0.25">
      <c r="A968" s="60">
        <v>193.9921875</v>
      </c>
      <c r="B968" s="60">
        <v>-26.162843704223633</v>
      </c>
      <c r="D968" s="60">
        <v>193.9921875</v>
      </c>
      <c r="E968" s="60">
        <v>29.902408599853516</v>
      </c>
      <c r="F968" s="60">
        <f t="shared" ref="F968:F1016" si="62">E968+$E$5</f>
        <v>100029.90240859985</v>
      </c>
      <c r="H968" s="60">
        <v>193.9921875</v>
      </c>
      <c r="I968" s="60">
        <v>-86.664474487304688</v>
      </c>
      <c r="J968" s="60">
        <f t="shared" ref="J968:J1016" si="63">I968+$I$5</f>
        <v>199913.3355255127</v>
      </c>
      <c r="L968" s="60">
        <v>1228.258</v>
      </c>
      <c r="M968" s="14">
        <v>110.8447</v>
      </c>
      <c r="O968" s="230">
        <f t="shared" si="60"/>
        <v>1231.258</v>
      </c>
      <c r="P968" s="230">
        <f t="shared" si="61"/>
        <v>350110.84470000002</v>
      </c>
    </row>
    <row r="969" spans="1:16" x14ac:dyDescent="0.25">
      <c r="A969" s="60">
        <v>192.056640625</v>
      </c>
      <c r="B969" s="60">
        <v>-12.571106910705566</v>
      </c>
      <c r="D969" s="60">
        <v>192.056640625</v>
      </c>
      <c r="E969" s="60">
        <v>14.036503791809082</v>
      </c>
      <c r="F969" s="60">
        <f t="shared" si="62"/>
        <v>100014.03650379181</v>
      </c>
      <c r="H969" s="60">
        <v>192.056640625</v>
      </c>
      <c r="I969" s="60">
        <v>-65.409660339355469</v>
      </c>
      <c r="J969" s="60">
        <f t="shared" si="63"/>
        <v>199934.59033966064</v>
      </c>
      <c r="L969" s="60">
        <v>1229.337</v>
      </c>
      <c r="M969" s="14">
        <v>87.331050000000005</v>
      </c>
      <c r="O969" s="230">
        <f t="shared" si="60"/>
        <v>1232.337</v>
      </c>
      <c r="P969" s="230">
        <f t="shared" si="61"/>
        <v>350087.33104999998</v>
      </c>
    </row>
    <row r="970" spans="1:16" x14ac:dyDescent="0.25">
      <c r="A970" s="60">
        <v>190.123046875</v>
      </c>
      <c r="B970" s="60">
        <v>2.0263576507568359</v>
      </c>
      <c r="D970" s="60">
        <v>190.123046875</v>
      </c>
      <c r="E970" s="60">
        <v>213.76483154296875</v>
      </c>
      <c r="F970" s="60">
        <f t="shared" si="62"/>
        <v>100213.76483154297</v>
      </c>
      <c r="H970" s="60">
        <v>190.123046875</v>
      </c>
      <c r="I970" s="60">
        <v>-0.57483351230621338</v>
      </c>
      <c r="J970" s="60">
        <f t="shared" si="63"/>
        <v>199999.42516648769</v>
      </c>
      <c r="L970" s="60">
        <v>1230.4169999999999</v>
      </c>
      <c r="M970" s="14">
        <v>31.803709999999999</v>
      </c>
      <c r="O970" s="230">
        <f t="shared" si="60"/>
        <v>1233.4169999999999</v>
      </c>
      <c r="P970" s="230">
        <f t="shared" si="61"/>
        <v>350031.80371000001</v>
      </c>
    </row>
    <row r="971" spans="1:16" x14ac:dyDescent="0.25">
      <c r="A971" s="60">
        <v>188.1875</v>
      </c>
      <c r="B971" s="60">
        <v>146.92547607421875</v>
      </c>
      <c r="D971" s="60">
        <v>188.1875</v>
      </c>
      <c r="E971" s="60">
        <v>277.60952758789063</v>
      </c>
      <c r="F971" s="60">
        <f t="shared" si="62"/>
        <v>100277.60952758789</v>
      </c>
      <c r="H971" s="60">
        <v>188.1875</v>
      </c>
      <c r="I971" s="60">
        <v>31.65675163269043</v>
      </c>
      <c r="J971" s="60">
        <f t="shared" si="63"/>
        <v>200031.65675163269</v>
      </c>
      <c r="L971" s="60">
        <v>1231.4960000000001</v>
      </c>
      <c r="M971" s="14">
        <v>67.483400000000003</v>
      </c>
      <c r="O971" s="230">
        <f t="shared" si="60"/>
        <v>1234.4960000000001</v>
      </c>
      <c r="P971" s="230">
        <f t="shared" si="61"/>
        <v>350067.48340000003</v>
      </c>
    </row>
    <row r="972" spans="1:16" x14ac:dyDescent="0.25">
      <c r="A972" s="60">
        <v>186.251953125</v>
      </c>
      <c r="B972" s="60">
        <v>159.86466979980469</v>
      </c>
      <c r="D972" s="60">
        <v>186.251953125</v>
      </c>
      <c r="E972" s="60">
        <v>248.33454895019531</v>
      </c>
      <c r="F972" s="60">
        <f t="shared" si="62"/>
        <v>100248.3345489502</v>
      </c>
      <c r="H972" s="60">
        <v>186.251953125</v>
      </c>
      <c r="I972" s="60">
        <v>218.6539306640625</v>
      </c>
      <c r="J972" s="60">
        <f t="shared" si="63"/>
        <v>200218.65393066406</v>
      </c>
      <c r="L972" s="60">
        <v>1232.5740000000001</v>
      </c>
      <c r="M972" s="14">
        <v>102.9336</v>
      </c>
      <c r="O972" s="230">
        <f t="shared" si="60"/>
        <v>1235.5740000000001</v>
      </c>
      <c r="P972" s="230">
        <f t="shared" si="61"/>
        <v>350102.93359999999</v>
      </c>
    </row>
    <row r="973" spans="1:16" x14ac:dyDescent="0.25">
      <c r="A973" s="60">
        <v>184.31640625</v>
      </c>
      <c r="B973" s="60">
        <v>211.45783996582031</v>
      </c>
      <c r="D973" s="60">
        <v>184.31640625</v>
      </c>
      <c r="E973" s="60">
        <v>344.29864501953125</v>
      </c>
      <c r="F973" s="60">
        <f t="shared" si="62"/>
        <v>100344.29864501953</v>
      </c>
      <c r="H973" s="60">
        <v>184.31640625</v>
      </c>
      <c r="I973" s="60">
        <v>99.365821838378906</v>
      </c>
      <c r="J973" s="60">
        <f t="shared" si="63"/>
        <v>200099.36582183838</v>
      </c>
      <c r="L973" s="60">
        <v>1233.653</v>
      </c>
      <c r="M973" s="14">
        <v>70.578119999999998</v>
      </c>
      <c r="O973" s="230">
        <f t="shared" si="60"/>
        <v>1236.653</v>
      </c>
      <c r="P973" s="230">
        <f t="shared" si="61"/>
        <v>350070.57812000002</v>
      </c>
    </row>
    <row r="974" spans="1:16" x14ac:dyDescent="0.25">
      <c r="A974" s="60">
        <v>182.380859375</v>
      </c>
      <c r="B974" s="60">
        <v>293.99270629882813</v>
      </c>
      <c r="D974" s="60">
        <v>182.380859375</v>
      </c>
      <c r="E974" s="60">
        <v>299.52639770507813</v>
      </c>
      <c r="F974" s="60">
        <f t="shared" si="62"/>
        <v>100299.52639770508</v>
      </c>
      <c r="H974" s="60">
        <v>182.380859375</v>
      </c>
      <c r="I974" s="60">
        <v>89.789665222167969</v>
      </c>
      <c r="J974" s="60">
        <f t="shared" si="63"/>
        <v>200089.78966522217</v>
      </c>
      <c r="L974" s="60">
        <v>1234.732</v>
      </c>
      <c r="M974" s="14">
        <v>80.299800000000005</v>
      </c>
      <c r="O974" s="230">
        <f t="shared" si="60"/>
        <v>1237.732</v>
      </c>
      <c r="P974" s="230">
        <f t="shared" si="61"/>
        <v>350080.29979999998</v>
      </c>
    </row>
    <row r="975" spans="1:16" x14ac:dyDescent="0.25">
      <c r="A975" s="60">
        <v>180.443359375</v>
      </c>
      <c r="B975" s="60">
        <v>371.40054321289063</v>
      </c>
      <c r="D975" s="60">
        <v>180.443359375</v>
      </c>
      <c r="E975" s="60">
        <v>507.86553955078125</v>
      </c>
      <c r="F975" s="60">
        <f t="shared" si="62"/>
        <v>100507.86553955078</v>
      </c>
      <c r="H975" s="60">
        <v>180.443359375</v>
      </c>
      <c r="I975" s="60">
        <v>306.085205078125</v>
      </c>
      <c r="J975" s="60">
        <f t="shared" si="63"/>
        <v>200306.08520507813</v>
      </c>
      <c r="L975" s="60">
        <v>1235.81</v>
      </c>
      <c r="M975" s="14">
        <v>83.731449999999995</v>
      </c>
      <c r="O975" s="230">
        <f t="shared" si="60"/>
        <v>1238.81</v>
      </c>
      <c r="P975" s="230">
        <f t="shared" si="61"/>
        <v>350083.73145000002</v>
      </c>
    </row>
    <row r="976" spans="1:16" x14ac:dyDescent="0.25">
      <c r="A976" s="60">
        <v>178.505859375</v>
      </c>
      <c r="B976" s="60">
        <v>448.8880615234375</v>
      </c>
      <c r="D976" s="60">
        <v>178.505859375</v>
      </c>
      <c r="E976" s="60">
        <v>693.03369140625</v>
      </c>
      <c r="F976" s="60">
        <f t="shared" si="62"/>
        <v>100693.03369140625</v>
      </c>
      <c r="H976" s="60">
        <v>178.505859375</v>
      </c>
      <c r="I976" s="60">
        <v>384.267822265625</v>
      </c>
      <c r="J976" s="60">
        <f t="shared" si="63"/>
        <v>200384.26782226563</v>
      </c>
      <c r="L976" s="60">
        <v>1236.8879999999999</v>
      </c>
      <c r="M976" s="14">
        <v>230.32419999999999</v>
      </c>
      <c r="O976" s="230">
        <f t="shared" si="60"/>
        <v>1239.8879999999999</v>
      </c>
      <c r="P976" s="230">
        <f t="shared" si="61"/>
        <v>350230.32419999997</v>
      </c>
    </row>
    <row r="977" spans="1:16" x14ac:dyDescent="0.25">
      <c r="A977" s="60">
        <v>176.568359375</v>
      </c>
      <c r="B977" s="60">
        <v>689.0684814453125</v>
      </c>
      <c r="D977" s="60">
        <v>176.568359375</v>
      </c>
      <c r="E977" s="60">
        <v>860.27313232421875</v>
      </c>
      <c r="F977" s="60">
        <f t="shared" si="62"/>
        <v>100860.27313232422</v>
      </c>
      <c r="H977" s="60">
        <v>176.568359375</v>
      </c>
      <c r="I977" s="60">
        <v>727.00323486328125</v>
      </c>
      <c r="J977" s="60">
        <f t="shared" si="63"/>
        <v>200727.00323486328</v>
      </c>
      <c r="L977" s="60">
        <v>1237.9659999999999</v>
      </c>
      <c r="M977" s="14">
        <v>136.72749999999999</v>
      </c>
      <c r="O977" s="230">
        <f t="shared" si="60"/>
        <v>1240.9659999999999</v>
      </c>
      <c r="P977" s="230">
        <f t="shared" si="61"/>
        <v>350136.72749999998</v>
      </c>
    </row>
    <row r="978" spans="1:16" x14ac:dyDescent="0.25">
      <c r="A978" s="60">
        <v>174.62890625</v>
      </c>
      <c r="B978" s="60">
        <v>756.599853515625</v>
      </c>
      <c r="D978" s="60">
        <v>174.62890625</v>
      </c>
      <c r="E978" s="60">
        <v>933.60699462890625</v>
      </c>
      <c r="F978" s="60">
        <f t="shared" si="62"/>
        <v>100933.60699462891</v>
      </c>
      <c r="H978" s="60">
        <v>174.62890625</v>
      </c>
      <c r="I978" s="60">
        <v>885.3721923828125</v>
      </c>
      <c r="J978" s="60">
        <f t="shared" si="63"/>
        <v>200885.37219238281</v>
      </c>
      <c r="L978" s="60">
        <v>1239.0440000000001</v>
      </c>
      <c r="M978" s="14">
        <v>126.1182</v>
      </c>
      <c r="O978" s="230">
        <f t="shared" si="60"/>
        <v>1242.0440000000001</v>
      </c>
      <c r="P978" s="230">
        <f t="shared" si="61"/>
        <v>350126.11820000003</v>
      </c>
    </row>
    <row r="979" spans="1:16" x14ac:dyDescent="0.25">
      <c r="A979" s="60">
        <v>172.689453125</v>
      </c>
      <c r="B979" s="60">
        <v>1109.3876953125</v>
      </c>
      <c r="D979" s="60">
        <v>172.689453125</v>
      </c>
      <c r="E979" s="60">
        <v>1271.5946044921875</v>
      </c>
      <c r="F979" s="60">
        <f t="shared" si="62"/>
        <v>101271.59460449219</v>
      </c>
      <c r="H979" s="60">
        <v>172.689453125</v>
      </c>
      <c r="I979" s="60">
        <v>1309.570556640625</v>
      </c>
      <c r="J979" s="60">
        <f t="shared" si="63"/>
        <v>201309.57055664063</v>
      </c>
      <c r="L979" s="60">
        <v>1240.1220000000001</v>
      </c>
      <c r="M979" s="14">
        <v>263.49610000000001</v>
      </c>
      <c r="O979" s="230">
        <f t="shared" si="60"/>
        <v>1243.1220000000001</v>
      </c>
      <c r="P979" s="230">
        <f t="shared" si="61"/>
        <v>350263.49609999999</v>
      </c>
    </row>
    <row r="980" spans="1:16" x14ac:dyDescent="0.25">
      <c r="A980" s="60">
        <v>170.75</v>
      </c>
      <c r="B980" s="60">
        <v>1619.6767578125</v>
      </c>
      <c r="D980" s="60">
        <v>170.75</v>
      </c>
      <c r="E980" s="60">
        <v>1712.9774169921875</v>
      </c>
      <c r="F980" s="60">
        <f t="shared" si="62"/>
        <v>101712.97741699219</v>
      </c>
      <c r="H980" s="60">
        <v>170.75</v>
      </c>
      <c r="I980" s="60">
        <v>1950.50048828125</v>
      </c>
      <c r="J980" s="60">
        <f t="shared" si="63"/>
        <v>201950.50048828125</v>
      </c>
      <c r="L980" s="60">
        <v>1241.1990000000001</v>
      </c>
      <c r="M980" s="14">
        <v>13.86328</v>
      </c>
      <c r="O980" s="230">
        <f t="shared" si="60"/>
        <v>1244.1990000000001</v>
      </c>
      <c r="P980" s="230">
        <f t="shared" si="61"/>
        <v>350013.86327999999</v>
      </c>
    </row>
    <row r="981" spans="1:16" x14ac:dyDescent="0.25">
      <c r="A981" s="60">
        <v>168.810546875</v>
      </c>
      <c r="B981" s="60">
        <v>2188.194091796875</v>
      </c>
      <c r="D981" s="60">
        <v>168.810546875</v>
      </c>
      <c r="E981" s="60">
        <v>2204.9150390625</v>
      </c>
      <c r="F981" s="60">
        <f t="shared" si="62"/>
        <v>102204.9150390625</v>
      </c>
      <c r="H981" s="60">
        <v>168.810546875</v>
      </c>
      <c r="I981" s="60">
        <v>2552.912353515625</v>
      </c>
      <c r="J981" s="60">
        <f t="shared" si="63"/>
        <v>202552.91235351563</v>
      </c>
      <c r="L981" s="60">
        <v>1242.277</v>
      </c>
      <c r="M981" s="14">
        <v>89.384770000000003</v>
      </c>
      <c r="O981" s="230">
        <f t="shared" si="60"/>
        <v>1245.277</v>
      </c>
      <c r="P981" s="230">
        <f t="shared" si="61"/>
        <v>350089.38477</v>
      </c>
    </row>
    <row r="982" spans="1:16" x14ac:dyDescent="0.25">
      <c r="A982" s="60">
        <v>166.87109375</v>
      </c>
      <c r="B982" s="60">
        <v>3108.736083984375</v>
      </c>
      <c r="D982" s="60">
        <v>166.87109375</v>
      </c>
      <c r="E982" s="60">
        <v>3070.836669921875</v>
      </c>
      <c r="F982" s="60">
        <f t="shared" si="62"/>
        <v>103070.83666992188</v>
      </c>
      <c r="H982" s="60">
        <v>166.87109375</v>
      </c>
      <c r="I982" s="60">
        <v>3869.358154296875</v>
      </c>
      <c r="J982" s="60">
        <f t="shared" si="63"/>
        <v>203869.35815429688</v>
      </c>
      <c r="L982" s="60">
        <v>1243.354</v>
      </c>
      <c r="M982" s="14">
        <v>123.7324</v>
      </c>
      <c r="O982" s="230">
        <f t="shared" si="60"/>
        <v>1246.354</v>
      </c>
      <c r="P982" s="230">
        <f t="shared" si="61"/>
        <v>350123.73239999998</v>
      </c>
    </row>
    <row r="983" spans="1:16" x14ac:dyDescent="0.25">
      <c r="A983" s="60">
        <v>164.9296875</v>
      </c>
      <c r="B983" s="60">
        <v>4515.123046875</v>
      </c>
      <c r="D983" s="60">
        <v>164.9296875</v>
      </c>
      <c r="E983" s="60">
        <v>4305.4306640625</v>
      </c>
      <c r="F983" s="60">
        <f t="shared" si="62"/>
        <v>104305.4306640625</v>
      </c>
      <c r="H983" s="60">
        <v>164.9296875</v>
      </c>
      <c r="I983" s="60">
        <v>5564.513671875</v>
      </c>
      <c r="J983" s="60">
        <f t="shared" si="63"/>
        <v>205564.513671875</v>
      </c>
      <c r="L983" s="60">
        <v>1244.431</v>
      </c>
      <c r="M983" s="14">
        <v>163.08109999999999</v>
      </c>
      <c r="O983" s="230">
        <f t="shared" si="60"/>
        <v>1247.431</v>
      </c>
      <c r="P983" s="230">
        <f t="shared" si="61"/>
        <v>350163.08110000001</v>
      </c>
    </row>
    <row r="984" spans="1:16" x14ac:dyDescent="0.25">
      <c r="A984" s="60">
        <v>162.98828125</v>
      </c>
      <c r="B984" s="60">
        <v>6332.34765625</v>
      </c>
      <c r="D984" s="60">
        <v>162.98828125</v>
      </c>
      <c r="E984" s="60">
        <v>5796.42822265625</v>
      </c>
      <c r="F984" s="60">
        <f t="shared" si="62"/>
        <v>105796.42822265625</v>
      </c>
      <c r="H984" s="60">
        <v>162.98828125</v>
      </c>
      <c r="I984" s="60">
        <v>8498.3955078125</v>
      </c>
      <c r="J984" s="60">
        <f t="shared" si="63"/>
        <v>208498.3955078125</v>
      </c>
      <c r="L984" s="60">
        <v>1245.508</v>
      </c>
      <c r="M984" s="14">
        <v>64.884770000000003</v>
      </c>
      <c r="O984" s="230">
        <f t="shared" si="60"/>
        <v>1248.508</v>
      </c>
      <c r="P984" s="230">
        <f t="shared" si="61"/>
        <v>350064.88477</v>
      </c>
    </row>
    <row r="985" spans="1:16" x14ac:dyDescent="0.25">
      <c r="A985" s="60">
        <v>161.046875</v>
      </c>
      <c r="B985" s="60">
        <v>9802.5751953125</v>
      </c>
      <c r="D985" s="60">
        <v>161.046875</v>
      </c>
      <c r="E985" s="60">
        <v>8433.34375</v>
      </c>
      <c r="F985" s="60">
        <f t="shared" si="62"/>
        <v>108433.34375</v>
      </c>
      <c r="H985" s="60">
        <v>161.046875</v>
      </c>
      <c r="I985" s="60">
        <v>13579.1044921875</v>
      </c>
      <c r="J985" s="60">
        <f t="shared" si="63"/>
        <v>213579.1044921875</v>
      </c>
      <c r="L985" s="60">
        <v>1246.585</v>
      </c>
      <c r="M985" s="14">
        <v>107.2363</v>
      </c>
      <c r="O985" s="230">
        <f t="shared" si="60"/>
        <v>1249.585</v>
      </c>
      <c r="P985" s="230">
        <f t="shared" si="61"/>
        <v>350107.23629999999</v>
      </c>
    </row>
    <row r="986" spans="1:16" x14ac:dyDescent="0.25">
      <c r="A986" s="60">
        <v>159.103515625</v>
      </c>
      <c r="B986" s="60">
        <v>13815.1982421875</v>
      </c>
      <c r="D986" s="60">
        <v>159.103515625</v>
      </c>
      <c r="E986" s="60">
        <v>12046.8359375</v>
      </c>
      <c r="F986" s="60">
        <f t="shared" si="62"/>
        <v>112046.8359375</v>
      </c>
      <c r="H986" s="60">
        <v>159.103515625</v>
      </c>
      <c r="I986" s="60">
        <v>20460.20703125</v>
      </c>
      <c r="J986" s="60">
        <f t="shared" si="63"/>
        <v>220460.20703125</v>
      </c>
      <c r="L986" s="60">
        <v>1247.6610000000001</v>
      </c>
      <c r="M986" s="14">
        <v>124.5322</v>
      </c>
      <c r="O986" s="230">
        <f t="shared" si="60"/>
        <v>1250.6610000000001</v>
      </c>
      <c r="P986" s="230">
        <f t="shared" si="61"/>
        <v>350124.53220000002</v>
      </c>
    </row>
    <row r="987" spans="1:16" x14ac:dyDescent="0.25">
      <c r="A987" s="60">
        <v>157.162109375</v>
      </c>
      <c r="B987" s="60">
        <v>17039.26171875</v>
      </c>
      <c r="D987" s="60">
        <v>157.162109375</v>
      </c>
      <c r="E987" s="60">
        <v>15602.8662109375</v>
      </c>
      <c r="F987" s="60">
        <f t="shared" si="62"/>
        <v>115602.8662109375</v>
      </c>
      <c r="H987" s="60">
        <v>157.162109375</v>
      </c>
      <c r="I987" s="60">
        <v>26052.076171875</v>
      </c>
      <c r="J987" s="60">
        <f t="shared" si="63"/>
        <v>226052.076171875</v>
      </c>
      <c r="L987" s="60">
        <v>1248.7380000000001</v>
      </c>
      <c r="M987" s="14">
        <v>75.96387</v>
      </c>
      <c r="O987" s="230">
        <f t="shared" si="60"/>
        <v>1251.7380000000001</v>
      </c>
      <c r="P987" s="230">
        <f t="shared" si="61"/>
        <v>350075.96386999998</v>
      </c>
    </row>
    <row r="988" spans="1:16" x14ac:dyDescent="0.25">
      <c r="A988" s="60">
        <v>155.21875</v>
      </c>
      <c r="B988" s="60">
        <v>17228.078125</v>
      </c>
      <c r="D988" s="60">
        <v>155.21875</v>
      </c>
      <c r="E988" s="60">
        <v>16191.658203125</v>
      </c>
      <c r="F988" s="60">
        <f t="shared" si="62"/>
        <v>116191.658203125</v>
      </c>
      <c r="H988" s="60">
        <v>155.21875</v>
      </c>
      <c r="I988" s="60">
        <v>26837.341796875</v>
      </c>
      <c r="J988" s="60">
        <f t="shared" si="63"/>
        <v>226837.341796875</v>
      </c>
      <c r="L988" s="60">
        <v>1249.8140000000001</v>
      </c>
      <c r="M988" s="14">
        <v>173.45699999999999</v>
      </c>
      <c r="O988" s="230">
        <f t="shared" si="60"/>
        <v>1252.8140000000001</v>
      </c>
      <c r="P988" s="230">
        <f t="shared" si="61"/>
        <v>350173.45699999999</v>
      </c>
    </row>
    <row r="989" spans="1:16" x14ac:dyDescent="0.25">
      <c r="A989" s="60">
        <v>153.2734375</v>
      </c>
      <c r="B989" s="60">
        <v>14224.556640625</v>
      </c>
      <c r="D989" s="60">
        <v>153.2734375</v>
      </c>
      <c r="E989" s="60">
        <v>13537.736328125</v>
      </c>
      <c r="F989" s="60">
        <f t="shared" si="62"/>
        <v>113537.736328125</v>
      </c>
      <c r="H989" s="60">
        <v>153.2734375</v>
      </c>
      <c r="I989" s="60">
        <v>21973.451171875</v>
      </c>
      <c r="J989" s="60">
        <f t="shared" si="63"/>
        <v>221973.451171875</v>
      </c>
      <c r="L989" s="60">
        <v>1250.8900000000001</v>
      </c>
      <c r="M989" s="14">
        <v>44.366210000000002</v>
      </c>
      <c r="O989" s="230">
        <f t="shared" si="60"/>
        <v>1253.8900000000001</v>
      </c>
      <c r="P989" s="230">
        <f t="shared" si="61"/>
        <v>350044.36621000001</v>
      </c>
    </row>
    <row r="990" spans="1:16" x14ac:dyDescent="0.25">
      <c r="A990" s="60">
        <v>151.330078125</v>
      </c>
      <c r="B990" s="60">
        <v>10539.7509765625</v>
      </c>
      <c r="D990" s="60">
        <v>151.330078125</v>
      </c>
      <c r="E990" s="60">
        <v>10229.337890625</v>
      </c>
      <c r="F990" s="60">
        <f t="shared" si="62"/>
        <v>110229.337890625</v>
      </c>
      <c r="H990" s="60">
        <v>151.330078125</v>
      </c>
      <c r="I990" s="60">
        <v>15736.220703125</v>
      </c>
      <c r="J990" s="60">
        <f t="shared" si="63"/>
        <v>215736.220703125</v>
      </c>
      <c r="L990" s="60">
        <v>1251.9659999999999</v>
      </c>
      <c r="M990" s="14">
        <v>96.760739999999998</v>
      </c>
      <c r="O990" s="230">
        <f t="shared" si="60"/>
        <v>1254.9659999999999</v>
      </c>
      <c r="P990" s="230">
        <f t="shared" si="61"/>
        <v>350096.76074</v>
      </c>
    </row>
    <row r="991" spans="1:16" x14ac:dyDescent="0.25">
      <c r="A991" s="60">
        <v>149.384765625</v>
      </c>
      <c r="B991" s="60">
        <v>7652.7236328125</v>
      </c>
      <c r="D991" s="60">
        <v>149.384765625</v>
      </c>
      <c r="E991" s="60">
        <v>7309.71044921875</v>
      </c>
      <c r="F991" s="60">
        <f t="shared" si="62"/>
        <v>107309.71044921875</v>
      </c>
      <c r="H991" s="60">
        <v>149.384765625</v>
      </c>
      <c r="I991" s="60">
        <v>10831.5908203125</v>
      </c>
      <c r="J991" s="60">
        <f t="shared" si="63"/>
        <v>210831.5908203125</v>
      </c>
      <c r="L991" s="60">
        <v>1253.0419999999999</v>
      </c>
      <c r="M991" s="14">
        <v>147.47069999999999</v>
      </c>
      <c r="O991" s="230">
        <f t="shared" si="60"/>
        <v>1256.0419999999999</v>
      </c>
      <c r="P991" s="230">
        <f t="shared" si="61"/>
        <v>350147.47070000001</v>
      </c>
    </row>
    <row r="992" spans="1:16" x14ac:dyDescent="0.25">
      <c r="A992" s="60">
        <v>147.439453125</v>
      </c>
      <c r="B992" s="60">
        <v>5676.02734375</v>
      </c>
      <c r="D992" s="60">
        <v>147.439453125</v>
      </c>
      <c r="E992" s="60">
        <v>5562.57470703125</v>
      </c>
      <c r="F992" s="60">
        <f t="shared" si="62"/>
        <v>105562.57470703125</v>
      </c>
      <c r="H992" s="60">
        <v>147.439453125</v>
      </c>
      <c r="I992" s="60">
        <v>7754.7275390625</v>
      </c>
      <c r="J992" s="60">
        <f t="shared" si="63"/>
        <v>207754.7275390625</v>
      </c>
      <c r="L992" s="60">
        <v>1254.117</v>
      </c>
      <c r="M992" s="14">
        <v>38.12988</v>
      </c>
      <c r="O992" s="230">
        <f t="shared" si="60"/>
        <v>1257.117</v>
      </c>
      <c r="P992" s="230">
        <f t="shared" si="61"/>
        <v>350038.12988000002</v>
      </c>
    </row>
    <row r="993" spans="1:16" x14ac:dyDescent="0.25">
      <c r="A993" s="60">
        <v>145.494140625</v>
      </c>
      <c r="B993" s="60">
        <v>4560.2646484375</v>
      </c>
      <c r="D993" s="60">
        <v>145.494140625</v>
      </c>
      <c r="E993" s="60">
        <v>4366.56787109375</v>
      </c>
      <c r="F993" s="60">
        <f t="shared" si="62"/>
        <v>104366.56787109375</v>
      </c>
      <c r="H993" s="60">
        <v>145.494140625</v>
      </c>
      <c r="I993" s="60">
        <v>5700.0556640625</v>
      </c>
      <c r="J993" s="60">
        <f t="shared" si="63"/>
        <v>205700.0556640625</v>
      </c>
      <c r="L993" s="60">
        <v>1255.193</v>
      </c>
      <c r="M993" s="14">
        <v>110.40819999999999</v>
      </c>
      <c r="O993" s="230">
        <f t="shared" si="60"/>
        <v>1258.193</v>
      </c>
      <c r="P993" s="230">
        <f t="shared" si="61"/>
        <v>350110.40820000001</v>
      </c>
    </row>
    <row r="994" spans="1:16" x14ac:dyDescent="0.25">
      <c r="A994" s="60">
        <v>143.548828125</v>
      </c>
      <c r="B994" s="60">
        <v>3615.10498046875</v>
      </c>
      <c r="D994" s="60">
        <v>143.548828125</v>
      </c>
      <c r="E994" s="60">
        <v>3694.405029296875</v>
      </c>
      <c r="F994" s="60">
        <f t="shared" si="62"/>
        <v>103694.40502929688</v>
      </c>
      <c r="H994" s="60">
        <v>143.548828125</v>
      </c>
      <c r="I994" s="60">
        <v>4445.99365234375</v>
      </c>
      <c r="J994" s="60">
        <f t="shared" si="63"/>
        <v>204445.99365234375</v>
      </c>
      <c r="L994" s="60">
        <v>1256.268</v>
      </c>
      <c r="M994" s="14">
        <v>40.363280000000003</v>
      </c>
      <c r="O994" s="230">
        <f t="shared" si="60"/>
        <v>1259.268</v>
      </c>
      <c r="P994" s="230">
        <f t="shared" si="61"/>
        <v>350040.36327999999</v>
      </c>
    </row>
    <row r="995" spans="1:16" x14ac:dyDescent="0.25">
      <c r="A995" s="60">
        <v>141.6015625</v>
      </c>
      <c r="B995" s="60">
        <v>2834.192138671875</v>
      </c>
      <c r="D995" s="60">
        <v>141.6015625</v>
      </c>
      <c r="E995" s="60">
        <v>3399.475341796875</v>
      </c>
      <c r="F995" s="60">
        <f t="shared" si="62"/>
        <v>103399.47534179688</v>
      </c>
      <c r="H995" s="60">
        <v>141.6015625</v>
      </c>
      <c r="I995" s="60">
        <v>3645.3935546875</v>
      </c>
      <c r="J995" s="60">
        <f t="shared" si="63"/>
        <v>203645.3935546875</v>
      </c>
      <c r="L995" s="60">
        <v>1257.3430000000001</v>
      </c>
      <c r="M995" s="14">
        <v>80.885739999999998</v>
      </c>
      <c r="O995" s="230">
        <f t="shared" si="60"/>
        <v>1260.3430000000001</v>
      </c>
      <c r="P995" s="230">
        <f t="shared" si="61"/>
        <v>350080.88574</v>
      </c>
    </row>
    <row r="996" spans="1:16" x14ac:dyDescent="0.25">
      <c r="A996" s="60">
        <v>139.654296875</v>
      </c>
      <c r="B996" s="60">
        <v>2614.17822265625</v>
      </c>
      <c r="D996" s="60">
        <v>139.654296875</v>
      </c>
      <c r="E996" s="60">
        <v>2779.25439453125</v>
      </c>
      <c r="F996" s="60">
        <f t="shared" si="62"/>
        <v>102779.25439453125</v>
      </c>
      <c r="H996" s="60">
        <v>139.654296875</v>
      </c>
      <c r="I996" s="60">
        <v>2971.890380859375</v>
      </c>
      <c r="J996" s="60">
        <f t="shared" si="63"/>
        <v>202971.89038085938</v>
      </c>
      <c r="L996" s="60">
        <v>1258.4179999999999</v>
      </c>
      <c r="M996" s="14">
        <v>76.020510000000002</v>
      </c>
      <c r="O996" s="230">
        <f t="shared" si="60"/>
        <v>1261.4179999999999</v>
      </c>
      <c r="P996" s="230">
        <f t="shared" si="61"/>
        <v>350076.02051</v>
      </c>
    </row>
    <row r="997" spans="1:16" x14ac:dyDescent="0.25">
      <c r="A997" s="60">
        <v>137.70703125</v>
      </c>
      <c r="B997" s="60">
        <v>2259.0732421875</v>
      </c>
      <c r="D997" s="60">
        <v>137.70703125</v>
      </c>
      <c r="E997" s="60">
        <v>2531.082763671875</v>
      </c>
      <c r="F997" s="60">
        <f t="shared" si="62"/>
        <v>102531.08276367188</v>
      </c>
      <c r="H997" s="60">
        <v>137.70703125</v>
      </c>
      <c r="I997" s="60">
        <v>2475.589599609375</v>
      </c>
      <c r="J997" s="60">
        <f t="shared" si="63"/>
        <v>202475.58959960938</v>
      </c>
      <c r="L997" s="60">
        <v>1259.4929999999999</v>
      </c>
      <c r="M997" s="14">
        <v>231.1377</v>
      </c>
      <c r="O997" s="230">
        <f t="shared" si="60"/>
        <v>1262.4929999999999</v>
      </c>
      <c r="P997" s="230">
        <f t="shared" si="61"/>
        <v>350231.13770000002</v>
      </c>
    </row>
    <row r="998" spans="1:16" x14ac:dyDescent="0.25">
      <c r="A998" s="60">
        <v>135.7578125</v>
      </c>
      <c r="B998" s="60">
        <v>2141.3310546875</v>
      </c>
      <c r="D998" s="60">
        <v>135.7578125</v>
      </c>
      <c r="E998" s="60">
        <v>2293.008056640625</v>
      </c>
      <c r="F998" s="60">
        <f t="shared" si="62"/>
        <v>102293.00805664063</v>
      </c>
      <c r="H998" s="60">
        <v>135.7578125</v>
      </c>
      <c r="I998" s="60">
        <v>2056.4775390625</v>
      </c>
      <c r="J998" s="60">
        <f t="shared" si="63"/>
        <v>202056.4775390625</v>
      </c>
      <c r="L998" s="60">
        <v>1260.567</v>
      </c>
      <c r="M998" s="14">
        <v>135.0283</v>
      </c>
      <c r="O998" s="230">
        <f t="shared" si="60"/>
        <v>1263.567</v>
      </c>
      <c r="P998" s="230">
        <f t="shared" si="61"/>
        <v>350135.02830000001</v>
      </c>
    </row>
    <row r="999" spans="1:16" x14ac:dyDescent="0.25">
      <c r="A999" s="60">
        <v>133.80859375</v>
      </c>
      <c r="B999" s="60">
        <v>1982.4366455078125</v>
      </c>
      <c r="D999" s="60">
        <v>133.80859375</v>
      </c>
      <c r="E999" s="60">
        <v>2076.617431640625</v>
      </c>
      <c r="F999" s="60">
        <f t="shared" si="62"/>
        <v>102076.61743164063</v>
      </c>
      <c r="H999" s="60">
        <v>133.80859375</v>
      </c>
      <c r="I999" s="60">
        <v>1998.1136474609375</v>
      </c>
      <c r="J999" s="60">
        <f t="shared" si="63"/>
        <v>201998.11364746094</v>
      </c>
      <c r="L999" s="60">
        <v>1261.6420000000001</v>
      </c>
      <c r="M999" s="14">
        <v>1.1220699999999999</v>
      </c>
      <c r="O999" s="230">
        <f t="shared" si="60"/>
        <v>1264.6420000000001</v>
      </c>
      <c r="P999" s="230">
        <f t="shared" si="61"/>
        <v>350001.12206999998</v>
      </c>
    </row>
    <row r="1000" spans="1:16" x14ac:dyDescent="0.25">
      <c r="A1000" s="60">
        <v>131.861328125</v>
      </c>
      <c r="B1000" s="60">
        <v>2108.244873046875</v>
      </c>
      <c r="D1000" s="60">
        <v>131.861328125</v>
      </c>
      <c r="E1000" s="60">
        <v>2201.29833984375</v>
      </c>
      <c r="F1000" s="60">
        <f t="shared" si="62"/>
        <v>102201.29833984375</v>
      </c>
      <c r="H1000" s="60">
        <v>131.861328125</v>
      </c>
      <c r="I1000" s="60">
        <v>1782.130126953125</v>
      </c>
      <c r="J1000" s="60">
        <f t="shared" si="63"/>
        <v>201782.13012695313</v>
      </c>
      <c r="L1000" s="60">
        <v>1262.7159999999999</v>
      </c>
      <c r="M1000" s="14">
        <v>113.04300000000001</v>
      </c>
      <c r="O1000" s="230">
        <f t="shared" si="60"/>
        <v>1265.7159999999999</v>
      </c>
      <c r="P1000" s="230">
        <f t="shared" si="61"/>
        <v>350113.04300000001</v>
      </c>
    </row>
    <row r="1001" spans="1:16" x14ac:dyDescent="0.25">
      <c r="A1001" s="60">
        <v>129.91015625</v>
      </c>
      <c r="B1001" s="60">
        <v>2034.255615234375</v>
      </c>
      <c r="D1001" s="60">
        <v>129.91015625</v>
      </c>
      <c r="E1001" s="60">
        <v>2126.073486328125</v>
      </c>
      <c r="F1001" s="60">
        <f t="shared" si="62"/>
        <v>102126.07348632813</v>
      </c>
      <c r="H1001" s="60">
        <v>129.91015625</v>
      </c>
      <c r="I1001" s="60">
        <v>1628.3076171875</v>
      </c>
      <c r="J1001" s="60">
        <f t="shared" si="63"/>
        <v>201628.3076171875</v>
      </c>
      <c r="L1001" s="60">
        <v>1263.79</v>
      </c>
      <c r="M1001" s="14">
        <v>167.10059999999999</v>
      </c>
      <c r="O1001" s="230">
        <f t="shared" si="60"/>
        <v>1266.79</v>
      </c>
      <c r="P1001" s="230">
        <f t="shared" si="61"/>
        <v>350167.10060000001</v>
      </c>
    </row>
    <row r="1002" spans="1:16" x14ac:dyDescent="0.25">
      <c r="A1002" s="60">
        <v>127.9609375</v>
      </c>
      <c r="B1002" s="60">
        <v>1893.811279296875</v>
      </c>
      <c r="D1002" s="60">
        <v>127.9609375</v>
      </c>
      <c r="E1002" s="60">
        <v>2158.6259765625</v>
      </c>
      <c r="F1002" s="60">
        <f t="shared" si="62"/>
        <v>102158.6259765625</v>
      </c>
      <c r="H1002" s="60">
        <v>127.9609375</v>
      </c>
      <c r="I1002" s="60">
        <v>1490.3812255859375</v>
      </c>
      <c r="J1002" s="60">
        <f t="shared" si="63"/>
        <v>201490.38122558594</v>
      </c>
      <c r="L1002" s="60">
        <v>1264.864</v>
      </c>
      <c r="M1002" s="14">
        <v>181.33109999999999</v>
      </c>
      <c r="O1002" s="230">
        <f t="shared" si="60"/>
        <v>1267.864</v>
      </c>
      <c r="P1002" s="230">
        <f t="shared" si="61"/>
        <v>350181.33110000001</v>
      </c>
    </row>
    <row r="1003" spans="1:16" x14ac:dyDescent="0.25">
      <c r="A1003" s="60">
        <v>126.009765625</v>
      </c>
      <c r="B1003" s="60">
        <v>1966.7005615234375</v>
      </c>
      <c r="D1003" s="60">
        <v>126.009765625</v>
      </c>
      <c r="E1003" s="60">
        <v>2094.14501953125</v>
      </c>
      <c r="F1003" s="60">
        <f t="shared" si="62"/>
        <v>102094.14501953125</v>
      </c>
      <c r="H1003" s="60">
        <v>126.009765625</v>
      </c>
      <c r="I1003" s="60">
        <v>1571.1712646484375</v>
      </c>
      <c r="J1003" s="60">
        <f t="shared" si="63"/>
        <v>201571.17126464844</v>
      </c>
      <c r="L1003" s="60">
        <v>1265.9380000000001</v>
      </c>
      <c r="M1003" s="14">
        <v>194.3115</v>
      </c>
      <c r="O1003" s="230">
        <f t="shared" si="60"/>
        <v>1268.9380000000001</v>
      </c>
      <c r="P1003" s="230">
        <f t="shared" si="61"/>
        <v>350194.31150000001</v>
      </c>
    </row>
    <row r="1004" spans="1:16" x14ac:dyDescent="0.25">
      <c r="A1004" s="60">
        <v>124.05859375</v>
      </c>
      <c r="B1004" s="60">
        <v>2079.843017578125</v>
      </c>
      <c r="D1004" s="60">
        <v>124.05859375</v>
      </c>
      <c r="E1004" s="60">
        <v>2246.669677734375</v>
      </c>
      <c r="F1004" s="60">
        <f t="shared" si="62"/>
        <v>102246.66967773438</v>
      </c>
      <c r="H1004" s="60">
        <v>124.05859375</v>
      </c>
      <c r="I1004" s="60">
        <v>1569.4986572265625</v>
      </c>
      <c r="J1004" s="60">
        <f t="shared" si="63"/>
        <v>201569.49865722656</v>
      </c>
      <c r="L1004" s="60">
        <v>1267.011</v>
      </c>
      <c r="M1004" s="14">
        <v>17.367190000000001</v>
      </c>
      <c r="O1004" s="230">
        <f t="shared" si="60"/>
        <v>1270.011</v>
      </c>
      <c r="P1004" s="230">
        <f t="shared" si="61"/>
        <v>350017.36719000002</v>
      </c>
    </row>
    <row r="1005" spans="1:16" x14ac:dyDescent="0.25">
      <c r="A1005" s="60">
        <v>122.107421875</v>
      </c>
      <c r="B1005" s="60">
        <v>2109.108154296875</v>
      </c>
      <c r="D1005" s="60">
        <v>122.107421875</v>
      </c>
      <c r="E1005" s="60">
        <v>1942.385009765625</v>
      </c>
      <c r="F1005" s="60">
        <f t="shared" si="62"/>
        <v>101942.38500976563</v>
      </c>
      <c r="H1005" s="60">
        <v>122.107421875</v>
      </c>
      <c r="I1005" s="60">
        <v>1511.22412109375</v>
      </c>
      <c r="J1005" s="60">
        <f t="shared" si="63"/>
        <v>201511.22412109375</v>
      </c>
      <c r="L1005" s="60">
        <v>1268.085</v>
      </c>
      <c r="M1005" s="14">
        <v>129.3965</v>
      </c>
      <c r="O1005" s="230">
        <f t="shared" si="60"/>
        <v>1271.085</v>
      </c>
      <c r="P1005" s="230">
        <f t="shared" si="61"/>
        <v>350129.39649999997</v>
      </c>
    </row>
    <row r="1006" spans="1:16" x14ac:dyDescent="0.25">
      <c r="A1006" s="60">
        <v>120.154296875</v>
      </c>
      <c r="B1006" s="60">
        <v>2150.885986328125</v>
      </c>
      <c r="D1006" s="60">
        <v>120.154296875</v>
      </c>
      <c r="E1006" s="60">
        <v>2056.590576171875</v>
      </c>
      <c r="F1006" s="60">
        <f t="shared" si="62"/>
        <v>102056.59057617188</v>
      </c>
      <c r="H1006" s="60">
        <v>120.154296875</v>
      </c>
      <c r="I1006" s="60">
        <v>1182.8074951171875</v>
      </c>
      <c r="J1006" s="60">
        <f t="shared" si="63"/>
        <v>201182.80749511719</v>
      </c>
      <c r="L1006" s="60">
        <v>1269.1579999999999</v>
      </c>
      <c r="M1006" s="14">
        <v>70.351560000000006</v>
      </c>
      <c r="O1006" s="230">
        <f t="shared" si="60"/>
        <v>1272.1579999999999</v>
      </c>
      <c r="P1006" s="230">
        <f t="shared" si="61"/>
        <v>350070.35155999998</v>
      </c>
    </row>
    <row r="1007" spans="1:16" x14ac:dyDescent="0.25">
      <c r="A1007" s="60">
        <v>118.203125</v>
      </c>
      <c r="B1007" s="60">
        <v>2160.28955078125</v>
      </c>
      <c r="D1007" s="60">
        <v>118.203125</v>
      </c>
      <c r="E1007" s="60">
        <v>2161.2646484375</v>
      </c>
      <c r="F1007" s="60">
        <f t="shared" si="62"/>
        <v>102161.2646484375</v>
      </c>
      <c r="H1007" s="60">
        <v>118.203125</v>
      </c>
      <c r="I1007" s="60">
        <v>1360.3228759765625</v>
      </c>
      <c r="J1007" s="60">
        <f t="shared" si="63"/>
        <v>201360.32287597656</v>
      </c>
      <c r="L1007" s="60">
        <v>1270.231</v>
      </c>
      <c r="M1007" s="14">
        <v>8.3066410000000008</v>
      </c>
      <c r="O1007" s="230">
        <f t="shared" si="60"/>
        <v>1273.231</v>
      </c>
      <c r="P1007" s="230">
        <f t="shared" si="61"/>
        <v>350008.30664099997</v>
      </c>
    </row>
    <row r="1008" spans="1:16" x14ac:dyDescent="0.25">
      <c r="A1008" s="60">
        <v>116.25</v>
      </c>
      <c r="B1008" s="60">
        <v>2123.673095703125</v>
      </c>
      <c r="D1008" s="60">
        <v>116.25</v>
      </c>
      <c r="E1008" s="60">
        <v>2226.084228515625</v>
      </c>
      <c r="F1008" s="60">
        <f t="shared" si="62"/>
        <v>102226.08422851563</v>
      </c>
      <c r="H1008" s="60">
        <v>116.25</v>
      </c>
      <c r="I1008" s="60">
        <v>1303.947021484375</v>
      </c>
      <c r="J1008" s="60">
        <f t="shared" si="63"/>
        <v>201303.94702148438</v>
      </c>
      <c r="L1008" s="60">
        <v>1271.3040000000001</v>
      </c>
      <c r="M1008" s="14">
        <v>25.395510000000002</v>
      </c>
      <c r="O1008" s="230">
        <f t="shared" si="60"/>
        <v>1274.3040000000001</v>
      </c>
      <c r="P1008" s="230">
        <f t="shared" si="61"/>
        <v>350025.39551</v>
      </c>
    </row>
    <row r="1009" spans="1:16" x14ac:dyDescent="0.25">
      <c r="A1009" s="60">
        <v>114.294921875</v>
      </c>
      <c r="B1009" s="60">
        <v>1949.120849609375</v>
      </c>
      <c r="D1009" s="60">
        <v>114.294921875</v>
      </c>
      <c r="E1009" s="60">
        <v>1923.6561279296875</v>
      </c>
      <c r="F1009" s="60">
        <f t="shared" si="62"/>
        <v>101923.65612792969</v>
      </c>
      <c r="H1009" s="60">
        <v>114.294921875</v>
      </c>
      <c r="I1009" s="60">
        <v>1250.8187255859375</v>
      </c>
      <c r="J1009" s="60">
        <f t="shared" si="63"/>
        <v>201250.81872558594</v>
      </c>
      <c r="L1009" s="60">
        <v>1272.377</v>
      </c>
      <c r="M1009" s="14">
        <v>199.09960000000001</v>
      </c>
      <c r="O1009" s="230">
        <f t="shared" si="60"/>
        <v>1275.377</v>
      </c>
      <c r="P1009" s="230">
        <f t="shared" si="61"/>
        <v>350199.09960000002</v>
      </c>
    </row>
    <row r="1010" spans="1:16" x14ac:dyDescent="0.25">
      <c r="A1010" s="60">
        <v>112.341796875</v>
      </c>
      <c r="B1010" s="60">
        <v>1966.731689453125</v>
      </c>
      <c r="D1010" s="60">
        <v>112.341796875</v>
      </c>
      <c r="E1010" s="60">
        <v>1855.4693603515625</v>
      </c>
      <c r="F1010" s="60">
        <f t="shared" si="62"/>
        <v>101855.46936035156</v>
      </c>
      <c r="H1010" s="60">
        <v>112.341796875</v>
      </c>
      <c r="I1010" s="60">
        <v>1048.6568603515625</v>
      </c>
      <c r="J1010" s="60">
        <f t="shared" si="63"/>
        <v>201048.65686035156</v>
      </c>
      <c r="L1010" s="60">
        <v>1273.45</v>
      </c>
      <c r="M1010" s="14">
        <v>142.60839999999999</v>
      </c>
      <c r="O1010" s="230">
        <f t="shared" si="60"/>
        <v>1276.45</v>
      </c>
      <c r="P1010" s="230">
        <f t="shared" si="61"/>
        <v>350142.60840000003</v>
      </c>
    </row>
    <row r="1011" spans="1:16" x14ac:dyDescent="0.25">
      <c r="A1011" s="60">
        <v>110.38671875</v>
      </c>
      <c r="B1011" s="60">
        <v>2087.28125</v>
      </c>
      <c r="D1011" s="60">
        <v>110.38671875</v>
      </c>
      <c r="E1011" s="60">
        <v>2147.126953125</v>
      </c>
      <c r="F1011" s="60">
        <f t="shared" si="62"/>
        <v>102147.126953125</v>
      </c>
      <c r="H1011" s="60">
        <v>110.38671875</v>
      </c>
      <c r="I1011" s="60">
        <v>1382.3231201171875</v>
      </c>
      <c r="J1011" s="60">
        <f t="shared" si="63"/>
        <v>201382.32312011719</v>
      </c>
      <c r="L1011" s="60">
        <v>1274.5219999999999</v>
      </c>
      <c r="M1011" s="14">
        <v>128.334</v>
      </c>
      <c r="O1011" s="230">
        <f t="shared" si="60"/>
        <v>1277.5219999999999</v>
      </c>
      <c r="P1011" s="230">
        <f t="shared" si="61"/>
        <v>350128.33399999997</v>
      </c>
    </row>
    <row r="1012" spans="1:16" x14ac:dyDescent="0.25">
      <c r="A1012" s="60">
        <v>108.431640625</v>
      </c>
      <c r="B1012" s="60">
        <v>2359.336669921875</v>
      </c>
      <c r="D1012" s="60">
        <v>108.431640625</v>
      </c>
      <c r="E1012" s="60">
        <v>2285.63427734375</v>
      </c>
      <c r="F1012" s="60">
        <f t="shared" si="62"/>
        <v>102285.63427734375</v>
      </c>
      <c r="H1012" s="60">
        <v>108.431640625</v>
      </c>
      <c r="I1012" s="60">
        <v>1525.1937255859375</v>
      </c>
      <c r="J1012" s="60">
        <f t="shared" si="63"/>
        <v>201525.19372558594</v>
      </c>
      <c r="L1012" s="60">
        <v>1275.5940000000001</v>
      </c>
      <c r="M1012" s="14">
        <v>55.369140000000002</v>
      </c>
      <c r="O1012" s="230">
        <f t="shared" si="60"/>
        <v>1278.5940000000001</v>
      </c>
      <c r="P1012" s="230">
        <f t="shared" si="61"/>
        <v>350055.36914000002</v>
      </c>
    </row>
    <row r="1013" spans="1:16" x14ac:dyDescent="0.25">
      <c r="A1013" s="60">
        <v>106.4765625</v>
      </c>
      <c r="B1013" s="60">
        <v>2274.173828125</v>
      </c>
      <c r="D1013" s="60">
        <v>106.4765625</v>
      </c>
      <c r="E1013" s="60">
        <v>2174.125</v>
      </c>
      <c r="F1013" s="60">
        <f t="shared" si="62"/>
        <v>102174.125</v>
      </c>
      <c r="H1013" s="60">
        <v>106.4765625</v>
      </c>
      <c r="I1013" s="60">
        <v>1370.25244140625</v>
      </c>
      <c r="J1013" s="60">
        <f t="shared" si="63"/>
        <v>201370.25244140625</v>
      </c>
      <c r="L1013" s="60">
        <v>1276.6659999999999</v>
      </c>
      <c r="M1013" s="14">
        <v>11.75098</v>
      </c>
      <c r="O1013" s="230">
        <f t="shared" si="60"/>
        <v>1279.6659999999999</v>
      </c>
      <c r="P1013" s="230">
        <f t="shared" si="61"/>
        <v>350011.75098000001</v>
      </c>
    </row>
    <row r="1014" spans="1:16" x14ac:dyDescent="0.25">
      <c r="A1014" s="60">
        <v>104.51953125</v>
      </c>
      <c r="B1014" s="60">
        <v>1849.038330078125</v>
      </c>
      <c r="D1014" s="60">
        <v>104.51953125</v>
      </c>
      <c r="E1014" s="60">
        <v>1523.009521484375</v>
      </c>
      <c r="F1014" s="60">
        <f t="shared" si="62"/>
        <v>101523.00952148438</v>
      </c>
      <c r="H1014" s="60">
        <v>104.51953125</v>
      </c>
      <c r="I1014" s="60">
        <v>994.790771484375</v>
      </c>
      <c r="J1014" s="60">
        <f t="shared" si="63"/>
        <v>200994.79077148438</v>
      </c>
      <c r="L1014" s="60">
        <v>1277.7380000000001</v>
      </c>
      <c r="M1014" s="14">
        <v>96.101560000000006</v>
      </c>
      <c r="O1014" s="230">
        <f t="shared" si="60"/>
        <v>1280.7380000000001</v>
      </c>
      <c r="P1014" s="230">
        <f t="shared" si="61"/>
        <v>350096.10155999998</v>
      </c>
    </row>
    <row r="1015" spans="1:16" x14ac:dyDescent="0.25">
      <c r="A1015" s="60">
        <v>102.564453125</v>
      </c>
      <c r="B1015" s="60">
        <v>875.800537109375</v>
      </c>
      <c r="D1015" s="60">
        <v>102.564453125</v>
      </c>
      <c r="E1015" s="60">
        <v>847.5040283203125</v>
      </c>
      <c r="F1015" s="60">
        <f t="shared" si="62"/>
        <v>100847.50402832031</v>
      </c>
      <c r="H1015" s="60">
        <v>102.564453125</v>
      </c>
      <c r="I1015" s="60">
        <v>476.85519409179688</v>
      </c>
      <c r="J1015" s="60">
        <f t="shared" si="63"/>
        <v>200476.8551940918</v>
      </c>
      <c r="L1015" s="60">
        <v>1278.81</v>
      </c>
      <c r="M1015" s="14">
        <v>75.259770000000003</v>
      </c>
      <c r="O1015" s="230">
        <f t="shared" si="60"/>
        <v>1281.81</v>
      </c>
      <c r="P1015" s="230">
        <f t="shared" si="61"/>
        <v>350075.25977</v>
      </c>
    </row>
    <row r="1016" spans="1:16" x14ac:dyDescent="0.25">
      <c r="A1016" s="60">
        <v>100.607421875</v>
      </c>
      <c r="B1016" s="60">
        <v>9.4546375274658203</v>
      </c>
      <c r="D1016" s="60">
        <v>100.607421875</v>
      </c>
      <c r="E1016" s="60">
        <v>15.29029655456543</v>
      </c>
      <c r="F1016" s="60">
        <f t="shared" si="62"/>
        <v>100015.29029655457</v>
      </c>
      <c r="H1016" s="60">
        <v>100.607421875</v>
      </c>
      <c r="I1016" s="60">
        <v>2.3354871273040771</v>
      </c>
      <c r="J1016" s="60">
        <f t="shared" si="63"/>
        <v>200002.3354871273</v>
      </c>
      <c r="L1016" s="60">
        <v>1279.8820000000001</v>
      </c>
      <c r="M1016" s="14">
        <v>4.0810550000000001</v>
      </c>
      <c r="O1016" s="230">
        <f t="shared" si="60"/>
        <v>1282.8820000000001</v>
      </c>
      <c r="P1016" s="230">
        <f t="shared" si="61"/>
        <v>350004.08105500002</v>
      </c>
    </row>
    <row r="1017" spans="1:16" x14ac:dyDescent="0.25">
      <c r="L1017" s="60">
        <v>1280.953</v>
      </c>
      <c r="M1017" s="14">
        <v>36.165039999999998</v>
      </c>
      <c r="O1017" s="230">
        <f t="shared" si="60"/>
        <v>1283.953</v>
      </c>
      <c r="P1017" s="230">
        <f t="shared" si="61"/>
        <v>350036.16503999999</v>
      </c>
    </row>
    <row r="1018" spans="1:16" x14ac:dyDescent="0.25">
      <c r="L1018" s="60">
        <v>1282.0250000000001</v>
      </c>
      <c r="M1018" s="14">
        <v>35.752929999999999</v>
      </c>
      <c r="O1018" s="230">
        <f t="shared" si="60"/>
        <v>1285.0250000000001</v>
      </c>
      <c r="P1018" s="230">
        <f t="shared" si="61"/>
        <v>350035.75293000002</v>
      </c>
    </row>
    <row r="1019" spans="1:16" x14ac:dyDescent="0.25">
      <c r="L1019" s="60">
        <v>1283.096</v>
      </c>
      <c r="M1019" s="14">
        <v>82.457030000000003</v>
      </c>
      <c r="O1019" s="230">
        <f t="shared" si="60"/>
        <v>1286.096</v>
      </c>
      <c r="P1019" s="230">
        <f t="shared" si="61"/>
        <v>350082.45702999999</v>
      </c>
    </row>
    <row r="1020" spans="1:16" x14ac:dyDescent="0.25">
      <c r="L1020" s="60">
        <v>1284.1669999999999</v>
      </c>
      <c r="M1020" s="14">
        <v>18.321290000000001</v>
      </c>
      <c r="O1020" s="230">
        <f t="shared" si="60"/>
        <v>1287.1669999999999</v>
      </c>
      <c r="P1020" s="230">
        <f t="shared" si="61"/>
        <v>350018.32128999999</v>
      </c>
    </row>
    <row r="1021" spans="1:16" x14ac:dyDescent="0.25">
      <c r="L1021" s="60">
        <v>1285.2380000000001</v>
      </c>
      <c r="M1021" s="14">
        <v>165.24510000000001</v>
      </c>
      <c r="O1021" s="230">
        <f t="shared" si="60"/>
        <v>1288.2380000000001</v>
      </c>
      <c r="P1021" s="230">
        <f t="shared" si="61"/>
        <v>350165.2451</v>
      </c>
    </row>
    <row r="1022" spans="1:16" x14ac:dyDescent="0.25">
      <c r="L1022" s="60">
        <v>1286.308</v>
      </c>
      <c r="M1022" s="14">
        <v>75.941410000000005</v>
      </c>
      <c r="O1022" s="230">
        <f t="shared" si="60"/>
        <v>1289.308</v>
      </c>
      <c r="P1022" s="230">
        <f t="shared" si="61"/>
        <v>350075.94141000003</v>
      </c>
    </row>
    <row r="1023" spans="1:16" x14ac:dyDescent="0.25">
      <c r="L1023" s="60">
        <v>1287.3789999999999</v>
      </c>
      <c r="M1023" s="14">
        <v>78.403319999999994</v>
      </c>
      <c r="O1023" s="230">
        <f t="shared" si="60"/>
        <v>1290.3789999999999</v>
      </c>
      <c r="P1023" s="230">
        <f t="shared" si="61"/>
        <v>350078.40331999998</v>
      </c>
    </row>
    <row r="1024" spans="1:16" x14ac:dyDescent="0.25">
      <c r="L1024" s="60">
        <v>1288.4490000000001</v>
      </c>
      <c r="M1024" s="14">
        <v>72.06738</v>
      </c>
      <c r="O1024" s="230">
        <f t="shared" si="60"/>
        <v>1291.4490000000001</v>
      </c>
      <c r="P1024" s="230">
        <f t="shared" si="61"/>
        <v>350072.06738000002</v>
      </c>
    </row>
    <row r="1025" spans="12:16" x14ac:dyDescent="0.25">
      <c r="L1025" s="60">
        <v>1289.519</v>
      </c>
      <c r="M1025" s="14">
        <v>98.714839999999995</v>
      </c>
      <c r="O1025" s="230">
        <f t="shared" si="60"/>
        <v>1292.519</v>
      </c>
      <c r="P1025" s="230">
        <f t="shared" si="61"/>
        <v>350098.71483999997</v>
      </c>
    </row>
    <row r="1026" spans="12:16" x14ac:dyDescent="0.25">
      <c r="L1026" s="60">
        <v>1290.5889999999999</v>
      </c>
      <c r="M1026" s="14">
        <v>47.09375</v>
      </c>
      <c r="O1026" s="230">
        <f t="shared" si="60"/>
        <v>1293.5889999999999</v>
      </c>
      <c r="P1026" s="230">
        <f t="shared" si="61"/>
        <v>350047.09375</v>
      </c>
    </row>
    <row r="1027" spans="12:16" x14ac:dyDescent="0.25">
      <c r="L1027" s="60">
        <v>1291.6590000000001</v>
      </c>
      <c r="M1027" s="14">
        <v>136.54390000000001</v>
      </c>
      <c r="O1027" s="230">
        <f t="shared" si="60"/>
        <v>1294.6590000000001</v>
      </c>
      <c r="P1027" s="230">
        <f t="shared" si="61"/>
        <v>350136.54389999999</v>
      </c>
    </row>
    <row r="1028" spans="12:16" x14ac:dyDescent="0.25">
      <c r="L1028" s="60">
        <v>1292.729</v>
      </c>
      <c r="M1028" s="14">
        <v>155.59379999999999</v>
      </c>
      <c r="O1028" s="230">
        <f t="shared" si="60"/>
        <v>1295.729</v>
      </c>
      <c r="P1028" s="230">
        <f t="shared" si="61"/>
        <v>350155.59379999997</v>
      </c>
    </row>
    <row r="1029" spans="12:16" x14ac:dyDescent="0.25">
      <c r="L1029" s="60">
        <v>1293.798</v>
      </c>
      <c r="M1029" s="14">
        <v>34.048830000000002</v>
      </c>
      <c r="O1029" s="230">
        <f t="shared" si="60"/>
        <v>1296.798</v>
      </c>
      <c r="P1029" s="230">
        <f t="shared" si="61"/>
        <v>350034.04882999999</v>
      </c>
    </row>
    <row r="1030" spans="12:16" x14ac:dyDescent="0.25">
      <c r="L1030" s="60">
        <v>1294.8679999999999</v>
      </c>
      <c r="M1030" s="14">
        <v>239.61619999999999</v>
      </c>
      <c r="O1030" s="230">
        <f t="shared" si="60"/>
        <v>1297.8679999999999</v>
      </c>
      <c r="P1030" s="230">
        <f t="shared" si="61"/>
        <v>350239.61619999999</v>
      </c>
    </row>
    <row r="1031" spans="12:16" x14ac:dyDescent="0.25">
      <c r="L1031" s="60">
        <v>1295.9369999999999</v>
      </c>
      <c r="M1031" s="14">
        <v>123.1348</v>
      </c>
      <c r="O1031" s="230">
        <f t="shared" ref="O1031:O1094" si="64">L1031+$O$4</f>
        <v>1298.9369999999999</v>
      </c>
      <c r="P1031" s="230">
        <f t="shared" ref="P1031:P1094" si="65">M1031+$P$4</f>
        <v>350123.1348</v>
      </c>
    </row>
    <row r="1032" spans="12:16" x14ac:dyDescent="0.25">
      <c r="L1032" s="60">
        <v>1297.0060000000001</v>
      </c>
      <c r="M1032" s="14">
        <v>118.3203</v>
      </c>
      <c r="O1032" s="230">
        <f t="shared" si="64"/>
        <v>1300.0060000000001</v>
      </c>
      <c r="P1032" s="230">
        <f t="shared" si="65"/>
        <v>350118.32030000002</v>
      </c>
    </row>
    <row r="1033" spans="12:16" x14ac:dyDescent="0.25">
      <c r="L1033" s="60">
        <v>1298.075</v>
      </c>
      <c r="M1033" s="14">
        <v>152.84469999999999</v>
      </c>
      <c r="O1033" s="230">
        <f t="shared" si="64"/>
        <v>1301.075</v>
      </c>
      <c r="P1033" s="230">
        <f t="shared" si="65"/>
        <v>350152.84470000002</v>
      </c>
    </row>
    <row r="1034" spans="12:16" x14ac:dyDescent="0.25">
      <c r="L1034" s="60">
        <v>1299.143</v>
      </c>
      <c r="M1034" s="14">
        <v>90.353520000000003</v>
      </c>
      <c r="O1034" s="230">
        <f t="shared" si="64"/>
        <v>1302.143</v>
      </c>
      <c r="P1034" s="230">
        <f t="shared" si="65"/>
        <v>350090.35352</v>
      </c>
    </row>
    <row r="1035" spans="12:16" x14ac:dyDescent="0.25">
      <c r="L1035" s="60">
        <v>1300.212</v>
      </c>
      <c r="M1035" s="14">
        <v>220.3252</v>
      </c>
      <c r="O1035" s="230">
        <f t="shared" si="64"/>
        <v>1303.212</v>
      </c>
      <c r="P1035" s="230">
        <f t="shared" si="65"/>
        <v>350220.32520000002</v>
      </c>
    </row>
    <row r="1036" spans="12:16" x14ac:dyDescent="0.25">
      <c r="L1036" s="60">
        <v>1301.28</v>
      </c>
      <c r="M1036" s="14">
        <v>174.51759999999999</v>
      </c>
      <c r="O1036" s="230">
        <f t="shared" si="64"/>
        <v>1304.28</v>
      </c>
      <c r="P1036" s="230">
        <f t="shared" si="65"/>
        <v>350174.51760000002</v>
      </c>
    </row>
    <row r="1037" spans="12:16" x14ac:dyDescent="0.25">
      <c r="L1037" s="60">
        <v>1302.348</v>
      </c>
      <c r="M1037" s="14">
        <v>27.564450000000001</v>
      </c>
      <c r="O1037" s="230">
        <f t="shared" si="64"/>
        <v>1305.348</v>
      </c>
      <c r="P1037" s="230">
        <f t="shared" si="65"/>
        <v>350027.56445000001</v>
      </c>
    </row>
    <row r="1038" spans="12:16" x14ac:dyDescent="0.25">
      <c r="L1038" s="60">
        <v>1303.4159999999999</v>
      </c>
      <c r="M1038" s="14">
        <v>38.404299999999999</v>
      </c>
      <c r="O1038" s="230">
        <f t="shared" si="64"/>
        <v>1306.4159999999999</v>
      </c>
      <c r="P1038" s="230">
        <f t="shared" si="65"/>
        <v>350038.40429999999</v>
      </c>
    </row>
    <row r="1039" spans="12:16" x14ac:dyDescent="0.25">
      <c r="L1039" s="60">
        <v>1304.4839999999999</v>
      </c>
      <c r="M1039" s="14">
        <v>190.98240000000001</v>
      </c>
      <c r="O1039" s="230">
        <f t="shared" si="64"/>
        <v>1307.4839999999999</v>
      </c>
      <c r="P1039" s="230">
        <f t="shared" si="65"/>
        <v>350190.98239999998</v>
      </c>
    </row>
    <row r="1040" spans="12:16" x14ac:dyDescent="0.25">
      <c r="L1040" s="60">
        <v>1305.5519999999999</v>
      </c>
      <c r="M1040" s="14">
        <v>56.37012</v>
      </c>
      <c r="O1040" s="230">
        <f t="shared" si="64"/>
        <v>1308.5519999999999</v>
      </c>
      <c r="P1040" s="230">
        <f t="shared" si="65"/>
        <v>350056.37011999998</v>
      </c>
    </row>
    <row r="1041" spans="12:16" x14ac:dyDescent="0.25">
      <c r="L1041" s="60">
        <v>1306.6199999999999</v>
      </c>
      <c r="M1041" s="14">
        <v>129.34379999999999</v>
      </c>
      <c r="O1041" s="230">
        <f t="shared" si="64"/>
        <v>1309.6199999999999</v>
      </c>
      <c r="P1041" s="230">
        <f t="shared" si="65"/>
        <v>350129.34379999997</v>
      </c>
    </row>
    <row r="1042" spans="12:16" x14ac:dyDescent="0.25">
      <c r="L1042" s="60">
        <v>1307.6869999999999</v>
      </c>
      <c r="M1042" s="14">
        <v>87.700199999999995</v>
      </c>
      <c r="O1042" s="230">
        <f t="shared" si="64"/>
        <v>1310.6869999999999</v>
      </c>
      <c r="P1042" s="230">
        <f t="shared" si="65"/>
        <v>350087.70020000002</v>
      </c>
    </row>
    <row r="1043" spans="12:16" x14ac:dyDescent="0.25">
      <c r="L1043" s="60">
        <v>1308.7539999999999</v>
      </c>
      <c r="M1043" s="14">
        <v>102.8818</v>
      </c>
      <c r="O1043" s="230">
        <f t="shared" si="64"/>
        <v>1311.7539999999999</v>
      </c>
      <c r="P1043" s="230">
        <f t="shared" si="65"/>
        <v>350102.88179999997</v>
      </c>
    </row>
    <row r="1044" spans="12:16" x14ac:dyDescent="0.25">
      <c r="L1044" s="60">
        <v>1309.8209999999999</v>
      </c>
      <c r="M1044" s="14">
        <v>69.983400000000003</v>
      </c>
      <c r="O1044" s="230">
        <f t="shared" si="64"/>
        <v>1312.8209999999999</v>
      </c>
      <c r="P1044" s="230">
        <f t="shared" si="65"/>
        <v>350069.98340000003</v>
      </c>
    </row>
    <row r="1045" spans="12:16" x14ac:dyDescent="0.25">
      <c r="L1045" s="60">
        <v>1310.8879999999999</v>
      </c>
      <c r="M1045" s="14">
        <v>73.138670000000005</v>
      </c>
      <c r="O1045" s="230">
        <f t="shared" si="64"/>
        <v>1313.8879999999999</v>
      </c>
      <c r="P1045" s="230">
        <f t="shared" si="65"/>
        <v>350073.13867000001</v>
      </c>
    </row>
    <row r="1046" spans="12:16" x14ac:dyDescent="0.25">
      <c r="L1046" s="60">
        <v>1311.9549999999999</v>
      </c>
      <c r="M1046" s="14">
        <v>139.2139</v>
      </c>
      <c r="O1046" s="230">
        <f t="shared" si="64"/>
        <v>1314.9549999999999</v>
      </c>
      <c r="P1046" s="230">
        <f t="shared" si="65"/>
        <v>350139.21389999997</v>
      </c>
    </row>
    <row r="1047" spans="12:16" x14ac:dyDescent="0.25">
      <c r="L1047" s="60">
        <v>1313.021</v>
      </c>
      <c r="M1047" s="14">
        <v>135.32810000000001</v>
      </c>
      <c r="O1047" s="230">
        <f t="shared" si="64"/>
        <v>1316.021</v>
      </c>
      <c r="P1047" s="230">
        <f t="shared" si="65"/>
        <v>350135.32809999998</v>
      </c>
    </row>
    <row r="1048" spans="12:16" x14ac:dyDescent="0.25">
      <c r="L1048" s="60">
        <v>1314.088</v>
      </c>
      <c r="M1048" s="14">
        <v>87.448239999999998</v>
      </c>
      <c r="O1048" s="230">
        <f t="shared" si="64"/>
        <v>1317.088</v>
      </c>
      <c r="P1048" s="230">
        <f t="shared" si="65"/>
        <v>350087.44824</v>
      </c>
    </row>
    <row r="1049" spans="12:16" x14ac:dyDescent="0.25">
      <c r="L1049" s="60">
        <v>1315.154</v>
      </c>
      <c r="M1049" s="14">
        <v>46.690429999999999</v>
      </c>
      <c r="O1049" s="230">
        <f t="shared" si="64"/>
        <v>1318.154</v>
      </c>
      <c r="P1049" s="230">
        <f t="shared" si="65"/>
        <v>350046.69043000002</v>
      </c>
    </row>
    <row r="1050" spans="12:16" x14ac:dyDescent="0.25">
      <c r="L1050" s="60">
        <v>1316.22</v>
      </c>
      <c r="M1050" s="14">
        <v>149.64940000000001</v>
      </c>
      <c r="O1050" s="230">
        <f t="shared" si="64"/>
        <v>1319.22</v>
      </c>
      <c r="P1050" s="230">
        <f t="shared" si="65"/>
        <v>350149.64939999999</v>
      </c>
    </row>
    <row r="1051" spans="12:16" x14ac:dyDescent="0.25">
      <c r="L1051" s="60">
        <v>1317.2860000000001</v>
      </c>
      <c r="M1051" s="14">
        <v>155.34379999999999</v>
      </c>
      <c r="O1051" s="230">
        <f t="shared" si="64"/>
        <v>1320.2860000000001</v>
      </c>
      <c r="P1051" s="230">
        <f t="shared" si="65"/>
        <v>350155.34379999997</v>
      </c>
    </row>
    <row r="1052" spans="12:16" x14ac:dyDescent="0.25">
      <c r="L1052" s="60">
        <v>1318.3520000000001</v>
      </c>
      <c r="M1052" s="14">
        <v>37.544919999999998</v>
      </c>
      <c r="O1052" s="230">
        <f t="shared" si="64"/>
        <v>1321.3520000000001</v>
      </c>
      <c r="P1052" s="230">
        <f t="shared" si="65"/>
        <v>350037.54492000001</v>
      </c>
    </row>
    <row r="1053" spans="12:16" x14ac:dyDescent="0.25">
      <c r="L1053" s="60">
        <v>1319.4169999999999</v>
      </c>
      <c r="M1053" s="14">
        <v>132.62299999999999</v>
      </c>
      <c r="O1053" s="230">
        <f t="shared" si="64"/>
        <v>1322.4169999999999</v>
      </c>
      <c r="P1053" s="230">
        <f t="shared" si="65"/>
        <v>350132.62300000002</v>
      </c>
    </row>
    <row r="1054" spans="12:16" x14ac:dyDescent="0.25">
      <c r="L1054" s="60">
        <v>1320.4829999999999</v>
      </c>
      <c r="M1054" s="14">
        <v>122.7881</v>
      </c>
      <c r="O1054" s="230">
        <f t="shared" si="64"/>
        <v>1323.4829999999999</v>
      </c>
      <c r="P1054" s="230">
        <f t="shared" si="65"/>
        <v>350122.78810000001</v>
      </c>
    </row>
    <row r="1055" spans="12:16" x14ac:dyDescent="0.25">
      <c r="L1055" s="60">
        <v>1321.548</v>
      </c>
      <c r="M1055" s="14">
        <v>196.75880000000001</v>
      </c>
      <c r="O1055" s="230">
        <f t="shared" si="64"/>
        <v>1324.548</v>
      </c>
      <c r="P1055" s="230">
        <f t="shared" si="65"/>
        <v>350196.75880000001</v>
      </c>
    </row>
    <row r="1056" spans="12:16" x14ac:dyDescent="0.25">
      <c r="L1056" s="60">
        <v>1322.6130000000001</v>
      </c>
      <c r="M1056" s="14">
        <v>53.577150000000003</v>
      </c>
      <c r="O1056" s="230">
        <f t="shared" si="64"/>
        <v>1325.6130000000001</v>
      </c>
      <c r="P1056" s="230">
        <f t="shared" si="65"/>
        <v>350053.57715000003</v>
      </c>
    </row>
    <row r="1057" spans="12:16" x14ac:dyDescent="0.25">
      <c r="L1057" s="60">
        <v>1323.6780000000001</v>
      </c>
      <c r="M1057" s="14">
        <v>18.147459999999999</v>
      </c>
      <c r="O1057" s="230">
        <f t="shared" si="64"/>
        <v>1326.6780000000001</v>
      </c>
      <c r="P1057" s="230">
        <f t="shared" si="65"/>
        <v>350018.14746000001</v>
      </c>
    </row>
    <row r="1058" spans="12:16" x14ac:dyDescent="0.25">
      <c r="L1058" s="60">
        <v>1324.7429999999999</v>
      </c>
      <c r="M1058" s="14">
        <v>250.17189999999999</v>
      </c>
      <c r="O1058" s="230">
        <f t="shared" si="64"/>
        <v>1327.7429999999999</v>
      </c>
      <c r="P1058" s="230">
        <f t="shared" si="65"/>
        <v>350250.17190000002</v>
      </c>
    </row>
    <row r="1059" spans="12:16" x14ac:dyDescent="0.25">
      <c r="L1059" s="60">
        <v>1325.807</v>
      </c>
      <c r="M1059" s="14">
        <v>53.184570000000001</v>
      </c>
      <c r="O1059" s="230">
        <f t="shared" si="64"/>
        <v>1328.807</v>
      </c>
      <c r="P1059" s="230">
        <f t="shared" si="65"/>
        <v>350053.18456999998</v>
      </c>
    </row>
    <row r="1060" spans="12:16" x14ac:dyDescent="0.25">
      <c r="L1060" s="60">
        <v>1326.8720000000001</v>
      </c>
      <c r="M1060" s="14">
        <v>154.26949999999999</v>
      </c>
      <c r="O1060" s="230">
        <f t="shared" si="64"/>
        <v>1329.8720000000001</v>
      </c>
      <c r="P1060" s="230">
        <f t="shared" si="65"/>
        <v>350154.26949999999</v>
      </c>
    </row>
    <row r="1061" spans="12:16" x14ac:dyDescent="0.25">
      <c r="L1061" s="60">
        <v>1327.9359999999999</v>
      </c>
      <c r="M1061" s="14">
        <v>203.08789999999999</v>
      </c>
      <c r="O1061" s="230">
        <f t="shared" si="64"/>
        <v>1330.9359999999999</v>
      </c>
      <c r="P1061" s="230">
        <f t="shared" si="65"/>
        <v>350203.08789999998</v>
      </c>
    </row>
    <row r="1062" spans="12:16" x14ac:dyDescent="0.25">
      <c r="L1062" s="60">
        <v>1329</v>
      </c>
      <c r="M1062" s="14">
        <v>33.575200000000002</v>
      </c>
      <c r="O1062" s="230">
        <f t="shared" si="64"/>
        <v>1332</v>
      </c>
      <c r="P1062" s="230">
        <f t="shared" si="65"/>
        <v>350033.57520000002</v>
      </c>
    </row>
    <row r="1063" spans="12:16" x14ac:dyDescent="0.25">
      <c r="L1063" s="60">
        <v>1330.0640000000001</v>
      </c>
      <c r="M1063" s="14">
        <v>145.60740000000001</v>
      </c>
      <c r="O1063" s="230">
        <f t="shared" si="64"/>
        <v>1333.0640000000001</v>
      </c>
      <c r="P1063" s="230">
        <f t="shared" si="65"/>
        <v>350145.60739999998</v>
      </c>
    </row>
    <row r="1064" spans="12:16" x14ac:dyDescent="0.25">
      <c r="L1064" s="60">
        <v>1331.1279999999999</v>
      </c>
      <c r="M1064" s="14">
        <v>186.6035</v>
      </c>
      <c r="O1064" s="230">
        <f t="shared" si="64"/>
        <v>1334.1279999999999</v>
      </c>
      <c r="P1064" s="230">
        <f t="shared" si="65"/>
        <v>350186.60350000003</v>
      </c>
    </row>
    <row r="1065" spans="12:16" x14ac:dyDescent="0.25">
      <c r="L1065" s="60">
        <v>1332.191</v>
      </c>
      <c r="M1065" s="14">
        <v>137.77930000000001</v>
      </c>
      <c r="O1065" s="230">
        <f t="shared" si="64"/>
        <v>1335.191</v>
      </c>
      <c r="P1065" s="230">
        <f t="shared" si="65"/>
        <v>350137.77929999999</v>
      </c>
    </row>
    <row r="1066" spans="12:16" x14ac:dyDescent="0.25">
      <c r="L1066" s="60">
        <v>1333.2550000000001</v>
      </c>
      <c r="M1066" s="14">
        <v>204.95310000000001</v>
      </c>
      <c r="O1066" s="230">
        <f t="shared" si="64"/>
        <v>1336.2550000000001</v>
      </c>
      <c r="P1066" s="230">
        <f t="shared" si="65"/>
        <v>350204.95309999998</v>
      </c>
    </row>
    <row r="1067" spans="12:16" x14ac:dyDescent="0.25">
      <c r="L1067" s="60">
        <v>1334.318</v>
      </c>
      <c r="M1067" s="14">
        <v>36.045900000000003</v>
      </c>
      <c r="O1067" s="230">
        <f t="shared" si="64"/>
        <v>1337.318</v>
      </c>
      <c r="P1067" s="230">
        <f t="shared" si="65"/>
        <v>350036.04590000003</v>
      </c>
    </row>
    <row r="1068" spans="12:16" x14ac:dyDescent="0.25">
      <c r="L1068" s="60">
        <v>1335.3810000000001</v>
      </c>
      <c r="M1068" s="14">
        <v>173.06450000000001</v>
      </c>
      <c r="O1068" s="230">
        <f t="shared" si="64"/>
        <v>1338.3810000000001</v>
      </c>
      <c r="P1068" s="230">
        <f t="shared" si="65"/>
        <v>350173.06449999998</v>
      </c>
    </row>
    <row r="1069" spans="12:16" x14ac:dyDescent="0.25">
      <c r="L1069" s="60">
        <v>1336.444</v>
      </c>
      <c r="M1069" s="14">
        <v>18.989260000000002</v>
      </c>
      <c r="O1069" s="230">
        <f t="shared" si="64"/>
        <v>1339.444</v>
      </c>
      <c r="P1069" s="230">
        <f t="shared" si="65"/>
        <v>350018.98926</v>
      </c>
    </row>
    <row r="1070" spans="12:16" x14ac:dyDescent="0.25">
      <c r="L1070" s="60">
        <v>1337.5070000000001</v>
      </c>
      <c r="M1070" s="14">
        <v>189.9375</v>
      </c>
      <c r="O1070" s="230">
        <f t="shared" si="64"/>
        <v>1340.5070000000001</v>
      </c>
      <c r="P1070" s="230">
        <f t="shared" si="65"/>
        <v>350189.9375</v>
      </c>
    </row>
    <row r="1071" spans="12:16" x14ac:dyDescent="0.25">
      <c r="L1071" s="60">
        <v>1338.569</v>
      </c>
      <c r="M1071" s="14">
        <v>67.852540000000005</v>
      </c>
      <c r="O1071" s="230">
        <f t="shared" si="64"/>
        <v>1341.569</v>
      </c>
      <c r="P1071" s="230">
        <f t="shared" si="65"/>
        <v>350067.85253999999</v>
      </c>
    </row>
    <row r="1072" spans="12:16" x14ac:dyDescent="0.25">
      <c r="L1072" s="60">
        <v>1339.6320000000001</v>
      </c>
      <c r="M1072" s="14">
        <v>33.507809999999999</v>
      </c>
      <c r="O1072" s="230">
        <f t="shared" si="64"/>
        <v>1342.6320000000001</v>
      </c>
      <c r="P1072" s="230">
        <f t="shared" si="65"/>
        <v>350033.50780999998</v>
      </c>
    </row>
    <row r="1073" spans="12:16" x14ac:dyDescent="0.25">
      <c r="L1073" s="60">
        <v>1340.694</v>
      </c>
      <c r="M1073" s="14">
        <v>99.594729999999998</v>
      </c>
      <c r="O1073" s="230">
        <f t="shared" si="64"/>
        <v>1343.694</v>
      </c>
      <c r="P1073" s="230">
        <f t="shared" si="65"/>
        <v>350099.59473000001</v>
      </c>
    </row>
    <row r="1074" spans="12:16" x14ac:dyDescent="0.25">
      <c r="L1074" s="60">
        <v>1341.7560000000001</v>
      </c>
      <c r="M1074" s="14">
        <v>104.4248</v>
      </c>
      <c r="O1074" s="230">
        <f t="shared" si="64"/>
        <v>1344.7560000000001</v>
      </c>
      <c r="P1074" s="230">
        <f t="shared" si="65"/>
        <v>350104.42479999998</v>
      </c>
    </row>
    <row r="1075" spans="12:16" x14ac:dyDescent="0.25">
      <c r="L1075" s="60">
        <v>1342.818</v>
      </c>
      <c r="M1075" s="14">
        <v>41.074219999999997</v>
      </c>
      <c r="O1075" s="230">
        <f t="shared" si="64"/>
        <v>1345.818</v>
      </c>
      <c r="P1075" s="230">
        <f t="shared" si="65"/>
        <v>350041.07422000001</v>
      </c>
    </row>
    <row r="1076" spans="12:16" x14ac:dyDescent="0.25">
      <c r="L1076" s="60">
        <v>1343.88</v>
      </c>
      <c r="M1076" s="14">
        <v>119.9785</v>
      </c>
      <c r="O1076" s="230">
        <f t="shared" si="64"/>
        <v>1346.88</v>
      </c>
      <c r="P1076" s="230">
        <f t="shared" si="65"/>
        <v>350119.97850000003</v>
      </c>
    </row>
    <row r="1077" spans="12:16" x14ac:dyDescent="0.25">
      <c r="L1077" s="60">
        <v>1344.941</v>
      </c>
      <c r="M1077" s="14">
        <v>101.84569999999999</v>
      </c>
      <c r="O1077" s="230">
        <f t="shared" si="64"/>
        <v>1347.941</v>
      </c>
      <c r="P1077" s="230">
        <f t="shared" si="65"/>
        <v>350101.84570000001</v>
      </c>
    </row>
    <row r="1078" spans="12:16" x14ac:dyDescent="0.25">
      <c r="L1078" s="60">
        <v>1346.0029999999999</v>
      </c>
      <c r="M1078" s="14">
        <v>47.450200000000002</v>
      </c>
      <c r="O1078" s="230">
        <f t="shared" si="64"/>
        <v>1349.0029999999999</v>
      </c>
      <c r="P1078" s="230">
        <f t="shared" si="65"/>
        <v>350047.45020000002</v>
      </c>
    </row>
    <row r="1079" spans="12:16" x14ac:dyDescent="0.25">
      <c r="L1079" s="60">
        <v>1347.0640000000001</v>
      </c>
      <c r="M1079" s="14">
        <v>75.958010000000002</v>
      </c>
      <c r="O1079" s="230">
        <f t="shared" si="64"/>
        <v>1350.0640000000001</v>
      </c>
      <c r="P1079" s="230">
        <f t="shared" si="65"/>
        <v>350075.95801</v>
      </c>
    </row>
    <row r="1080" spans="12:16" x14ac:dyDescent="0.25">
      <c r="L1080" s="60">
        <v>1348.125</v>
      </c>
      <c r="M1080" s="14">
        <v>90.892579999999995</v>
      </c>
      <c r="O1080" s="230">
        <f t="shared" si="64"/>
        <v>1351.125</v>
      </c>
      <c r="P1080" s="230">
        <f t="shared" si="65"/>
        <v>350090.89257999999</v>
      </c>
    </row>
    <row r="1081" spans="12:16" x14ac:dyDescent="0.25">
      <c r="L1081" s="60">
        <v>1349.1859999999999</v>
      </c>
      <c r="M1081" s="14">
        <v>70.450199999999995</v>
      </c>
      <c r="O1081" s="230">
        <f t="shared" si="64"/>
        <v>1352.1859999999999</v>
      </c>
      <c r="P1081" s="230">
        <f t="shared" si="65"/>
        <v>350070.45020000002</v>
      </c>
    </row>
    <row r="1082" spans="12:16" x14ac:dyDescent="0.25">
      <c r="L1082" s="60">
        <v>1350.2470000000001</v>
      </c>
      <c r="M1082" s="14">
        <v>108.67189999999999</v>
      </c>
      <c r="O1082" s="230">
        <f t="shared" si="64"/>
        <v>1353.2470000000001</v>
      </c>
      <c r="P1082" s="230">
        <f t="shared" si="65"/>
        <v>350108.67190000002</v>
      </c>
    </row>
    <row r="1083" spans="12:16" x14ac:dyDescent="0.25">
      <c r="L1083" s="60">
        <v>1351.308</v>
      </c>
      <c r="M1083" s="14">
        <v>66.94238</v>
      </c>
      <c r="O1083" s="230">
        <f t="shared" si="64"/>
        <v>1354.308</v>
      </c>
      <c r="P1083" s="230">
        <f t="shared" si="65"/>
        <v>350066.94238000002</v>
      </c>
    </row>
    <row r="1084" spans="12:16" x14ac:dyDescent="0.25">
      <c r="L1084" s="60">
        <v>1352.3679999999999</v>
      </c>
      <c r="M1084" s="14">
        <v>89.359380000000002</v>
      </c>
      <c r="O1084" s="230">
        <f t="shared" si="64"/>
        <v>1355.3679999999999</v>
      </c>
      <c r="P1084" s="230">
        <f t="shared" si="65"/>
        <v>350089.35937999998</v>
      </c>
    </row>
    <row r="1085" spans="12:16" x14ac:dyDescent="0.25">
      <c r="L1085" s="60">
        <v>1353.4280000000001</v>
      </c>
      <c r="M1085" s="14">
        <v>107.95310000000001</v>
      </c>
      <c r="O1085" s="230">
        <f t="shared" si="64"/>
        <v>1356.4280000000001</v>
      </c>
      <c r="P1085" s="230">
        <f t="shared" si="65"/>
        <v>350107.95309999998</v>
      </c>
    </row>
    <row r="1086" spans="12:16" x14ac:dyDescent="0.25">
      <c r="L1086" s="60">
        <v>1354.489</v>
      </c>
      <c r="M1086" s="14">
        <v>94.670900000000003</v>
      </c>
      <c r="O1086" s="230">
        <f t="shared" si="64"/>
        <v>1357.489</v>
      </c>
      <c r="P1086" s="230">
        <f t="shared" si="65"/>
        <v>350094.67090000003</v>
      </c>
    </row>
    <row r="1087" spans="12:16" x14ac:dyDescent="0.25">
      <c r="L1087" s="60">
        <v>1355.549</v>
      </c>
      <c r="M1087" s="14">
        <v>80.377930000000006</v>
      </c>
      <c r="O1087" s="230">
        <f t="shared" si="64"/>
        <v>1358.549</v>
      </c>
      <c r="P1087" s="230">
        <f t="shared" si="65"/>
        <v>350080.37793000002</v>
      </c>
    </row>
    <row r="1088" spans="12:16" x14ac:dyDescent="0.25">
      <c r="L1088" s="60">
        <v>1356.6079999999999</v>
      </c>
      <c r="M1088" s="14">
        <v>207.9932</v>
      </c>
      <c r="O1088" s="230">
        <f t="shared" si="64"/>
        <v>1359.6079999999999</v>
      </c>
      <c r="P1088" s="230">
        <f t="shared" si="65"/>
        <v>350207.99320000003</v>
      </c>
    </row>
    <row r="1089" spans="12:16" x14ac:dyDescent="0.25">
      <c r="L1089" s="60">
        <v>1357.6679999999999</v>
      </c>
      <c r="M1089" s="14">
        <v>210.5264</v>
      </c>
      <c r="O1089" s="230">
        <f t="shared" si="64"/>
        <v>1360.6679999999999</v>
      </c>
      <c r="P1089" s="230">
        <f t="shared" si="65"/>
        <v>350210.52639999997</v>
      </c>
    </row>
    <row r="1090" spans="12:16" x14ac:dyDescent="0.25">
      <c r="L1090" s="60">
        <v>1358.7270000000001</v>
      </c>
      <c r="M1090" s="14">
        <v>74.809569999999994</v>
      </c>
      <c r="O1090" s="230">
        <f t="shared" si="64"/>
        <v>1361.7270000000001</v>
      </c>
      <c r="P1090" s="230">
        <f t="shared" si="65"/>
        <v>350074.80956999998</v>
      </c>
    </row>
    <row r="1091" spans="12:16" x14ac:dyDescent="0.25">
      <c r="L1091" s="60">
        <v>1359.787</v>
      </c>
      <c r="M1091" s="14">
        <v>210.2021</v>
      </c>
      <c r="O1091" s="230">
        <f t="shared" si="64"/>
        <v>1362.787</v>
      </c>
      <c r="P1091" s="230">
        <f t="shared" si="65"/>
        <v>350210.20209999999</v>
      </c>
    </row>
    <row r="1092" spans="12:16" x14ac:dyDescent="0.25">
      <c r="L1092" s="60">
        <v>1360.846</v>
      </c>
      <c r="M1092" s="14">
        <v>77.988280000000003</v>
      </c>
      <c r="O1092" s="230">
        <f t="shared" si="64"/>
        <v>1363.846</v>
      </c>
      <c r="P1092" s="230">
        <f t="shared" si="65"/>
        <v>350077.98827999999</v>
      </c>
    </row>
    <row r="1093" spans="12:16" x14ac:dyDescent="0.25">
      <c r="L1093" s="60">
        <v>1361.905</v>
      </c>
      <c r="M1093" s="14">
        <v>61.784179999999999</v>
      </c>
      <c r="O1093" s="230">
        <f t="shared" si="64"/>
        <v>1364.905</v>
      </c>
      <c r="P1093" s="230">
        <f t="shared" si="65"/>
        <v>350061.78418000002</v>
      </c>
    </row>
    <row r="1094" spans="12:16" x14ac:dyDescent="0.25">
      <c r="L1094" s="60">
        <v>1362.9639999999999</v>
      </c>
      <c r="M1094" s="14">
        <v>257.32130000000001</v>
      </c>
      <c r="O1094" s="230">
        <f t="shared" si="64"/>
        <v>1365.9639999999999</v>
      </c>
      <c r="P1094" s="230">
        <f t="shared" si="65"/>
        <v>350257.32130000001</v>
      </c>
    </row>
    <row r="1095" spans="12:16" x14ac:dyDescent="0.25">
      <c r="L1095" s="60">
        <v>1364.0219999999999</v>
      </c>
      <c r="M1095" s="14">
        <v>85.727540000000005</v>
      </c>
      <c r="O1095" s="230">
        <f t="shared" ref="O1095:O1158" si="66">L1095+$O$4</f>
        <v>1367.0219999999999</v>
      </c>
      <c r="P1095" s="230">
        <f t="shared" ref="P1095:P1158" si="67">M1095+$P$4</f>
        <v>350085.72753999999</v>
      </c>
    </row>
    <row r="1096" spans="12:16" x14ac:dyDescent="0.25">
      <c r="L1096" s="60">
        <v>1365.0809999999999</v>
      </c>
      <c r="M1096" s="14">
        <v>129.58690000000001</v>
      </c>
      <c r="O1096" s="230">
        <f t="shared" si="66"/>
        <v>1368.0809999999999</v>
      </c>
      <c r="P1096" s="230">
        <f t="shared" si="67"/>
        <v>350129.58689999999</v>
      </c>
    </row>
    <row r="1097" spans="12:16" x14ac:dyDescent="0.25">
      <c r="L1097" s="60">
        <v>1366.1389999999999</v>
      </c>
      <c r="M1097" s="14">
        <v>149.29</v>
      </c>
      <c r="O1097" s="230">
        <f t="shared" si="66"/>
        <v>1369.1389999999999</v>
      </c>
      <c r="P1097" s="230">
        <f t="shared" si="67"/>
        <v>350149.29</v>
      </c>
    </row>
    <row r="1098" spans="12:16" x14ac:dyDescent="0.25">
      <c r="L1098" s="60">
        <v>1367.1969999999999</v>
      </c>
      <c r="M1098" s="14">
        <v>239.05860000000001</v>
      </c>
      <c r="O1098" s="230">
        <f t="shared" si="66"/>
        <v>1370.1969999999999</v>
      </c>
      <c r="P1098" s="230">
        <f t="shared" si="67"/>
        <v>350239.05859999999</v>
      </c>
    </row>
    <row r="1099" spans="12:16" x14ac:dyDescent="0.25">
      <c r="L1099" s="60">
        <v>1368.2550000000001</v>
      </c>
      <c r="M1099" s="14">
        <v>155.2646</v>
      </c>
      <c r="O1099" s="230">
        <f t="shared" si="66"/>
        <v>1371.2550000000001</v>
      </c>
      <c r="P1099" s="230">
        <f t="shared" si="67"/>
        <v>350155.26459999999</v>
      </c>
    </row>
    <row r="1100" spans="12:16" x14ac:dyDescent="0.25">
      <c r="L1100" s="60">
        <v>1369.3130000000001</v>
      </c>
      <c r="M1100" s="14">
        <v>91.061520000000002</v>
      </c>
      <c r="O1100" s="230">
        <f t="shared" si="66"/>
        <v>1372.3130000000001</v>
      </c>
      <c r="P1100" s="230">
        <f t="shared" si="67"/>
        <v>350091.06151999999</v>
      </c>
    </row>
    <row r="1101" spans="12:16" x14ac:dyDescent="0.25">
      <c r="L1101" s="60">
        <v>1370.3710000000001</v>
      </c>
      <c r="M1101" s="14">
        <v>230.4932</v>
      </c>
      <c r="O1101" s="230">
        <f t="shared" si="66"/>
        <v>1373.3710000000001</v>
      </c>
      <c r="P1101" s="230">
        <f t="shared" si="67"/>
        <v>350230.49320000003</v>
      </c>
    </row>
    <row r="1102" spans="12:16" x14ac:dyDescent="0.25">
      <c r="L1102" s="60">
        <v>1371.4280000000001</v>
      </c>
      <c r="M1102" s="14">
        <v>126.9941</v>
      </c>
      <c r="O1102" s="230">
        <f t="shared" si="66"/>
        <v>1374.4280000000001</v>
      </c>
      <c r="P1102" s="230">
        <f t="shared" si="67"/>
        <v>350126.99410000001</v>
      </c>
    </row>
    <row r="1103" spans="12:16" x14ac:dyDescent="0.25">
      <c r="L1103" s="60">
        <v>1372.4860000000001</v>
      </c>
      <c r="M1103" s="14">
        <v>23.45898</v>
      </c>
      <c r="O1103" s="230">
        <f t="shared" si="66"/>
        <v>1375.4860000000001</v>
      </c>
      <c r="P1103" s="230">
        <f t="shared" si="67"/>
        <v>350023.45898</v>
      </c>
    </row>
    <row r="1104" spans="12:16" x14ac:dyDescent="0.25">
      <c r="L1104" s="60">
        <v>1373.5429999999999</v>
      </c>
      <c r="M1104" s="14">
        <v>120.6758</v>
      </c>
      <c r="O1104" s="230">
        <f t="shared" si="66"/>
        <v>1376.5429999999999</v>
      </c>
      <c r="P1104" s="230">
        <f t="shared" si="67"/>
        <v>350120.67580000003</v>
      </c>
    </row>
    <row r="1105" spans="12:16" x14ac:dyDescent="0.25">
      <c r="L1105" s="60">
        <v>1374.6</v>
      </c>
      <c r="M1105" s="14">
        <v>142.1328</v>
      </c>
      <c r="O1105" s="230">
        <f t="shared" si="66"/>
        <v>1377.6</v>
      </c>
      <c r="P1105" s="230">
        <f t="shared" si="67"/>
        <v>350142.13280000002</v>
      </c>
    </row>
    <row r="1106" spans="12:16" x14ac:dyDescent="0.25">
      <c r="L1106" s="60">
        <v>1375.6569999999999</v>
      </c>
      <c r="M1106" s="14">
        <v>95.577150000000003</v>
      </c>
      <c r="O1106" s="230">
        <f t="shared" si="66"/>
        <v>1378.6569999999999</v>
      </c>
      <c r="P1106" s="230">
        <f t="shared" si="67"/>
        <v>350095.57715000003</v>
      </c>
    </row>
    <row r="1107" spans="12:16" x14ac:dyDescent="0.25">
      <c r="L1107" s="60">
        <v>1376.713</v>
      </c>
      <c r="M1107" s="14">
        <v>76.805660000000003</v>
      </c>
      <c r="O1107" s="230">
        <f t="shared" si="66"/>
        <v>1379.713</v>
      </c>
      <c r="P1107" s="230">
        <f t="shared" si="67"/>
        <v>350076.80566000001</v>
      </c>
    </row>
    <row r="1108" spans="12:16" x14ac:dyDescent="0.25">
      <c r="L1108" s="60">
        <v>1377.77</v>
      </c>
      <c r="M1108" s="14">
        <v>4.3984379999999996</v>
      </c>
      <c r="O1108" s="230">
        <f t="shared" si="66"/>
        <v>1380.77</v>
      </c>
      <c r="P1108" s="230">
        <f t="shared" si="67"/>
        <v>350004.398438</v>
      </c>
    </row>
    <row r="1109" spans="12:16" x14ac:dyDescent="0.25">
      <c r="L1109" s="60">
        <v>1378.826</v>
      </c>
      <c r="M1109" s="14">
        <v>93.800780000000003</v>
      </c>
      <c r="O1109" s="230">
        <f t="shared" si="66"/>
        <v>1381.826</v>
      </c>
      <c r="P1109" s="230">
        <f t="shared" si="67"/>
        <v>350093.80077999999</v>
      </c>
    </row>
    <row r="1110" spans="12:16" x14ac:dyDescent="0.25">
      <c r="L1110" s="60">
        <v>1379.8820000000001</v>
      </c>
      <c r="M1110" s="14">
        <v>27.280270000000002</v>
      </c>
      <c r="O1110" s="230">
        <f t="shared" si="66"/>
        <v>1382.8820000000001</v>
      </c>
      <c r="P1110" s="230">
        <f t="shared" si="67"/>
        <v>350027.28026999999</v>
      </c>
    </row>
    <row r="1111" spans="12:16" x14ac:dyDescent="0.25">
      <c r="L1111" s="60">
        <v>1380.9380000000001</v>
      </c>
      <c r="M1111" s="14">
        <v>31.701170000000001</v>
      </c>
      <c r="O1111" s="230">
        <f t="shared" si="66"/>
        <v>1383.9380000000001</v>
      </c>
      <c r="P1111" s="230">
        <f t="shared" si="67"/>
        <v>350031.70117000001</v>
      </c>
    </row>
    <row r="1112" spans="12:16" x14ac:dyDescent="0.25">
      <c r="L1112" s="60">
        <v>1381.9939999999999</v>
      </c>
      <c r="M1112" s="14">
        <v>116.8027</v>
      </c>
      <c r="O1112" s="230">
        <f t="shared" si="66"/>
        <v>1384.9939999999999</v>
      </c>
      <c r="P1112" s="230">
        <f t="shared" si="67"/>
        <v>350116.8027</v>
      </c>
    </row>
    <row r="1113" spans="12:16" x14ac:dyDescent="0.25">
      <c r="L1113" s="60">
        <v>1383.05</v>
      </c>
      <c r="M1113" s="14">
        <v>125.2666</v>
      </c>
      <c r="O1113" s="230">
        <f t="shared" si="66"/>
        <v>1386.05</v>
      </c>
      <c r="P1113" s="230">
        <f t="shared" si="67"/>
        <v>350125.26659999997</v>
      </c>
    </row>
    <row r="1114" spans="12:16" x14ac:dyDescent="0.25">
      <c r="L1114" s="60">
        <v>1384.106</v>
      </c>
      <c r="M1114" s="14">
        <v>107.2578</v>
      </c>
      <c r="O1114" s="230">
        <f t="shared" si="66"/>
        <v>1387.106</v>
      </c>
      <c r="P1114" s="230">
        <f t="shared" si="67"/>
        <v>350107.25780000002</v>
      </c>
    </row>
    <row r="1115" spans="12:16" x14ac:dyDescent="0.25">
      <c r="L1115" s="60">
        <v>1385.1610000000001</v>
      </c>
      <c r="M1115" s="14">
        <v>177.41499999999999</v>
      </c>
      <c r="O1115" s="230">
        <f t="shared" si="66"/>
        <v>1388.1610000000001</v>
      </c>
      <c r="P1115" s="230">
        <f t="shared" si="67"/>
        <v>350177.41499999998</v>
      </c>
    </row>
    <row r="1116" spans="12:16" x14ac:dyDescent="0.25">
      <c r="L1116" s="60">
        <v>1386.2159999999999</v>
      </c>
      <c r="M1116" s="14">
        <v>155.59469999999999</v>
      </c>
      <c r="O1116" s="230">
        <f t="shared" si="66"/>
        <v>1389.2159999999999</v>
      </c>
      <c r="P1116" s="230">
        <f t="shared" si="67"/>
        <v>350155.59470000002</v>
      </c>
    </row>
    <row r="1117" spans="12:16" x14ac:dyDescent="0.25">
      <c r="L1117" s="60">
        <v>1387.271</v>
      </c>
      <c r="M1117" s="14">
        <v>161.8408</v>
      </c>
      <c r="O1117" s="230">
        <f t="shared" si="66"/>
        <v>1390.271</v>
      </c>
      <c r="P1117" s="230">
        <f t="shared" si="67"/>
        <v>350161.84080000001</v>
      </c>
    </row>
    <row r="1118" spans="12:16" x14ac:dyDescent="0.25">
      <c r="L1118" s="60">
        <v>1388.326</v>
      </c>
      <c r="M1118" s="14">
        <v>162.46969999999999</v>
      </c>
      <c r="O1118" s="230">
        <f t="shared" si="66"/>
        <v>1391.326</v>
      </c>
      <c r="P1118" s="230">
        <f t="shared" si="67"/>
        <v>350162.46970000002</v>
      </c>
    </row>
    <row r="1119" spans="12:16" x14ac:dyDescent="0.25">
      <c r="L1119" s="60">
        <v>1389.3810000000001</v>
      </c>
      <c r="M1119" s="14">
        <v>129.3408</v>
      </c>
      <c r="O1119" s="230">
        <f t="shared" si="66"/>
        <v>1392.3810000000001</v>
      </c>
      <c r="P1119" s="230">
        <f t="shared" si="67"/>
        <v>350129.34080000001</v>
      </c>
    </row>
    <row r="1120" spans="12:16" x14ac:dyDescent="0.25">
      <c r="L1120" s="60">
        <v>1390.4349999999999</v>
      </c>
      <c r="M1120" s="14">
        <v>136.75489999999999</v>
      </c>
      <c r="O1120" s="230">
        <f t="shared" si="66"/>
        <v>1393.4349999999999</v>
      </c>
      <c r="P1120" s="230">
        <f t="shared" si="67"/>
        <v>350136.7549</v>
      </c>
    </row>
    <row r="1121" spans="12:16" x14ac:dyDescent="0.25">
      <c r="L1121" s="60">
        <v>1391.49</v>
      </c>
      <c r="M1121" s="14">
        <v>87.050780000000003</v>
      </c>
      <c r="O1121" s="230">
        <f t="shared" si="66"/>
        <v>1394.49</v>
      </c>
      <c r="P1121" s="230">
        <f t="shared" si="67"/>
        <v>350087.05077999999</v>
      </c>
    </row>
    <row r="1122" spans="12:16" x14ac:dyDescent="0.25">
      <c r="L1122" s="60">
        <v>1392.5440000000001</v>
      </c>
      <c r="M1122" s="14">
        <v>92.335939999999994</v>
      </c>
      <c r="O1122" s="230">
        <f t="shared" si="66"/>
        <v>1395.5440000000001</v>
      </c>
      <c r="P1122" s="230">
        <f t="shared" si="67"/>
        <v>350092.33594000002</v>
      </c>
    </row>
    <row r="1123" spans="12:16" x14ac:dyDescent="0.25">
      <c r="L1123" s="60">
        <v>1393.598</v>
      </c>
      <c r="M1123" s="14">
        <v>87.611329999999995</v>
      </c>
      <c r="O1123" s="230">
        <f t="shared" si="66"/>
        <v>1396.598</v>
      </c>
      <c r="P1123" s="230">
        <f t="shared" si="67"/>
        <v>350087.61132999999</v>
      </c>
    </row>
    <row r="1124" spans="12:16" x14ac:dyDescent="0.25">
      <c r="L1124" s="60">
        <v>1394.652</v>
      </c>
      <c r="M1124" s="14">
        <v>124.3506</v>
      </c>
      <c r="O1124" s="230">
        <f t="shared" si="66"/>
        <v>1397.652</v>
      </c>
      <c r="P1124" s="230">
        <f t="shared" si="67"/>
        <v>350124.35060000001</v>
      </c>
    </row>
    <row r="1125" spans="12:16" x14ac:dyDescent="0.25">
      <c r="L1125" s="60">
        <v>1395.7049999999999</v>
      </c>
      <c r="M1125" s="14">
        <v>88.585939999999994</v>
      </c>
      <c r="O1125" s="230">
        <f t="shared" si="66"/>
        <v>1398.7049999999999</v>
      </c>
      <c r="P1125" s="230">
        <f t="shared" si="67"/>
        <v>350088.58594000002</v>
      </c>
    </row>
    <row r="1126" spans="12:16" x14ac:dyDescent="0.25">
      <c r="L1126" s="60">
        <v>1396.759</v>
      </c>
      <c r="M1126" s="14">
        <v>105.6113</v>
      </c>
      <c r="O1126" s="230">
        <f t="shared" si="66"/>
        <v>1399.759</v>
      </c>
      <c r="P1126" s="230">
        <f t="shared" si="67"/>
        <v>350105.61129999999</v>
      </c>
    </row>
    <row r="1127" spans="12:16" x14ac:dyDescent="0.25">
      <c r="L1127" s="60">
        <v>1397.8119999999999</v>
      </c>
      <c r="M1127" s="14">
        <v>100.2324</v>
      </c>
      <c r="O1127" s="230">
        <f t="shared" si="66"/>
        <v>1400.8119999999999</v>
      </c>
      <c r="P1127" s="230">
        <f t="shared" si="67"/>
        <v>350100.23239999998</v>
      </c>
    </row>
    <row r="1128" spans="12:16" x14ac:dyDescent="0.25">
      <c r="L1128" s="60">
        <v>1398.866</v>
      </c>
      <c r="M1128" s="14">
        <v>92.037109999999998</v>
      </c>
      <c r="O1128" s="230">
        <f t="shared" si="66"/>
        <v>1401.866</v>
      </c>
      <c r="P1128" s="230">
        <f t="shared" si="67"/>
        <v>350092.03710999998</v>
      </c>
    </row>
    <row r="1129" spans="12:16" x14ac:dyDescent="0.25">
      <c r="L1129" s="60">
        <v>1399.9190000000001</v>
      </c>
      <c r="M1129" s="14">
        <v>177.21780000000001</v>
      </c>
      <c r="O1129" s="230">
        <f t="shared" si="66"/>
        <v>1402.9190000000001</v>
      </c>
      <c r="P1129" s="230">
        <f t="shared" si="67"/>
        <v>350177.21779999998</v>
      </c>
    </row>
    <row r="1130" spans="12:16" x14ac:dyDescent="0.25">
      <c r="L1130" s="60">
        <v>1400.972</v>
      </c>
      <c r="M1130" s="14">
        <v>156.35249999999999</v>
      </c>
      <c r="O1130" s="230">
        <f t="shared" si="66"/>
        <v>1403.972</v>
      </c>
      <c r="P1130" s="230">
        <f t="shared" si="67"/>
        <v>350156.35249999998</v>
      </c>
    </row>
    <row r="1131" spans="12:16" x14ac:dyDescent="0.25">
      <c r="L1131" s="60">
        <v>1402.0239999999999</v>
      </c>
      <c r="M1131" s="14">
        <v>90.461910000000003</v>
      </c>
      <c r="O1131" s="230">
        <f t="shared" si="66"/>
        <v>1405.0239999999999</v>
      </c>
      <c r="P1131" s="230">
        <f t="shared" si="67"/>
        <v>350090.46191000001</v>
      </c>
    </row>
    <row r="1132" spans="12:16" x14ac:dyDescent="0.25">
      <c r="L1132" s="60">
        <v>1403.077</v>
      </c>
      <c r="M1132" s="14">
        <v>184.25389999999999</v>
      </c>
      <c r="O1132" s="230">
        <f t="shared" si="66"/>
        <v>1406.077</v>
      </c>
      <c r="P1132" s="230">
        <f t="shared" si="67"/>
        <v>350184.25390000001</v>
      </c>
    </row>
    <row r="1133" spans="12:16" x14ac:dyDescent="0.25">
      <c r="L1133" s="60">
        <v>1404.1289999999999</v>
      </c>
      <c r="M1133" s="14">
        <v>136.0068</v>
      </c>
      <c r="O1133" s="230">
        <f t="shared" si="66"/>
        <v>1407.1289999999999</v>
      </c>
      <c r="P1133" s="230">
        <f t="shared" si="67"/>
        <v>350136.00679999997</v>
      </c>
    </row>
    <row r="1134" spans="12:16" x14ac:dyDescent="0.25">
      <c r="L1134" s="60">
        <v>1405.181</v>
      </c>
      <c r="M1134" s="14">
        <v>54.924799999999998</v>
      </c>
      <c r="O1134" s="230">
        <f t="shared" si="66"/>
        <v>1408.181</v>
      </c>
      <c r="P1134" s="230">
        <f t="shared" si="67"/>
        <v>350054.92479999998</v>
      </c>
    </row>
    <row r="1135" spans="12:16" x14ac:dyDescent="0.25">
      <c r="L1135" s="60">
        <v>1406.2329999999999</v>
      </c>
      <c r="M1135" s="14">
        <v>132.74119999999999</v>
      </c>
      <c r="O1135" s="230">
        <f t="shared" si="66"/>
        <v>1409.2329999999999</v>
      </c>
      <c r="P1135" s="230">
        <f t="shared" si="67"/>
        <v>350132.74119999999</v>
      </c>
    </row>
    <row r="1136" spans="12:16" x14ac:dyDescent="0.25">
      <c r="L1136" s="60">
        <v>1407.2850000000001</v>
      </c>
      <c r="M1136" s="14">
        <v>222.1465</v>
      </c>
      <c r="O1136" s="230">
        <f t="shared" si="66"/>
        <v>1410.2850000000001</v>
      </c>
      <c r="P1136" s="230">
        <f t="shared" si="67"/>
        <v>350222.14649999997</v>
      </c>
    </row>
    <row r="1137" spans="12:16" x14ac:dyDescent="0.25">
      <c r="L1137" s="60">
        <v>1408.337</v>
      </c>
      <c r="M1137" s="14">
        <v>91.394530000000003</v>
      </c>
      <c r="O1137" s="230">
        <f t="shared" si="66"/>
        <v>1411.337</v>
      </c>
      <c r="P1137" s="230">
        <f t="shared" si="67"/>
        <v>350091.39452999999</v>
      </c>
    </row>
    <row r="1138" spans="12:16" x14ac:dyDescent="0.25">
      <c r="L1138" s="60">
        <v>1409.3889999999999</v>
      </c>
      <c r="M1138" s="14">
        <v>242.9521</v>
      </c>
      <c r="O1138" s="230">
        <f t="shared" si="66"/>
        <v>1412.3889999999999</v>
      </c>
      <c r="P1138" s="230">
        <f t="shared" si="67"/>
        <v>350242.95209999999</v>
      </c>
    </row>
    <row r="1139" spans="12:16" x14ac:dyDescent="0.25">
      <c r="L1139" s="60">
        <v>1410.44</v>
      </c>
      <c r="M1139" s="14">
        <v>96.678709999999995</v>
      </c>
      <c r="O1139" s="230">
        <f t="shared" si="66"/>
        <v>1413.44</v>
      </c>
      <c r="P1139" s="230">
        <f t="shared" si="67"/>
        <v>350096.67871000001</v>
      </c>
    </row>
    <row r="1140" spans="12:16" x14ac:dyDescent="0.25">
      <c r="L1140" s="60">
        <v>1411.491</v>
      </c>
      <c r="M1140" s="14">
        <v>78.08887</v>
      </c>
      <c r="O1140" s="230">
        <f t="shared" si="66"/>
        <v>1414.491</v>
      </c>
      <c r="P1140" s="230">
        <f t="shared" si="67"/>
        <v>350078.08886999998</v>
      </c>
    </row>
    <row r="1141" spans="12:16" x14ac:dyDescent="0.25">
      <c r="L1141" s="60">
        <v>1412.5419999999999</v>
      </c>
      <c r="M1141" s="14">
        <v>203.99709999999999</v>
      </c>
      <c r="O1141" s="230">
        <f t="shared" si="66"/>
        <v>1415.5419999999999</v>
      </c>
      <c r="P1141" s="230">
        <f t="shared" si="67"/>
        <v>350203.99709999998</v>
      </c>
    </row>
    <row r="1142" spans="12:16" x14ac:dyDescent="0.25">
      <c r="L1142" s="60">
        <v>1413.5930000000001</v>
      </c>
      <c r="M1142" s="14">
        <v>129.64359999999999</v>
      </c>
      <c r="O1142" s="230">
        <f t="shared" si="66"/>
        <v>1416.5930000000001</v>
      </c>
      <c r="P1142" s="230">
        <f t="shared" si="67"/>
        <v>350129.64360000001</v>
      </c>
    </row>
    <row r="1143" spans="12:16" x14ac:dyDescent="0.25">
      <c r="L1143" s="60">
        <v>1414.644</v>
      </c>
      <c r="M1143" s="14">
        <v>143.39449999999999</v>
      </c>
      <c r="O1143" s="230">
        <f t="shared" si="66"/>
        <v>1417.644</v>
      </c>
      <c r="P1143" s="230">
        <f t="shared" si="67"/>
        <v>350143.39449999999</v>
      </c>
    </row>
    <row r="1144" spans="12:16" x14ac:dyDescent="0.25">
      <c r="L1144" s="60">
        <v>1415.6949999999999</v>
      </c>
      <c r="M1144" s="14">
        <v>185.95699999999999</v>
      </c>
      <c r="O1144" s="230">
        <f t="shared" si="66"/>
        <v>1418.6949999999999</v>
      </c>
      <c r="P1144" s="230">
        <f t="shared" si="67"/>
        <v>350185.95699999999</v>
      </c>
    </row>
    <row r="1145" spans="12:16" x14ac:dyDescent="0.25">
      <c r="L1145" s="60">
        <v>1416.7449999999999</v>
      </c>
      <c r="M1145" s="14">
        <v>97.981449999999995</v>
      </c>
      <c r="O1145" s="230">
        <f t="shared" si="66"/>
        <v>1419.7449999999999</v>
      </c>
      <c r="P1145" s="230">
        <f t="shared" si="67"/>
        <v>350097.98145000002</v>
      </c>
    </row>
    <row r="1146" spans="12:16" x14ac:dyDescent="0.25">
      <c r="L1146" s="60">
        <v>1417.7950000000001</v>
      </c>
      <c r="M1146" s="14">
        <v>220.41210000000001</v>
      </c>
      <c r="O1146" s="230">
        <f t="shared" si="66"/>
        <v>1420.7950000000001</v>
      </c>
      <c r="P1146" s="230">
        <f t="shared" si="67"/>
        <v>350220.41210000002</v>
      </c>
    </row>
    <row r="1147" spans="12:16" x14ac:dyDescent="0.25">
      <c r="L1147" s="60">
        <v>1418.845</v>
      </c>
      <c r="M1147" s="14">
        <v>253.16499999999999</v>
      </c>
      <c r="O1147" s="230">
        <f t="shared" si="66"/>
        <v>1421.845</v>
      </c>
      <c r="P1147" s="230">
        <f t="shared" si="67"/>
        <v>350253.16499999998</v>
      </c>
    </row>
    <row r="1148" spans="12:16" x14ac:dyDescent="0.25">
      <c r="L1148" s="60">
        <v>1419.895</v>
      </c>
      <c r="M1148" s="14">
        <v>74.897459999999995</v>
      </c>
      <c r="O1148" s="230">
        <f t="shared" si="66"/>
        <v>1422.895</v>
      </c>
      <c r="P1148" s="230">
        <f t="shared" si="67"/>
        <v>350074.89746000001</v>
      </c>
    </row>
    <row r="1149" spans="12:16" x14ac:dyDescent="0.25">
      <c r="L1149" s="60">
        <v>1420.9449999999999</v>
      </c>
      <c r="M1149" s="14">
        <v>203.21</v>
      </c>
      <c r="O1149" s="230">
        <f t="shared" si="66"/>
        <v>1423.9449999999999</v>
      </c>
      <c r="P1149" s="230">
        <f t="shared" si="67"/>
        <v>350203.21</v>
      </c>
    </row>
    <row r="1150" spans="12:16" x14ac:dyDescent="0.25">
      <c r="L1150" s="60">
        <v>1421.9949999999999</v>
      </c>
      <c r="M1150" s="14">
        <v>185.959</v>
      </c>
      <c r="O1150" s="230">
        <f t="shared" si="66"/>
        <v>1424.9949999999999</v>
      </c>
      <c r="P1150" s="230">
        <f t="shared" si="67"/>
        <v>350185.95899999997</v>
      </c>
    </row>
    <row r="1151" spans="12:16" x14ac:dyDescent="0.25">
      <c r="L1151" s="60">
        <v>1423.0440000000001</v>
      </c>
      <c r="M1151" s="14">
        <v>212.5762</v>
      </c>
      <c r="O1151" s="230">
        <f t="shared" si="66"/>
        <v>1426.0440000000001</v>
      </c>
      <c r="P1151" s="230">
        <f t="shared" si="67"/>
        <v>350212.57620000001</v>
      </c>
    </row>
    <row r="1152" spans="12:16" x14ac:dyDescent="0.25">
      <c r="L1152" s="60">
        <v>1424.0930000000001</v>
      </c>
      <c r="M1152" s="14">
        <v>345.16890000000001</v>
      </c>
      <c r="O1152" s="230">
        <f t="shared" si="66"/>
        <v>1427.0930000000001</v>
      </c>
      <c r="P1152" s="230">
        <f t="shared" si="67"/>
        <v>350345.16889999999</v>
      </c>
    </row>
    <row r="1153" spans="12:16" x14ac:dyDescent="0.25">
      <c r="L1153" s="60">
        <v>1425.1420000000001</v>
      </c>
      <c r="M1153" s="14">
        <v>201.77250000000001</v>
      </c>
      <c r="O1153" s="230">
        <f t="shared" si="66"/>
        <v>1428.1420000000001</v>
      </c>
      <c r="P1153" s="230">
        <f t="shared" si="67"/>
        <v>350201.77250000002</v>
      </c>
    </row>
    <row r="1154" spans="12:16" x14ac:dyDescent="0.25">
      <c r="L1154" s="60">
        <v>1426.191</v>
      </c>
      <c r="M1154" s="14">
        <v>224.1943</v>
      </c>
      <c r="O1154" s="230">
        <f t="shared" si="66"/>
        <v>1429.191</v>
      </c>
      <c r="P1154" s="230">
        <f t="shared" si="67"/>
        <v>350224.19429999997</v>
      </c>
    </row>
    <row r="1155" spans="12:16" x14ac:dyDescent="0.25">
      <c r="L1155" s="60">
        <v>1427.24</v>
      </c>
      <c r="M1155" s="14">
        <v>315.75099999999998</v>
      </c>
      <c r="O1155" s="230">
        <f t="shared" si="66"/>
        <v>1430.24</v>
      </c>
      <c r="P1155" s="230">
        <f t="shared" si="67"/>
        <v>350315.75099999999</v>
      </c>
    </row>
    <row r="1156" spans="12:16" x14ac:dyDescent="0.25">
      <c r="L1156" s="60">
        <v>1428.289</v>
      </c>
      <c r="M1156" s="14">
        <v>473.27730000000003</v>
      </c>
      <c r="O1156" s="230">
        <f t="shared" si="66"/>
        <v>1431.289</v>
      </c>
      <c r="P1156" s="230">
        <f t="shared" si="67"/>
        <v>350473.27730000002</v>
      </c>
    </row>
    <row r="1157" spans="12:16" x14ac:dyDescent="0.25">
      <c r="L1157" s="60">
        <v>1429.337</v>
      </c>
      <c r="M1157" s="14">
        <v>613.35940000000005</v>
      </c>
      <c r="O1157" s="230">
        <f t="shared" si="66"/>
        <v>1432.337</v>
      </c>
      <c r="P1157" s="230">
        <f t="shared" si="67"/>
        <v>350613.35940000002</v>
      </c>
    </row>
    <row r="1158" spans="12:16" x14ac:dyDescent="0.25">
      <c r="L1158" s="60">
        <v>1430.385</v>
      </c>
      <c r="M1158" s="14">
        <v>1130.7719999999999</v>
      </c>
      <c r="O1158" s="230">
        <f t="shared" si="66"/>
        <v>1433.385</v>
      </c>
      <c r="P1158" s="230">
        <f t="shared" si="67"/>
        <v>351130.772</v>
      </c>
    </row>
    <row r="1159" spans="12:16" x14ac:dyDescent="0.25">
      <c r="L1159" s="60">
        <v>1431.433</v>
      </c>
      <c r="M1159" s="14">
        <v>1380.2329999999999</v>
      </c>
      <c r="O1159" s="230">
        <f t="shared" ref="O1159:O1222" si="68">L1159+$O$4</f>
        <v>1434.433</v>
      </c>
      <c r="P1159" s="230">
        <f t="shared" ref="P1159:P1222" si="69">M1159+$P$4</f>
        <v>351380.23300000001</v>
      </c>
    </row>
    <row r="1160" spans="12:16" x14ac:dyDescent="0.25">
      <c r="L1160" s="60">
        <v>1432.481</v>
      </c>
      <c r="M1160" s="14">
        <v>1534.3510000000001</v>
      </c>
      <c r="O1160" s="230">
        <f t="shared" si="68"/>
        <v>1435.481</v>
      </c>
      <c r="P1160" s="230">
        <f t="shared" si="69"/>
        <v>351534.35100000002</v>
      </c>
    </row>
    <row r="1161" spans="12:16" x14ac:dyDescent="0.25">
      <c r="L1161" s="60">
        <v>1433.529</v>
      </c>
      <c r="M1161" s="14">
        <v>1504.8389999999999</v>
      </c>
      <c r="O1161" s="230">
        <f t="shared" si="68"/>
        <v>1436.529</v>
      </c>
      <c r="P1161" s="230">
        <f t="shared" si="69"/>
        <v>351504.83899999998</v>
      </c>
    </row>
    <row r="1162" spans="12:16" x14ac:dyDescent="0.25">
      <c r="L1162" s="60">
        <v>1434.577</v>
      </c>
      <c r="M1162" s="14">
        <v>1390.0429999999999</v>
      </c>
      <c r="O1162" s="230">
        <f t="shared" si="68"/>
        <v>1437.577</v>
      </c>
      <c r="P1162" s="230">
        <f t="shared" si="69"/>
        <v>351390.04300000001</v>
      </c>
    </row>
    <row r="1163" spans="12:16" x14ac:dyDescent="0.25">
      <c r="L1163" s="60">
        <v>1435.624</v>
      </c>
      <c r="M1163" s="14">
        <v>999.28520000000003</v>
      </c>
      <c r="O1163" s="230">
        <f t="shared" si="68"/>
        <v>1438.624</v>
      </c>
      <c r="P1163" s="230">
        <f t="shared" si="69"/>
        <v>350999.28519999998</v>
      </c>
    </row>
    <row r="1164" spans="12:16" x14ac:dyDescent="0.25">
      <c r="L1164" s="60">
        <v>1436.672</v>
      </c>
      <c r="M1164" s="14">
        <v>651.3691</v>
      </c>
      <c r="O1164" s="230">
        <f t="shared" si="68"/>
        <v>1439.672</v>
      </c>
      <c r="P1164" s="230">
        <f t="shared" si="69"/>
        <v>350651.36910000001</v>
      </c>
    </row>
    <row r="1165" spans="12:16" x14ac:dyDescent="0.25">
      <c r="L1165" s="60">
        <v>1437.7190000000001</v>
      </c>
      <c r="M1165" s="14">
        <v>489.73239999999998</v>
      </c>
      <c r="O1165" s="230">
        <f t="shared" si="68"/>
        <v>1440.7190000000001</v>
      </c>
      <c r="P1165" s="230">
        <f t="shared" si="69"/>
        <v>350489.73239999998</v>
      </c>
    </row>
    <row r="1166" spans="12:16" x14ac:dyDescent="0.25">
      <c r="L1166" s="60">
        <v>1438.7660000000001</v>
      </c>
      <c r="M1166" s="14">
        <v>515.4932</v>
      </c>
      <c r="O1166" s="230">
        <f t="shared" si="68"/>
        <v>1441.7660000000001</v>
      </c>
      <c r="P1166" s="230">
        <f t="shared" si="69"/>
        <v>350515.49320000003</v>
      </c>
    </row>
    <row r="1167" spans="12:16" x14ac:dyDescent="0.25">
      <c r="L1167" s="60">
        <v>1439.8119999999999</v>
      </c>
      <c r="M1167" s="14">
        <v>351.80079999999998</v>
      </c>
      <c r="O1167" s="230">
        <f t="shared" si="68"/>
        <v>1442.8119999999999</v>
      </c>
      <c r="P1167" s="230">
        <f t="shared" si="69"/>
        <v>350351.80080000003</v>
      </c>
    </row>
    <row r="1168" spans="12:16" x14ac:dyDescent="0.25">
      <c r="L1168" s="60">
        <v>1440.8589999999999</v>
      </c>
      <c r="M1168" s="14">
        <v>285.1123</v>
      </c>
      <c r="O1168" s="230">
        <f t="shared" si="68"/>
        <v>1443.8589999999999</v>
      </c>
      <c r="P1168" s="230">
        <f t="shared" si="69"/>
        <v>350285.11229999998</v>
      </c>
    </row>
    <row r="1169" spans="12:16" x14ac:dyDescent="0.25">
      <c r="L1169" s="60">
        <v>1441.905</v>
      </c>
      <c r="M1169" s="14">
        <v>206.05860000000001</v>
      </c>
      <c r="O1169" s="230">
        <f t="shared" si="68"/>
        <v>1444.905</v>
      </c>
      <c r="P1169" s="230">
        <f t="shared" si="69"/>
        <v>350206.05859999999</v>
      </c>
    </row>
    <row r="1170" spans="12:16" x14ac:dyDescent="0.25">
      <c r="L1170" s="60">
        <v>1442.952</v>
      </c>
      <c r="M1170" s="14">
        <v>329.28910000000002</v>
      </c>
      <c r="O1170" s="230">
        <f t="shared" si="68"/>
        <v>1445.952</v>
      </c>
      <c r="P1170" s="230">
        <f t="shared" si="69"/>
        <v>350329.28909999999</v>
      </c>
    </row>
    <row r="1171" spans="12:16" x14ac:dyDescent="0.25">
      <c r="L1171" s="60">
        <v>1443.998</v>
      </c>
      <c r="M1171" s="14">
        <v>223.49019999999999</v>
      </c>
      <c r="O1171" s="230">
        <f t="shared" si="68"/>
        <v>1446.998</v>
      </c>
      <c r="P1171" s="230">
        <f t="shared" si="69"/>
        <v>350223.4902</v>
      </c>
    </row>
    <row r="1172" spans="12:16" x14ac:dyDescent="0.25">
      <c r="L1172" s="60">
        <v>1445.0440000000001</v>
      </c>
      <c r="M1172" s="14">
        <v>244.9453</v>
      </c>
      <c r="O1172" s="230">
        <f t="shared" si="68"/>
        <v>1448.0440000000001</v>
      </c>
      <c r="P1172" s="230">
        <f t="shared" si="69"/>
        <v>350244.94530000002</v>
      </c>
    </row>
    <row r="1173" spans="12:16" x14ac:dyDescent="0.25">
      <c r="L1173" s="60">
        <v>1446.09</v>
      </c>
      <c r="M1173" s="14">
        <v>170.7441</v>
      </c>
      <c r="O1173" s="230">
        <f t="shared" si="68"/>
        <v>1449.09</v>
      </c>
      <c r="P1173" s="230">
        <f t="shared" si="69"/>
        <v>350170.74410000001</v>
      </c>
    </row>
    <row r="1174" spans="12:16" x14ac:dyDescent="0.25">
      <c r="L1174" s="60">
        <v>1447.135</v>
      </c>
      <c r="M1174" s="14">
        <v>205.09569999999999</v>
      </c>
      <c r="O1174" s="230">
        <f t="shared" si="68"/>
        <v>1450.135</v>
      </c>
      <c r="P1174" s="230">
        <f t="shared" si="69"/>
        <v>350205.09570000001</v>
      </c>
    </row>
    <row r="1175" spans="12:16" x14ac:dyDescent="0.25">
      <c r="L1175" s="60">
        <v>1448.181</v>
      </c>
      <c r="M1175" s="14">
        <v>240.2158</v>
      </c>
      <c r="O1175" s="230">
        <f t="shared" si="68"/>
        <v>1451.181</v>
      </c>
      <c r="P1175" s="230">
        <f t="shared" si="69"/>
        <v>350240.21580000001</v>
      </c>
    </row>
    <row r="1176" spans="12:16" x14ac:dyDescent="0.25">
      <c r="L1176" s="60">
        <v>1449.2260000000001</v>
      </c>
      <c r="M1176" s="14">
        <v>214.16890000000001</v>
      </c>
      <c r="O1176" s="230">
        <f t="shared" si="68"/>
        <v>1452.2260000000001</v>
      </c>
      <c r="P1176" s="230">
        <f t="shared" si="69"/>
        <v>350214.16889999999</v>
      </c>
    </row>
    <row r="1177" spans="12:16" x14ac:dyDescent="0.25">
      <c r="L1177" s="60">
        <v>1450.271</v>
      </c>
      <c r="M1177" s="14">
        <v>224.91800000000001</v>
      </c>
      <c r="O1177" s="230">
        <f t="shared" si="68"/>
        <v>1453.271</v>
      </c>
      <c r="P1177" s="230">
        <f t="shared" si="69"/>
        <v>350224.91800000001</v>
      </c>
    </row>
    <row r="1178" spans="12:16" x14ac:dyDescent="0.25">
      <c r="L1178" s="60">
        <v>1451.316</v>
      </c>
      <c r="M1178" s="14">
        <v>113.2422</v>
      </c>
      <c r="O1178" s="230">
        <f t="shared" si="68"/>
        <v>1454.316</v>
      </c>
      <c r="P1178" s="230">
        <f t="shared" si="69"/>
        <v>350113.24219999998</v>
      </c>
    </row>
    <row r="1179" spans="12:16" x14ac:dyDescent="0.25">
      <c r="L1179" s="60">
        <v>1452.3610000000001</v>
      </c>
      <c r="M1179" s="14">
        <v>140.5986</v>
      </c>
      <c r="O1179" s="230">
        <f t="shared" si="68"/>
        <v>1455.3610000000001</v>
      </c>
      <c r="P1179" s="230">
        <f t="shared" si="69"/>
        <v>350140.59860000003</v>
      </c>
    </row>
    <row r="1180" spans="12:16" x14ac:dyDescent="0.25">
      <c r="L1180" s="60">
        <v>1453.405</v>
      </c>
      <c r="M1180" s="14">
        <v>184.9307</v>
      </c>
      <c r="O1180" s="230">
        <f t="shared" si="68"/>
        <v>1456.405</v>
      </c>
      <c r="P1180" s="230">
        <f t="shared" si="69"/>
        <v>350184.93070000003</v>
      </c>
    </row>
    <row r="1181" spans="12:16" x14ac:dyDescent="0.25">
      <c r="L1181" s="60">
        <v>1454.45</v>
      </c>
      <c r="M1181" s="14">
        <v>29.309570000000001</v>
      </c>
      <c r="O1181" s="230">
        <f t="shared" si="68"/>
        <v>1457.45</v>
      </c>
      <c r="P1181" s="230">
        <f t="shared" si="69"/>
        <v>350029.30956999998</v>
      </c>
    </row>
    <row r="1182" spans="12:16" x14ac:dyDescent="0.25">
      <c r="L1182" s="60">
        <v>1455.4939999999999</v>
      </c>
      <c r="M1182" s="14">
        <v>196.76859999999999</v>
      </c>
      <c r="O1182" s="230">
        <f t="shared" si="68"/>
        <v>1458.4939999999999</v>
      </c>
      <c r="P1182" s="230">
        <f t="shared" si="69"/>
        <v>350196.76860000001</v>
      </c>
    </row>
    <row r="1183" spans="12:16" x14ac:dyDescent="0.25">
      <c r="L1183" s="60">
        <v>1456.538</v>
      </c>
      <c r="M1183" s="14">
        <v>81.335939999999994</v>
      </c>
      <c r="O1183" s="230">
        <f t="shared" si="68"/>
        <v>1459.538</v>
      </c>
      <c r="P1183" s="230">
        <f t="shared" si="69"/>
        <v>350081.33594000002</v>
      </c>
    </row>
    <row r="1184" spans="12:16" x14ac:dyDescent="0.25">
      <c r="L1184" s="60">
        <v>1457.5820000000001</v>
      </c>
      <c r="M1184" s="14">
        <v>52.347659999999998</v>
      </c>
      <c r="O1184" s="230">
        <f t="shared" si="68"/>
        <v>1460.5820000000001</v>
      </c>
      <c r="P1184" s="230">
        <f t="shared" si="69"/>
        <v>350052.34766000003</v>
      </c>
    </row>
    <row r="1185" spans="12:16" x14ac:dyDescent="0.25">
      <c r="L1185" s="60">
        <v>1458.626</v>
      </c>
      <c r="M1185" s="14">
        <v>26.887699999999999</v>
      </c>
      <c r="O1185" s="230">
        <f t="shared" si="68"/>
        <v>1461.626</v>
      </c>
      <c r="P1185" s="230">
        <f t="shared" si="69"/>
        <v>350026.88770000002</v>
      </c>
    </row>
    <row r="1186" spans="12:16" x14ac:dyDescent="0.25">
      <c r="L1186" s="60">
        <v>1459.67</v>
      </c>
      <c r="M1186" s="14">
        <v>62.810549999999999</v>
      </c>
      <c r="O1186" s="230">
        <f t="shared" si="68"/>
        <v>1462.67</v>
      </c>
      <c r="P1186" s="230">
        <f t="shared" si="69"/>
        <v>350062.81054999999</v>
      </c>
    </row>
    <row r="1187" spans="12:16" x14ac:dyDescent="0.25">
      <c r="L1187" s="60">
        <v>1460.713</v>
      </c>
      <c r="M1187" s="14">
        <v>87.617189999999994</v>
      </c>
      <c r="O1187" s="230">
        <f t="shared" si="68"/>
        <v>1463.713</v>
      </c>
      <c r="P1187" s="230">
        <f t="shared" si="69"/>
        <v>350087.61719000002</v>
      </c>
    </row>
    <row r="1188" spans="12:16" x14ac:dyDescent="0.25">
      <c r="L1188" s="60">
        <v>1461.7570000000001</v>
      </c>
      <c r="M1188" s="14">
        <v>267.45999999999998</v>
      </c>
      <c r="O1188" s="230">
        <f t="shared" si="68"/>
        <v>1464.7570000000001</v>
      </c>
      <c r="P1188" s="230">
        <f t="shared" si="69"/>
        <v>350267.46</v>
      </c>
    </row>
    <row r="1189" spans="12:16" x14ac:dyDescent="0.25">
      <c r="L1189" s="60">
        <v>1462.8</v>
      </c>
      <c r="M1189" s="14">
        <v>125.15430000000001</v>
      </c>
      <c r="O1189" s="230">
        <f t="shared" si="68"/>
        <v>1465.8</v>
      </c>
      <c r="P1189" s="230">
        <f t="shared" si="69"/>
        <v>350125.15429999999</v>
      </c>
    </row>
    <row r="1190" spans="12:16" x14ac:dyDescent="0.25">
      <c r="L1190" s="60">
        <v>1463.8430000000001</v>
      </c>
      <c r="M1190" s="14">
        <v>262.00389999999999</v>
      </c>
      <c r="O1190" s="230">
        <f t="shared" si="68"/>
        <v>1466.8430000000001</v>
      </c>
      <c r="P1190" s="230">
        <f t="shared" si="69"/>
        <v>350262.00390000001</v>
      </c>
    </row>
    <row r="1191" spans="12:16" x14ac:dyDescent="0.25">
      <c r="L1191" s="60">
        <v>1464.886</v>
      </c>
      <c r="M1191" s="14">
        <v>108.8613</v>
      </c>
      <c r="O1191" s="230">
        <f t="shared" si="68"/>
        <v>1467.886</v>
      </c>
      <c r="P1191" s="230">
        <f t="shared" si="69"/>
        <v>350108.86129999999</v>
      </c>
    </row>
    <row r="1192" spans="12:16" x14ac:dyDescent="0.25">
      <c r="L1192" s="60">
        <v>1465.9280000000001</v>
      </c>
      <c r="M1192" s="14">
        <v>57.675780000000003</v>
      </c>
      <c r="O1192" s="230">
        <f t="shared" si="68"/>
        <v>1468.9280000000001</v>
      </c>
      <c r="P1192" s="230">
        <f t="shared" si="69"/>
        <v>350057.67577999999</v>
      </c>
    </row>
    <row r="1193" spans="12:16" x14ac:dyDescent="0.25">
      <c r="L1193" s="60">
        <v>1466.971</v>
      </c>
      <c r="M1193" s="14">
        <v>173.4922</v>
      </c>
      <c r="O1193" s="230">
        <f t="shared" si="68"/>
        <v>1469.971</v>
      </c>
      <c r="P1193" s="230">
        <f t="shared" si="69"/>
        <v>350173.49219999998</v>
      </c>
    </row>
    <row r="1194" spans="12:16" x14ac:dyDescent="0.25">
      <c r="L1194" s="60">
        <v>1468.0129999999999</v>
      </c>
      <c r="M1194" s="14">
        <v>106.1943</v>
      </c>
      <c r="O1194" s="230">
        <f t="shared" si="68"/>
        <v>1471.0129999999999</v>
      </c>
      <c r="P1194" s="230">
        <f t="shared" si="69"/>
        <v>350106.19429999997</v>
      </c>
    </row>
    <row r="1195" spans="12:16" x14ac:dyDescent="0.25">
      <c r="L1195" s="60">
        <v>1469.0550000000001</v>
      </c>
      <c r="M1195" s="14">
        <v>52.002929999999999</v>
      </c>
      <c r="O1195" s="230">
        <f t="shared" si="68"/>
        <v>1472.0550000000001</v>
      </c>
      <c r="P1195" s="230">
        <f t="shared" si="69"/>
        <v>350052.00293000002</v>
      </c>
    </row>
    <row r="1196" spans="12:16" x14ac:dyDescent="0.25">
      <c r="L1196" s="60">
        <v>1470.097</v>
      </c>
      <c r="M1196" s="14">
        <v>118.9971</v>
      </c>
      <c r="O1196" s="230">
        <f t="shared" si="68"/>
        <v>1473.097</v>
      </c>
      <c r="P1196" s="230">
        <f t="shared" si="69"/>
        <v>350118.99709999998</v>
      </c>
    </row>
    <row r="1197" spans="12:16" x14ac:dyDescent="0.25">
      <c r="L1197" s="60">
        <v>1471.1389999999999</v>
      </c>
      <c r="M1197" s="14">
        <v>171.7705</v>
      </c>
      <c r="O1197" s="230">
        <f t="shared" si="68"/>
        <v>1474.1389999999999</v>
      </c>
      <c r="P1197" s="230">
        <f t="shared" si="69"/>
        <v>350171.77049999998</v>
      </c>
    </row>
    <row r="1198" spans="12:16" x14ac:dyDescent="0.25">
      <c r="L1198" s="60">
        <v>1472.181</v>
      </c>
      <c r="M1198" s="14">
        <v>241.6934</v>
      </c>
      <c r="O1198" s="230">
        <f t="shared" si="68"/>
        <v>1475.181</v>
      </c>
      <c r="P1198" s="230">
        <f t="shared" si="69"/>
        <v>350241.69339999999</v>
      </c>
    </row>
    <row r="1199" spans="12:16" x14ac:dyDescent="0.25">
      <c r="L1199" s="60">
        <v>1473.222</v>
      </c>
      <c r="M1199" s="14">
        <v>54.955080000000002</v>
      </c>
      <c r="O1199" s="230">
        <f t="shared" si="68"/>
        <v>1476.222</v>
      </c>
      <c r="P1199" s="230">
        <f t="shared" si="69"/>
        <v>350054.95507999999</v>
      </c>
    </row>
    <row r="1200" spans="12:16" x14ac:dyDescent="0.25">
      <c r="L1200" s="60">
        <v>1474.2629999999999</v>
      </c>
      <c r="M1200" s="14">
        <v>107.666</v>
      </c>
      <c r="O1200" s="230">
        <f t="shared" si="68"/>
        <v>1477.2629999999999</v>
      </c>
      <c r="P1200" s="230">
        <f t="shared" si="69"/>
        <v>350107.66600000003</v>
      </c>
    </row>
    <row r="1201" spans="12:16" x14ac:dyDescent="0.25">
      <c r="L1201" s="60">
        <v>1475.3050000000001</v>
      </c>
      <c r="M1201" s="14">
        <v>92.414060000000006</v>
      </c>
      <c r="O1201" s="230">
        <f t="shared" si="68"/>
        <v>1478.3050000000001</v>
      </c>
      <c r="P1201" s="230">
        <f t="shared" si="69"/>
        <v>350092.41405999998</v>
      </c>
    </row>
    <row r="1202" spans="12:16" x14ac:dyDescent="0.25">
      <c r="L1202" s="60">
        <v>1476.346</v>
      </c>
      <c r="M1202" s="14">
        <v>24.439450000000001</v>
      </c>
      <c r="O1202" s="230">
        <f t="shared" si="68"/>
        <v>1479.346</v>
      </c>
      <c r="P1202" s="230">
        <f t="shared" si="69"/>
        <v>350024.43945000001</v>
      </c>
    </row>
    <row r="1203" spans="12:16" x14ac:dyDescent="0.25">
      <c r="L1203" s="60">
        <v>1477.386</v>
      </c>
      <c r="M1203" s="14">
        <v>15.424799999999999</v>
      </c>
      <c r="O1203" s="230">
        <f t="shared" si="68"/>
        <v>1480.386</v>
      </c>
      <c r="P1203" s="230">
        <f t="shared" si="69"/>
        <v>350015.42479999998</v>
      </c>
    </row>
    <row r="1204" spans="12:16" x14ac:dyDescent="0.25">
      <c r="L1204" s="60">
        <v>1478.4269999999999</v>
      </c>
      <c r="M1204" s="14">
        <v>15.80273</v>
      </c>
      <c r="O1204" s="230">
        <f t="shared" si="68"/>
        <v>1481.4269999999999</v>
      </c>
      <c r="P1204" s="230">
        <f t="shared" si="69"/>
        <v>350015.80273</v>
      </c>
    </row>
    <row r="1205" spans="12:16" x14ac:dyDescent="0.25">
      <c r="L1205" s="60">
        <v>1479.4680000000001</v>
      </c>
      <c r="M1205" s="14">
        <v>224.00880000000001</v>
      </c>
      <c r="O1205" s="230">
        <f t="shared" si="68"/>
        <v>1482.4680000000001</v>
      </c>
      <c r="P1205" s="230">
        <f t="shared" si="69"/>
        <v>350224.00880000001</v>
      </c>
    </row>
    <row r="1206" spans="12:16" x14ac:dyDescent="0.25">
      <c r="L1206" s="60">
        <v>1480.508</v>
      </c>
      <c r="M1206" s="14">
        <v>279.80369999999999</v>
      </c>
      <c r="O1206" s="230">
        <f t="shared" si="68"/>
        <v>1483.508</v>
      </c>
      <c r="P1206" s="230">
        <f t="shared" si="69"/>
        <v>350279.80369999999</v>
      </c>
    </row>
    <row r="1207" spans="12:16" x14ac:dyDescent="0.25">
      <c r="L1207" s="60">
        <v>1481.548</v>
      </c>
      <c r="M1207" s="14">
        <v>212.58199999999999</v>
      </c>
      <c r="O1207" s="230">
        <f t="shared" si="68"/>
        <v>1484.548</v>
      </c>
      <c r="P1207" s="230">
        <f t="shared" si="69"/>
        <v>350212.58199999999</v>
      </c>
    </row>
    <row r="1208" spans="12:16" x14ac:dyDescent="0.25">
      <c r="L1208" s="60">
        <v>1482.588</v>
      </c>
      <c r="M1208" s="14">
        <v>119.8672</v>
      </c>
      <c r="O1208" s="230">
        <f t="shared" si="68"/>
        <v>1485.588</v>
      </c>
      <c r="P1208" s="230">
        <f t="shared" si="69"/>
        <v>350119.86719999998</v>
      </c>
    </row>
    <row r="1209" spans="12:16" x14ac:dyDescent="0.25">
      <c r="L1209" s="60">
        <v>1483.6279999999999</v>
      </c>
      <c r="M1209" s="14">
        <v>121.3232</v>
      </c>
      <c r="O1209" s="230">
        <f t="shared" si="68"/>
        <v>1486.6279999999999</v>
      </c>
      <c r="P1209" s="230">
        <f t="shared" si="69"/>
        <v>350121.32319999998</v>
      </c>
    </row>
    <row r="1210" spans="12:16" x14ac:dyDescent="0.25">
      <c r="L1210" s="60">
        <v>1484.6679999999999</v>
      </c>
      <c r="M1210" s="14">
        <v>191.6455</v>
      </c>
      <c r="O1210" s="230">
        <f t="shared" si="68"/>
        <v>1487.6679999999999</v>
      </c>
      <c r="P1210" s="230">
        <f t="shared" si="69"/>
        <v>350191.64549999998</v>
      </c>
    </row>
    <row r="1211" spans="12:16" x14ac:dyDescent="0.25">
      <c r="L1211" s="60">
        <v>1485.7070000000001</v>
      </c>
      <c r="M1211" s="14">
        <v>65.935550000000006</v>
      </c>
      <c r="O1211" s="230">
        <f t="shared" si="68"/>
        <v>1488.7070000000001</v>
      </c>
      <c r="P1211" s="230">
        <f t="shared" si="69"/>
        <v>350065.93554999999</v>
      </c>
    </row>
    <row r="1212" spans="12:16" x14ac:dyDescent="0.25">
      <c r="L1212" s="60">
        <v>1486.7470000000001</v>
      </c>
      <c r="M1212" s="14">
        <v>7.3525390000000002</v>
      </c>
      <c r="O1212" s="230">
        <f t="shared" si="68"/>
        <v>1489.7470000000001</v>
      </c>
      <c r="P1212" s="230">
        <f t="shared" si="69"/>
        <v>350007.35253899998</v>
      </c>
    </row>
    <row r="1213" spans="12:16" x14ac:dyDescent="0.25">
      <c r="L1213" s="60">
        <v>1487.7860000000001</v>
      </c>
      <c r="M1213" s="14">
        <v>97.08887</v>
      </c>
      <c r="O1213" s="230">
        <f t="shared" si="68"/>
        <v>1490.7860000000001</v>
      </c>
      <c r="P1213" s="230">
        <f t="shared" si="69"/>
        <v>350097.08886999998</v>
      </c>
    </row>
    <row r="1214" spans="12:16" x14ac:dyDescent="0.25">
      <c r="L1214" s="60">
        <v>1488.825</v>
      </c>
      <c r="M1214" s="14">
        <v>142.31540000000001</v>
      </c>
      <c r="O1214" s="230">
        <f t="shared" si="68"/>
        <v>1491.825</v>
      </c>
      <c r="P1214" s="230">
        <f t="shared" si="69"/>
        <v>350142.31540000002</v>
      </c>
    </row>
    <row r="1215" spans="12:16" x14ac:dyDescent="0.25">
      <c r="L1215" s="60">
        <v>1489.864</v>
      </c>
      <c r="M1215" s="14">
        <v>65.014650000000003</v>
      </c>
      <c r="O1215" s="230">
        <f t="shared" si="68"/>
        <v>1492.864</v>
      </c>
      <c r="P1215" s="230">
        <f t="shared" si="69"/>
        <v>350065.01465000003</v>
      </c>
    </row>
    <row r="1216" spans="12:16" x14ac:dyDescent="0.25">
      <c r="L1216" s="60">
        <v>1490.902</v>
      </c>
      <c r="M1216" s="14">
        <v>99.505859999999998</v>
      </c>
      <c r="O1216" s="230">
        <f t="shared" si="68"/>
        <v>1493.902</v>
      </c>
      <c r="P1216" s="230">
        <f t="shared" si="69"/>
        <v>350099.50585999998</v>
      </c>
    </row>
    <row r="1217" spans="12:16" x14ac:dyDescent="0.25">
      <c r="L1217" s="60">
        <v>1491.941</v>
      </c>
      <c r="M1217" s="14">
        <v>75.691410000000005</v>
      </c>
      <c r="O1217" s="230">
        <f t="shared" si="68"/>
        <v>1494.941</v>
      </c>
      <c r="P1217" s="230">
        <f t="shared" si="69"/>
        <v>350075.69141000003</v>
      </c>
    </row>
    <row r="1218" spans="12:16" x14ac:dyDescent="0.25">
      <c r="L1218" s="60">
        <v>1492.979</v>
      </c>
      <c r="M1218" s="14">
        <v>17.416989999999998</v>
      </c>
      <c r="O1218" s="230">
        <f t="shared" si="68"/>
        <v>1495.979</v>
      </c>
      <c r="P1218" s="230">
        <f t="shared" si="69"/>
        <v>350017.41699</v>
      </c>
    </row>
    <row r="1219" spans="12:16" x14ac:dyDescent="0.25">
      <c r="L1219" s="60">
        <v>1494.0170000000001</v>
      </c>
      <c r="M1219" s="14">
        <v>11.85938</v>
      </c>
      <c r="O1219" s="230">
        <f t="shared" si="68"/>
        <v>1497.0170000000001</v>
      </c>
      <c r="P1219" s="230">
        <f t="shared" si="69"/>
        <v>350011.85937999998</v>
      </c>
    </row>
    <row r="1220" spans="12:16" x14ac:dyDescent="0.25">
      <c r="L1220" s="60">
        <v>1495.0550000000001</v>
      </c>
      <c r="M1220" s="14">
        <v>0.33203100000000002</v>
      </c>
      <c r="O1220" s="230">
        <f t="shared" si="68"/>
        <v>1498.0550000000001</v>
      </c>
      <c r="P1220" s="230">
        <f t="shared" si="69"/>
        <v>350000.332031</v>
      </c>
    </row>
    <row r="1221" spans="12:16" x14ac:dyDescent="0.25">
      <c r="L1221" s="60">
        <v>1496.0930000000001</v>
      </c>
      <c r="M1221" s="14">
        <v>126.99509999999999</v>
      </c>
      <c r="O1221" s="230">
        <f t="shared" si="68"/>
        <v>1499.0930000000001</v>
      </c>
      <c r="P1221" s="230">
        <f t="shared" si="69"/>
        <v>350126.9951</v>
      </c>
    </row>
    <row r="1222" spans="12:16" x14ac:dyDescent="0.25">
      <c r="L1222" s="60">
        <v>1497.1310000000001</v>
      </c>
      <c r="M1222" s="14">
        <v>2.7109380000000001</v>
      </c>
      <c r="O1222" s="230">
        <f t="shared" si="68"/>
        <v>1500.1310000000001</v>
      </c>
      <c r="P1222" s="230">
        <f t="shared" si="69"/>
        <v>350002.710938</v>
      </c>
    </row>
    <row r="1223" spans="12:16" x14ac:dyDescent="0.25">
      <c r="L1223" s="60">
        <v>1498.1679999999999</v>
      </c>
      <c r="M1223" s="14">
        <v>175.42580000000001</v>
      </c>
      <c r="O1223" s="230">
        <f t="shared" ref="O1223:O1286" si="70">L1223+$O$4</f>
        <v>1501.1679999999999</v>
      </c>
      <c r="P1223" s="230">
        <f t="shared" ref="P1223:P1286" si="71">M1223+$P$4</f>
        <v>350175.42580000003</v>
      </c>
    </row>
    <row r="1224" spans="12:16" x14ac:dyDescent="0.25">
      <c r="L1224" s="60">
        <v>1499.2059999999999</v>
      </c>
      <c r="M1224" s="14">
        <v>113.14449999999999</v>
      </c>
      <c r="O1224" s="230">
        <f t="shared" si="70"/>
        <v>1502.2059999999999</v>
      </c>
      <c r="P1224" s="230">
        <f t="shared" si="71"/>
        <v>350113.14449999999</v>
      </c>
    </row>
    <row r="1225" spans="12:16" x14ac:dyDescent="0.25">
      <c r="L1225" s="60">
        <v>1500.2429999999999</v>
      </c>
      <c r="M1225" s="14">
        <v>187.86619999999999</v>
      </c>
      <c r="O1225" s="230">
        <f t="shared" si="70"/>
        <v>1503.2429999999999</v>
      </c>
      <c r="P1225" s="230">
        <f t="shared" si="71"/>
        <v>350187.86619999999</v>
      </c>
    </row>
    <row r="1226" spans="12:16" x14ac:dyDescent="0.25">
      <c r="L1226" s="60">
        <v>1501.28</v>
      </c>
      <c r="M1226" s="14">
        <v>176.62299999999999</v>
      </c>
      <c r="O1226" s="230">
        <f t="shared" si="70"/>
        <v>1504.28</v>
      </c>
      <c r="P1226" s="230">
        <f t="shared" si="71"/>
        <v>350176.62300000002</v>
      </c>
    </row>
    <row r="1227" spans="12:16" x14ac:dyDescent="0.25">
      <c r="L1227" s="60">
        <v>1502.317</v>
      </c>
      <c r="M1227" s="14">
        <v>99.41113</v>
      </c>
      <c r="O1227" s="230">
        <f t="shared" si="70"/>
        <v>1505.317</v>
      </c>
      <c r="P1227" s="230">
        <f t="shared" si="71"/>
        <v>350099.41113000002</v>
      </c>
    </row>
    <row r="1228" spans="12:16" x14ac:dyDescent="0.25">
      <c r="L1228" s="60">
        <v>1503.354</v>
      </c>
      <c r="M1228" s="14">
        <v>55.211910000000003</v>
      </c>
      <c r="O1228" s="230">
        <f t="shared" si="70"/>
        <v>1506.354</v>
      </c>
      <c r="P1228" s="230">
        <f t="shared" si="71"/>
        <v>350055.21191000001</v>
      </c>
    </row>
    <row r="1229" spans="12:16" x14ac:dyDescent="0.25">
      <c r="L1229" s="60">
        <v>1504.39</v>
      </c>
      <c r="M1229" s="14">
        <v>31.971679999999999</v>
      </c>
      <c r="O1229" s="230">
        <f t="shared" si="70"/>
        <v>1507.39</v>
      </c>
      <c r="P1229" s="230">
        <f t="shared" si="71"/>
        <v>350031.97168000002</v>
      </c>
    </row>
    <row r="1230" spans="12:16" x14ac:dyDescent="0.25">
      <c r="L1230" s="60">
        <v>1505.4259999999999</v>
      </c>
      <c r="M1230" s="14">
        <v>164.8486</v>
      </c>
      <c r="O1230" s="230">
        <f t="shared" si="70"/>
        <v>1508.4259999999999</v>
      </c>
      <c r="P1230" s="230">
        <f t="shared" si="71"/>
        <v>350164.84860000003</v>
      </c>
    </row>
    <row r="1231" spans="12:16" x14ac:dyDescent="0.25">
      <c r="L1231" s="60">
        <v>1506.463</v>
      </c>
      <c r="M1231" s="14">
        <v>111.6709</v>
      </c>
      <c r="O1231" s="230">
        <f t="shared" si="70"/>
        <v>1509.463</v>
      </c>
      <c r="P1231" s="230">
        <f t="shared" si="71"/>
        <v>350111.67090000003</v>
      </c>
    </row>
    <row r="1232" spans="12:16" x14ac:dyDescent="0.25">
      <c r="L1232" s="60">
        <v>1507.499</v>
      </c>
      <c r="M1232" s="14">
        <v>95.511719999999997</v>
      </c>
      <c r="O1232" s="230">
        <f t="shared" si="70"/>
        <v>1510.499</v>
      </c>
      <c r="P1232" s="230">
        <f t="shared" si="71"/>
        <v>350095.51172000001</v>
      </c>
    </row>
    <row r="1233" spans="12:16" x14ac:dyDescent="0.25">
      <c r="L1233" s="60">
        <v>1508.5350000000001</v>
      </c>
      <c r="M1233" s="14">
        <v>231.37700000000001</v>
      </c>
      <c r="O1233" s="230">
        <f t="shared" si="70"/>
        <v>1511.5350000000001</v>
      </c>
      <c r="P1233" s="230">
        <f t="shared" si="71"/>
        <v>350231.37699999998</v>
      </c>
    </row>
    <row r="1234" spans="12:16" x14ac:dyDescent="0.25">
      <c r="L1234" s="60">
        <v>1509.57</v>
      </c>
      <c r="M1234" s="14">
        <v>180.28219999999999</v>
      </c>
      <c r="O1234" s="230">
        <f t="shared" si="70"/>
        <v>1512.57</v>
      </c>
      <c r="P1234" s="230">
        <f t="shared" si="71"/>
        <v>350180.28220000002</v>
      </c>
    </row>
    <row r="1235" spans="12:16" x14ac:dyDescent="0.25">
      <c r="L1235" s="60">
        <v>1510.606</v>
      </c>
      <c r="M1235" s="14">
        <v>123.1934</v>
      </c>
      <c r="O1235" s="230">
        <f t="shared" si="70"/>
        <v>1513.606</v>
      </c>
      <c r="P1235" s="230">
        <f t="shared" si="71"/>
        <v>350123.19339999999</v>
      </c>
    </row>
    <row r="1236" spans="12:16" x14ac:dyDescent="0.25">
      <c r="L1236" s="60">
        <v>1511.6410000000001</v>
      </c>
      <c r="M1236" s="14">
        <v>84.992189999999994</v>
      </c>
      <c r="O1236" s="230">
        <f t="shared" si="70"/>
        <v>1514.6410000000001</v>
      </c>
      <c r="P1236" s="230">
        <f t="shared" si="71"/>
        <v>350084.99219000002</v>
      </c>
    </row>
    <row r="1237" spans="12:16" x14ac:dyDescent="0.25">
      <c r="L1237" s="60">
        <v>1512.6759999999999</v>
      </c>
      <c r="M1237" s="14">
        <v>70.798829999999995</v>
      </c>
      <c r="O1237" s="230">
        <f t="shared" si="70"/>
        <v>1515.6759999999999</v>
      </c>
      <c r="P1237" s="230">
        <f t="shared" si="71"/>
        <v>350070.79882999999</v>
      </c>
    </row>
    <row r="1238" spans="12:16" x14ac:dyDescent="0.25">
      <c r="L1238" s="60">
        <v>1513.711</v>
      </c>
      <c r="M1238" s="14">
        <v>135.88380000000001</v>
      </c>
      <c r="O1238" s="230">
        <f t="shared" si="70"/>
        <v>1516.711</v>
      </c>
      <c r="P1238" s="230">
        <f t="shared" si="71"/>
        <v>350135.88380000001</v>
      </c>
    </row>
    <row r="1239" spans="12:16" x14ac:dyDescent="0.25">
      <c r="L1239" s="60">
        <v>1514.7460000000001</v>
      </c>
      <c r="M1239" s="14">
        <v>95.792969999999997</v>
      </c>
      <c r="O1239" s="230">
        <f t="shared" si="70"/>
        <v>1517.7460000000001</v>
      </c>
      <c r="P1239" s="230">
        <f t="shared" si="71"/>
        <v>350095.79297000001</v>
      </c>
    </row>
    <row r="1240" spans="12:16" x14ac:dyDescent="0.25">
      <c r="L1240" s="60">
        <v>1515.7809999999999</v>
      </c>
      <c r="M1240" s="14">
        <v>180.81639999999999</v>
      </c>
      <c r="O1240" s="230">
        <f t="shared" si="70"/>
        <v>1518.7809999999999</v>
      </c>
      <c r="P1240" s="230">
        <f t="shared" si="71"/>
        <v>350180.81640000001</v>
      </c>
    </row>
    <row r="1241" spans="12:16" x14ac:dyDescent="0.25">
      <c r="L1241" s="60">
        <v>1516.816</v>
      </c>
      <c r="M1241" s="14">
        <v>275.28519999999997</v>
      </c>
      <c r="O1241" s="230">
        <f t="shared" si="70"/>
        <v>1519.816</v>
      </c>
      <c r="P1241" s="230">
        <f t="shared" si="71"/>
        <v>350275.28519999998</v>
      </c>
    </row>
    <row r="1242" spans="12:16" x14ac:dyDescent="0.25">
      <c r="L1242" s="60">
        <v>1517.85</v>
      </c>
      <c r="M1242" s="14">
        <v>148.0908</v>
      </c>
      <c r="O1242" s="230">
        <f t="shared" si="70"/>
        <v>1520.85</v>
      </c>
      <c r="P1242" s="230">
        <f t="shared" si="71"/>
        <v>350148.09080000001</v>
      </c>
    </row>
    <row r="1243" spans="12:16" x14ac:dyDescent="0.25">
      <c r="L1243" s="60">
        <v>1518.884</v>
      </c>
      <c r="M1243" s="14">
        <v>172.07230000000001</v>
      </c>
      <c r="O1243" s="230">
        <f t="shared" si="70"/>
        <v>1521.884</v>
      </c>
      <c r="P1243" s="230">
        <f t="shared" si="71"/>
        <v>350172.0723</v>
      </c>
    </row>
    <row r="1244" spans="12:16" x14ac:dyDescent="0.25">
      <c r="L1244" s="60">
        <v>1519.9179999999999</v>
      </c>
      <c r="M1244" s="14">
        <v>159.66309999999999</v>
      </c>
      <c r="O1244" s="230">
        <f t="shared" si="70"/>
        <v>1522.9179999999999</v>
      </c>
      <c r="P1244" s="230">
        <f t="shared" si="71"/>
        <v>350159.66310000001</v>
      </c>
    </row>
    <row r="1245" spans="12:16" x14ac:dyDescent="0.25">
      <c r="L1245" s="60">
        <v>1520.952</v>
      </c>
      <c r="M1245" s="14">
        <v>1.3779300000000001</v>
      </c>
      <c r="O1245" s="230">
        <f t="shared" si="70"/>
        <v>1523.952</v>
      </c>
      <c r="P1245" s="230">
        <f t="shared" si="71"/>
        <v>350001.37793000002</v>
      </c>
    </row>
    <row r="1246" spans="12:16" x14ac:dyDescent="0.25">
      <c r="L1246" s="60">
        <v>1521.9860000000001</v>
      </c>
      <c r="M1246" s="14">
        <v>207.92869999999999</v>
      </c>
      <c r="O1246" s="230">
        <f t="shared" si="70"/>
        <v>1524.9860000000001</v>
      </c>
      <c r="P1246" s="230">
        <f t="shared" si="71"/>
        <v>350207.92869999999</v>
      </c>
    </row>
    <row r="1247" spans="12:16" x14ac:dyDescent="0.25">
      <c r="L1247" s="60">
        <v>1523.019</v>
      </c>
      <c r="M1247" s="14">
        <v>115.5146</v>
      </c>
      <c r="O1247" s="230">
        <f t="shared" si="70"/>
        <v>1526.019</v>
      </c>
      <c r="P1247" s="230">
        <f t="shared" si="71"/>
        <v>350115.51459999999</v>
      </c>
    </row>
    <row r="1248" spans="12:16" x14ac:dyDescent="0.25">
      <c r="L1248" s="60">
        <v>1524.0530000000001</v>
      </c>
      <c r="M1248" s="14">
        <v>151.3398</v>
      </c>
      <c r="O1248" s="230">
        <f t="shared" si="70"/>
        <v>1527.0530000000001</v>
      </c>
      <c r="P1248" s="230">
        <f t="shared" si="71"/>
        <v>350151.33980000002</v>
      </c>
    </row>
    <row r="1249" spans="12:16" x14ac:dyDescent="0.25">
      <c r="L1249" s="60">
        <v>1525.086</v>
      </c>
      <c r="M1249" s="14">
        <v>157.93549999999999</v>
      </c>
      <c r="O1249" s="230">
        <f t="shared" si="70"/>
        <v>1528.086</v>
      </c>
      <c r="P1249" s="230">
        <f t="shared" si="71"/>
        <v>350157.93550000002</v>
      </c>
    </row>
    <row r="1250" spans="12:16" x14ac:dyDescent="0.25">
      <c r="L1250" s="60">
        <v>1526.1189999999999</v>
      </c>
      <c r="M1250" s="14">
        <v>274.20800000000003</v>
      </c>
      <c r="O1250" s="230">
        <f t="shared" si="70"/>
        <v>1529.1189999999999</v>
      </c>
      <c r="P1250" s="230">
        <f t="shared" si="71"/>
        <v>350274.20799999998</v>
      </c>
    </row>
    <row r="1251" spans="12:16" x14ac:dyDescent="0.25">
      <c r="L1251" s="60">
        <v>1527.152</v>
      </c>
      <c r="M1251" s="14">
        <v>135.37110000000001</v>
      </c>
      <c r="O1251" s="230">
        <f t="shared" si="70"/>
        <v>1530.152</v>
      </c>
      <c r="P1251" s="230">
        <f t="shared" si="71"/>
        <v>350135.37109999999</v>
      </c>
    </row>
    <row r="1252" spans="12:16" x14ac:dyDescent="0.25">
      <c r="L1252" s="60">
        <v>1528.1849999999999</v>
      </c>
      <c r="M1252" s="14">
        <v>85.535160000000005</v>
      </c>
      <c r="O1252" s="230">
        <f t="shared" si="70"/>
        <v>1531.1849999999999</v>
      </c>
      <c r="P1252" s="230">
        <f t="shared" si="71"/>
        <v>350085.53516000003</v>
      </c>
    </row>
    <row r="1253" spans="12:16" x14ac:dyDescent="0.25">
      <c r="L1253" s="60">
        <v>1529.2170000000001</v>
      </c>
      <c r="M1253" s="14">
        <v>237.8125</v>
      </c>
      <c r="O1253" s="230">
        <f t="shared" si="70"/>
        <v>1532.2170000000001</v>
      </c>
      <c r="P1253" s="230">
        <f t="shared" si="71"/>
        <v>350237.8125</v>
      </c>
    </row>
    <row r="1254" spans="12:16" x14ac:dyDescent="0.25">
      <c r="L1254" s="60">
        <v>1530.25</v>
      </c>
      <c r="M1254" s="14">
        <v>262.49799999999999</v>
      </c>
      <c r="O1254" s="230">
        <f t="shared" si="70"/>
        <v>1533.25</v>
      </c>
      <c r="P1254" s="230">
        <f t="shared" si="71"/>
        <v>350262.49800000002</v>
      </c>
    </row>
    <row r="1255" spans="12:16" x14ac:dyDescent="0.25">
      <c r="L1255" s="60">
        <v>1531.2819999999999</v>
      </c>
      <c r="M1255" s="14">
        <v>152.33109999999999</v>
      </c>
      <c r="O1255" s="230">
        <f t="shared" si="70"/>
        <v>1534.2819999999999</v>
      </c>
      <c r="P1255" s="230">
        <f t="shared" si="71"/>
        <v>350152.33110000001</v>
      </c>
    </row>
    <row r="1256" spans="12:16" x14ac:dyDescent="0.25">
      <c r="L1256" s="60">
        <v>1532.3140000000001</v>
      </c>
      <c r="M1256" s="14">
        <v>55.53613</v>
      </c>
      <c r="O1256" s="230">
        <f t="shared" si="70"/>
        <v>1535.3140000000001</v>
      </c>
      <c r="P1256" s="230">
        <f t="shared" si="71"/>
        <v>350055.53613000002</v>
      </c>
    </row>
    <row r="1257" spans="12:16" x14ac:dyDescent="0.25">
      <c r="L1257" s="60">
        <v>1533.346</v>
      </c>
      <c r="M1257" s="14">
        <v>236.03319999999999</v>
      </c>
      <c r="O1257" s="230">
        <f t="shared" si="70"/>
        <v>1536.346</v>
      </c>
      <c r="P1257" s="230">
        <f t="shared" si="71"/>
        <v>350236.03320000001</v>
      </c>
    </row>
    <row r="1258" spans="12:16" x14ac:dyDescent="0.25">
      <c r="L1258" s="60">
        <v>1534.377</v>
      </c>
      <c r="M1258" s="14">
        <v>251.3389</v>
      </c>
      <c r="O1258" s="230">
        <f t="shared" si="70"/>
        <v>1537.377</v>
      </c>
      <c r="P1258" s="230">
        <f t="shared" si="71"/>
        <v>350251.33889999997</v>
      </c>
    </row>
    <row r="1259" spans="12:16" x14ac:dyDescent="0.25">
      <c r="L1259" s="60">
        <v>1535.4090000000001</v>
      </c>
      <c r="M1259" s="14">
        <v>145.4717</v>
      </c>
      <c r="O1259" s="230">
        <f t="shared" si="70"/>
        <v>1538.4090000000001</v>
      </c>
      <c r="P1259" s="230">
        <f t="shared" si="71"/>
        <v>350145.47169999999</v>
      </c>
    </row>
    <row r="1260" spans="12:16" x14ac:dyDescent="0.25">
      <c r="L1260" s="60">
        <v>1536.44</v>
      </c>
      <c r="M1260" s="14">
        <v>227.7715</v>
      </c>
      <c r="O1260" s="230">
        <f t="shared" si="70"/>
        <v>1539.44</v>
      </c>
      <c r="P1260" s="230">
        <f t="shared" si="71"/>
        <v>350227.77149999997</v>
      </c>
    </row>
    <row r="1261" spans="12:16" x14ac:dyDescent="0.25">
      <c r="L1261" s="60">
        <v>1537.472</v>
      </c>
      <c r="M1261" s="14">
        <v>130.25200000000001</v>
      </c>
      <c r="O1261" s="230">
        <f t="shared" si="70"/>
        <v>1540.472</v>
      </c>
      <c r="P1261" s="230">
        <f t="shared" si="71"/>
        <v>350130.25199999998</v>
      </c>
    </row>
    <row r="1262" spans="12:16" x14ac:dyDescent="0.25">
      <c r="L1262" s="60">
        <v>1538.5029999999999</v>
      </c>
      <c r="M1262" s="14">
        <v>66.149410000000003</v>
      </c>
      <c r="O1262" s="230">
        <f t="shared" si="70"/>
        <v>1541.5029999999999</v>
      </c>
      <c r="P1262" s="230">
        <f t="shared" si="71"/>
        <v>350066.14941000001</v>
      </c>
    </row>
    <row r="1263" spans="12:16" x14ac:dyDescent="0.25">
      <c r="L1263" s="60">
        <v>1539.5340000000001</v>
      </c>
      <c r="M1263" s="14">
        <v>98.666020000000003</v>
      </c>
      <c r="O1263" s="230">
        <f t="shared" si="70"/>
        <v>1542.5340000000001</v>
      </c>
      <c r="P1263" s="230">
        <f t="shared" si="71"/>
        <v>350098.66602</v>
      </c>
    </row>
    <row r="1264" spans="12:16" x14ac:dyDescent="0.25">
      <c r="L1264" s="60">
        <v>1540.5640000000001</v>
      </c>
      <c r="M1264" s="14">
        <v>27.976559999999999</v>
      </c>
      <c r="O1264" s="230">
        <f t="shared" si="70"/>
        <v>1543.5640000000001</v>
      </c>
      <c r="P1264" s="230">
        <f t="shared" si="71"/>
        <v>350027.97655999998</v>
      </c>
    </row>
    <row r="1265" spans="12:16" x14ac:dyDescent="0.25">
      <c r="L1265" s="60">
        <v>1541.595</v>
      </c>
      <c r="M1265" s="14">
        <v>156.98929999999999</v>
      </c>
      <c r="O1265" s="230">
        <f t="shared" si="70"/>
        <v>1544.595</v>
      </c>
      <c r="P1265" s="230">
        <f t="shared" si="71"/>
        <v>350156.98930000002</v>
      </c>
    </row>
    <row r="1266" spans="12:16" x14ac:dyDescent="0.25">
      <c r="L1266" s="60">
        <v>1542.625</v>
      </c>
      <c r="M1266" s="14">
        <v>201.667</v>
      </c>
      <c r="O1266" s="230">
        <f t="shared" si="70"/>
        <v>1545.625</v>
      </c>
      <c r="P1266" s="230">
        <f t="shared" si="71"/>
        <v>350201.66700000002</v>
      </c>
    </row>
    <row r="1267" spans="12:16" x14ac:dyDescent="0.25">
      <c r="L1267" s="60">
        <v>1543.6559999999999</v>
      </c>
      <c r="M1267" s="14">
        <v>116.6553</v>
      </c>
      <c r="O1267" s="230">
        <f t="shared" si="70"/>
        <v>1546.6559999999999</v>
      </c>
      <c r="P1267" s="230">
        <f t="shared" si="71"/>
        <v>350116.65529999998</v>
      </c>
    </row>
    <row r="1268" spans="12:16" x14ac:dyDescent="0.25">
      <c r="L1268" s="60">
        <v>1544.6859999999999</v>
      </c>
      <c r="M1268" s="14">
        <v>251.28030000000001</v>
      </c>
      <c r="O1268" s="230">
        <f t="shared" si="70"/>
        <v>1547.6859999999999</v>
      </c>
      <c r="P1268" s="230">
        <f t="shared" si="71"/>
        <v>350251.28029999998</v>
      </c>
    </row>
    <row r="1269" spans="12:16" x14ac:dyDescent="0.25">
      <c r="L1269" s="60">
        <v>1545.7159999999999</v>
      </c>
      <c r="M1269" s="14">
        <v>84.671880000000002</v>
      </c>
      <c r="O1269" s="230">
        <f t="shared" si="70"/>
        <v>1548.7159999999999</v>
      </c>
      <c r="P1269" s="230">
        <f t="shared" si="71"/>
        <v>350084.67187999998</v>
      </c>
    </row>
    <row r="1270" spans="12:16" x14ac:dyDescent="0.25">
      <c r="L1270" s="60">
        <v>1546.7449999999999</v>
      </c>
      <c r="M1270" s="14">
        <v>172.6816</v>
      </c>
      <c r="O1270" s="230">
        <f t="shared" si="70"/>
        <v>1549.7449999999999</v>
      </c>
      <c r="P1270" s="230">
        <f t="shared" si="71"/>
        <v>350172.68160000001</v>
      </c>
    </row>
    <row r="1271" spans="12:16" x14ac:dyDescent="0.25">
      <c r="L1271" s="60">
        <v>1547.7750000000001</v>
      </c>
      <c r="M1271" s="14">
        <v>89.467770000000002</v>
      </c>
      <c r="O1271" s="230">
        <f t="shared" si="70"/>
        <v>1550.7750000000001</v>
      </c>
      <c r="P1271" s="230">
        <f t="shared" si="71"/>
        <v>350089.46776999999</v>
      </c>
    </row>
    <row r="1272" spans="12:16" x14ac:dyDescent="0.25">
      <c r="L1272" s="60">
        <v>1548.8040000000001</v>
      </c>
      <c r="M1272" s="14">
        <v>158.7373</v>
      </c>
      <c r="O1272" s="230">
        <f t="shared" si="70"/>
        <v>1551.8040000000001</v>
      </c>
      <c r="P1272" s="230">
        <f t="shared" si="71"/>
        <v>350158.73729999998</v>
      </c>
    </row>
    <row r="1273" spans="12:16" x14ac:dyDescent="0.25">
      <c r="L1273" s="60">
        <v>1549.8340000000001</v>
      </c>
      <c r="M1273" s="14">
        <v>88.773439999999994</v>
      </c>
      <c r="O1273" s="230">
        <f t="shared" si="70"/>
        <v>1552.8340000000001</v>
      </c>
      <c r="P1273" s="230">
        <f t="shared" si="71"/>
        <v>350088.77344000002</v>
      </c>
    </row>
    <row r="1274" spans="12:16" x14ac:dyDescent="0.25">
      <c r="L1274" s="60">
        <v>1550.8630000000001</v>
      </c>
      <c r="M1274" s="14">
        <v>155.625</v>
      </c>
      <c r="O1274" s="230">
        <f t="shared" si="70"/>
        <v>1553.8630000000001</v>
      </c>
      <c r="P1274" s="230">
        <f t="shared" si="71"/>
        <v>350155.625</v>
      </c>
    </row>
    <row r="1275" spans="12:16" x14ac:dyDescent="0.25">
      <c r="L1275" s="60">
        <v>1551.8920000000001</v>
      </c>
      <c r="M1275" s="14">
        <v>252.458</v>
      </c>
      <c r="O1275" s="230">
        <f t="shared" si="70"/>
        <v>1554.8920000000001</v>
      </c>
      <c r="P1275" s="230">
        <f t="shared" si="71"/>
        <v>350252.45799999998</v>
      </c>
    </row>
    <row r="1276" spans="12:16" x14ac:dyDescent="0.25">
      <c r="L1276" s="60">
        <v>1552.92</v>
      </c>
      <c r="M1276" s="14">
        <v>203.35059999999999</v>
      </c>
      <c r="O1276" s="230">
        <f t="shared" si="70"/>
        <v>1555.92</v>
      </c>
      <c r="P1276" s="230">
        <f t="shared" si="71"/>
        <v>350203.35060000001</v>
      </c>
    </row>
    <row r="1277" spans="12:16" x14ac:dyDescent="0.25">
      <c r="L1277" s="60">
        <v>1553.9490000000001</v>
      </c>
      <c r="M1277" s="14">
        <v>128.04</v>
      </c>
      <c r="O1277" s="230">
        <f t="shared" si="70"/>
        <v>1556.9490000000001</v>
      </c>
      <c r="P1277" s="230">
        <f t="shared" si="71"/>
        <v>350128.04</v>
      </c>
    </row>
    <row r="1278" spans="12:16" x14ac:dyDescent="0.25">
      <c r="L1278" s="60">
        <v>1554.9770000000001</v>
      </c>
      <c r="M1278" s="14">
        <v>219.66990000000001</v>
      </c>
      <c r="O1278" s="230">
        <f t="shared" si="70"/>
        <v>1557.9770000000001</v>
      </c>
      <c r="P1278" s="230">
        <f t="shared" si="71"/>
        <v>350219.66989999998</v>
      </c>
    </row>
    <row r="1279" spans="12:16" x14ac:dyDescent="0.25">
      <c r="L1279" s="60">
        <v>1556.0060000000001</v>
      </c>
      <c r="M1279" s="14">
        <v>138.3193</v>
      </c>
      <c r="O1279" s="230">
        <f t="shared" si="70"/>
        <v>1559.0060000000001</v>
      </c>
      <c r="P1279" s="230">
        <f t="shared" si="71"/>
        <v>350138.31929999997</v>
      </c>
    </row>
    <row r="1280" spans="12:16" x14ac:dyDescent="0.25">
      <c r="L1280" s="60">
        <v>1557.0340000000001</v>
      </c>
      <c r="M1280" s="14">
        <v>64.023439999999994</v>
      </c>
      <c r="O1280" s="230">
        <f t="shared" si="70"/>
        <v>1560.0340000000001</v>
      </c>
      <c r="P1280" s="230">
        <f t="shared" si="71"/>
        <v>350064.02344000002</v>
      </c>
    </row>
    <row r="1281" spans="12:16" x14ac:dyDescent="0.25">
      <c r="L1281" s="60">
        <v>1558.0619999999999</v>
      </c>
      <c r="M1281" s="14">
        <v>194.64940000000001</v>
      </c>
      <c r="O1281" s="230">
        <f t="shared" si="70"/>
        <v>1561.0619999999999</v>
      </c>
      <c r="P1281" s="230">
        <f t="shared" si="71"/>
        <v>350194.64939999999</v>
      </c>
    </row>
    <row r="1282" spans="12:16" x14ac:dyDescent="0.25">
      <c r="L1282" s="60">
        <v>1559.0889999999999</v>
      </c>
      <c r="M1282" s="14">
        <v>95.751949999999994</v>
      </c>
      <c r="O1282" s="230">
        <f t="shared" si="70"/>
        <v>1562.0889999999999</v>
      </c>
      <c r="P1282" s="230">
        <f t="shared" si="71"/>
        <v>350095.75195000001</v>
      </c>
    </row>
    <row r="1283" spans="12:16" x14ac:dyDescent="0.25">
      <c r="L1283" s="60">
        <v>1560.117</v>
      </c>
      <c r="M1283" s="14">
        <v>129.37010000000001</v>
      </c>
      <c r="O1283" s="230">
        <f t="shared" si="70"/>
        <v>1563.117</v>
      </c>
      <c r="P1283" s="230">
        <f t="shared" si="71"/>
        <v>350129.3701</v>
      </c>
    </row>
    <row r="1284" spans="12:16" x14ac:dyDescent="0.25">
      <c r="L1284" s="60">
        <v>1561.144</v>
      </c>
      <c r="M1284" s="14">
        <v>37.03613</v>
      </c>
      <c r="O1284" s="230">
        <f t="shared" si="70"/>
        <v>1564.144</v>
      </c>
      <c r="P1284" s="230">
        <f t="shared" si="71"/>
        <v>350037.03613000002</v>
      </c>
    </row>
    <row r="1285" spans="12:16" x14ac:dyDescent="0.25">
      <c r="L1285" s="60">
        <v>1562.172</v>
      </c>
      <c r="M1285" s="14">
        <v>7.9726559999999997</v>
      </c>
      <c r="O1285" s="230">
        <f t="shared" si="70"/>
        <v>1565.172</v>
      </c>
      <c r="P1285" s="230">
        <f t="shared" si="71"/>
        <v>350007.972656</v>
      </c>
    </row>
    <row r="1286" spans="12:16" x14ac:dyDescent="0.25">
      <c r="L1286" s="60">
        <v>1563.1990000000001</v>
      </c>
      <c r="M1286" s="14">
        <v>119.1006</v>
      </c>
      <c r="O1286" s="230">
        <f t="shared" si="70"/>
        <v>1566.1990000000001</v>
      </c>
      <c r="P1286" s="230">
        <f t="shared" si="71"/>
        <v>350119.10060000001</v>
      </c>
    </row>
    <row r="1287" spans="12:16" x14ac:dyDescent="0.25">
      <c r="L1287" s="60">
        <v>1564.2260000000001</v>
      </c>
      <c r="M1287" s="14">
        <v>46.157229999999998</v>
      </c>
      <c r="O1287" s="230">
        <f t="shared" ref="O1287:O1293" si="72">L1287+$O$4</f>
        <v>1567.2260000000001</v>
      </c>
      <c r="P1287" s="230">
        <f t="shared" ref="P1287:P1293" si="73">M1287+$P$4</f>
        <v>350046.15723000001</v>
      </c>
    </row>
    <row r="1288" spans="12:16" x14ac:dyDescent="0.25">
      <c r="L1288" s="60">
        <v>1565.252</v>
      </c>
      <c r="M1288" s="14">
        <v>168.85640000000001</v>
      </c>
      <c r="O1288" s="230">
        <f t="shared" si="72"/>
        <v>1568.252</v>
      </c>
      <c r="P1288" s="230">
        <f t="shared" si="73"/>
        <v>350168.85639999999</v>
      </c>
    </row>
    <row r="1289" spans="12:16" x14ac:dyDescent="0.25">
      <c r="L1289" s="60">
        <v>1566.279</v>
      </c>
      <c r="M1289" s="14">
        <v>174.96289999999999</v>
      </c>
      <c r="O1289" s="230">
        <f t="shared" si="72"/>
        <v>1569.279</v>
      </c>
      <c r="P1289" s="230">
        <f t="shared" si="73"/>
        <v>350174.96289999998</v>
      </c>
    </row>
    <row r="1290" spans="12:16" x14ac:dyDescent="0.25">
      <c r="L1290" s="60">
        <v>1567.3050000000001</v>
      </c>
      <c r="M1290" s="14">
        <v>25.831050000000001</v>
      </c>
      <c r="O1290" s="230">
        <f t="shared" si="72"/>
        <v>1570.3050000000001</v>
      </c>
      <c r="P1290" s="230">
        <f t="shared" si="73"/>
        <v>350025.83104999998</v>
      </c>
    </row>
    <row r="1291" spans="12:16" x14ac:dyDescent="0.25">
      <c r="L1291" s="60">
        <v>1568.3320000000001</v>
      </c>
      <c r="M1291" s="14">
        <v>116.3477</v>
      </c>
      <c r="O1291" s="230">
        <f t="shared" si="72"/>
        <v>1571.3320000000001</v>
      </c>
      <c r="P1291" s="230">
        <f t="shared" si="73"/>
        <v>350116.34769999998</v>
      </c>
    </row>
    <row r="1292" spans="12:16" x14ac:dyDescent="0.25">
      <c r="L1292" s="60">
        <v>1569.3579999999999</v>
      </c>
      <c r="M1292" s="14">
        <v>2.9970699999999999</v>
      </c>
      <c r="O1292" s="230">
        <f t="shared" si="72"/>
        <v>1572.3579999999999</v>
      </c>
      <c r="P1292" s="230">
        <f t="shared" si="73"/>
        <v>350002.99706999998</v>
      </c>
    </row>
    <row r="1293" spans="12:16" x14ac:dyDescent="0.25">
      <c r="L1293" s="60">
        <v>1570.384</v>
      </c>
      <c r="M1293" s="14">
        <v>0</v>
      </c>
      <c r="O1293" s="230">
        <f t="shared" si="72"/>
        <v>1573.384</v>
      </c>
      <c r="P1293" s="230">
        <f t="shared" si="73"/>
        <v>350000</v>
      </c>
    </row>
  </sheetData>
  <mergeCells count="1">
    <mergeCell ref="S39:AN41"/>
  </mergeCells>
  <hyperlinks>
    <hyperlink ref="M5" r:id="rId1" tooltip="Original URL: https://rruff.info/Calcite/R050307. Click or tap if you trust this link." display="https://eur01.safelinks.protection.outlook.com/?url=https%3A%2F%2Frruff.info%2FCalcite%2FR050307&amp;data=04%7C01%7Cijr27%40bath.ac.uk%7C8f964e67369145b94e7008d908c9385b%7C377e3d224ea1422db0ad8fcc89406b9e%7C0%7C0%7C637550482603427276%7CUnknown%7CTWFpbGZsb3d8eyJWIjoiMC4wLjAwMDAiLCJQIjoiV2luMzIiLCJBTiI6Ik1haWwiLCJXVCI6Mn0%3D%7C1000&amp;sdata=QVvetRI2QN%2BJns0yImSBgXJyDsd8Sar9%2BSvPRWJHQEA%3D&amp;reserved=0" xr:uid="{21081204-C946-4EC5-8F39-4BA85E0AC776}"/>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B2A57-92C5-4842-955A-AAEC26CA1911}">
  <dimension ref="A1:AM245"/>
  <sheetViews>
    <sheetView tabSelected="1" workbookViewId="0">
      <selection activeCell="T12" sqref="T12"/>
    </sheetView>
  </sheetViews>
  <sheetFormatPr defaultRowHeight="12.75" x14ac:dyDescent="0.2"/>
  <cols>
    <col min="1" max="1" width="44.42578125" style="282" bestFit="1" customWidth="1"/>
    <col min="2" max="4" width="9.140625" style="282"/>
    <col min="5" max="5" width="53.5703125" style="282" bestFit="1" customWidth="1"/>
    <col min="6" max="6" width="10" style="282" bestFit="1" customWidth="1"/>
    <col min="7" max="7" width="8.42578125" style="282" bestFit="1" customWidth="1"/>
    <col min="8" max="8" width="10" style="282" bestFit="1" customWidth="1"/>
    <col min="9" max="9" width="9.140625" style="282"/>
    <col min="10" max="10" width="10" style="282" bestFit="1" customWidth="1"/>
    <col min="11" max="39" width="9.140625" style="282"/>
    <col min="40" max="16384" width="9.140625" style="283"/>
  </cols>
  <sheetData>
    <row r="1" spans="1:20" x14ac:dyDescent="0.2">
      <c r="A1" s="282" t="s">
        <v>136</v>
      </c>
    </row>
    <row r="2" spans="1:20" x14ac:dyDescent="0.2">
      <c r="A2" s="284"/>
      <c r="B2" s="284"/>
      <c r="C2" s="284"/>
      <c r="E2" s="285"/>
      <c r="F2" s="286" t="s">
        <v>137</v>
      </c>
      <c r="G2" s="287"/>
      <c r="H2" s="286" t="s">
        <v>138</v>
      </c>
      <c r="I2" s="287"/>
      <c r="J2" s="286" t="s">
        <v>139</v>
      </c>
      <c r="K2" s="287"/>
    </row>
    <row r="3" spans="1:20" ht="15" x14ac:dyDescent="0.25">
      <c r="A3" s="288" t="s">
        <v>137</v>
      </c>
      <c r="B3" s="282" t="s">
        <v>140</v>
      </c>
      <c r="C3" s="282" t="s">
        <v>141</v>
      </c>
      <c r="E3" s="289"/>
      <c r="F3" s="290" t="s">
        <v>142</v>
      </c>
      <c r="G3" s="289" t="s">
        <v>143</v>
      </c>
      <c r="H3" s="291" t="s">
        <v>142</v>
      </c>
      <c r="I3" s="289" t="s">
        <v>143</v>
      </c>
      <c r="J3" s="291" t="s">
        <v>142</v>
      </c>
      <c r="K3" s="289" t="s">
        <v>143</v>
      </c>
      <c r="O3" s="2"/>
      <c r="P3" s="2" t="s">
        <v>144</v>
      </c>
      <c r="Q3" s="2"/>
      <c r="R3" s="2"/>
      <c r="S3" s="2"/>
      <c r="T3" s="2"/>
    </row>
    <row r="4" spans="1:20" ht="15" x14ac:dyDescent="0.25">
      <c r="A4" s="290"/>
      <c r="B4" s="290" t="s">
        <v>145</v>
      </c>
      <c r="C4" s="290" t="s">
        <v>146</v>
      </c>
      <c r="E4" s="292" t="s">
        <v>147</v>
      </c>
      <c r="F4" s="293">
        <f>SUM(B5:B41)</f>
        <v>278223.05999999994</v>
      </c>
      <c r="G4" s="294">
        <f>F4/$F$10</f>
        <v>6.0981723273651485E-2</v>
      </c>
      <c r="H4" s="295">
        <f>SUM(B132:B134)</f>
        <v>29649.07</v>
      </c>
      <c r="I4" s="294">
        <f>H4/$H$10</f>
        <v>6.4526035667250561E-3</v>
      </c>
      <c r="J4" s="295">
        <f>SUM(B174:B178)</f>
        <v>34981.06</v>
      </c>
      <c r="K4" s="294">
        <f>J4/$J$10</f>
        <v>5.8211469326504735E-3</v>
      </c>
      <c r="O4" s="2"/>
      <c r="P4" s="307" t="s">
        <v>148</v>
      </c>
      <c r="Q4" s="307" t="s">
        <v>149</v>
      </c>
      <c r="R4" s="307" t="s">
        <v>150</v>
      </c>
      <c r="S4" s="307" t="s">
        <v>151</v>
      </c>
      <c r="T4" s="307" t="s">
        <v>152</v>
      </c>
    </row>
    <row r="5" spans="1:20" ht="15" x14ac:dyDescent="0.25">
      <c r="A5" s="282" t="s">
        <v>153</v>
      </c>
      <c r="B5" s="282">
        <v>18.899999999999999</v>
      </c>
      <c r="C5" s="282">
        <v>6.15</v>
      </c>
      <c r="E5" s="296" t="s">
        <v>154</v>
      </c>
      <c r="F5" s="293">
        <f>SUM(B42:B105)</f>
        <v>1900226.8499999999</v>
      </c>
      <c r="G5" s="294">
        <f>F5/$F$10</f>
        <v>0.41649713695141755</v>
      </c>
      <c r="H5" s="295">
        <f>SUM(B135:B148)</f>
        <v>575430.47</v>
      </c>
      <c r="I5" s="294">
        <f t="shared" ref="I5:I8" si="0">H5/$H$10</f>
        <v>0.12523241717612982</v>
      </c>
      <c r="J5" s="295">
        <f>SUM(B179:B209)</f>
        <v>1217067.3799999999</v>
      </c>
      <c r="K5" s="294">
        <f t="shared" ref="K5:K8" si="1">J5/$J$10</f>
        <v>0.2025303991907606</v>
      </c>
      <c r="O5" s="305" t="s">
        <v>137</v>
      </c>
      <c r="P5" s="306">
        <f>F4*P9</f>
        <v>0.27822305999999991</v>
      </c>
      <c r="Q5" s="306">
        <f>F5*P9</f>
        <v>1.9002268499999997</v>
      </c>
      <c r="R5" s="306">
        <f>F6*P9</f>
        <v>1.6063893999999999</v>
      </c>
      <c r="S5" s="306">
        <f>F7*P9</f>
        <v>0.46198487999999999</v>
      </c>
      <c r="T5" s="306">
        <f>F8*P9</f>
        <v>0.31557656000000001</v>
      </c>
    </row>
    <row r="6" spans="1:20" ht="15" x14ac:dyDescent="0.25">
      <c r="A6" s="282" t="s">
        <v>155</v>
      </c>
      <c r="B6" s="282">
        <v>18.899999999999999</v>
      </c>
      <c r="C6" s="282">
        <v>6.15</v>
      </c>
      <c r="E6" s="296" t="s">
        <v>156</v>
      </c>
      <c r="F6" s="293">
        <f>SUM(B106:B123)</f>
        <v>1606389.4</v>
      </c>
      <c r="G6" s="294">
        <f t="shared" ref="G6:I8" si="2">F6/$F$10</f>
        <v>0.35209300717390951</v>
      </c>
      <c r="H6" s="295">
        <f>SUM(B149:B155)</f>
        <v>606877.04</v>
      </c>
      <c r="I6" s="294">
        <f t="shared" si="0"/>
        <v>0.13207621530346633</v>
      </c>
      <c r="J6" s="295">
        <f>SUM(B210:B225)</f>
        <v>1357287.63</v>
      </c>
      <c r="K6" s="294">
        <f t="shared" si="1"/>
        <v>0.22586424551168349</v>
      </c>
      <c r="O6" s="305" t="s">
        <v>157</v>
      </c>
      <c r="P6" s="306">
        <f>H4*P9</f>
        <v>2.964907E-2</v>
      </c>
      <c r="Q6" s="306">
        <f>H5*P9</f>
        <v>0.57543046999999992</v>
      </c>
      <c r="R6" s="306">
        <f>H6*P9</f>
        <v>0.60687703999999998</v>
      </c>
      <c r="S6" s="306">
        <f>H7*P9</f>
        <v>0.81001767999999985</v>
      </c>
      <c r="T6" s="306">
        <f>H8*P9</f>
        <v>2.5729260300000001</v>
      </c>
    </row>
    <row r="7" spans="1:20" ht="15" x14ac:dyDescent="0.25">
      <c r="A7" s="282" t="s">
        <v>158</v>
      </c>
      <c r="B7" s="282">
        <v>56.71</v>
      </c>
      <c r="C7" s="282">
        <v>12.3</v>
      </c>
      <c r="E7" s="296" t="s">
        <v>159</v>
      </c>
      <c r="F7" s="293">
        <f>B124+B125+B126</f>
        <v>461984.88</v>
      </c>
      <c r="G7" s="294">
        <f t="shared" si="2"/>
        <v>0.10125916273356743</v>
      </c>
      <c r="H7" s="295">
        <f>SUM(B156:B161)</f>
        <v>810017.67999999993</v>
      </c>
      <c r="I7" s="294">
        <f t="shared" si="0"/>
        <v>0.17628623667043702</v>
      </c>
      <c r="J7" s="295">
        <f>SUM(B226:B237)</f>
        <v>1632308.01</v>
      </c>
      <c r="K7" s="294">
        <f t="shared" si="1"/>
        <v>0.27162998392708221</v>
      </c>
      <c r="O7" s="305" t="s">
        <v>160</v>
      </c>
      <c r="P7" s="306">
        <f>J4*P9</f>
        <v>3.4981059999999994E-2</v>
      </c>
      <c r="Q7" s="306">
        <f>J5*P9</f>
        <v>1.2170673799999998</v>
      </c>
      <c r="R7" s="306">
        <f>J6*P9</f>
        <v>1.3572876299999999</v>
      </c>
      <c r="S7" s="306">
        <f>J7*P9</f>
        <v>1.63230801</v>
      </c>
      <c r="T7" s="306">
        <f>J8*P9</f>
        <v>1.7676630900000001</v>
      </c>
    </row>
    <row r="8" spans="1:20" x14ac:dyDescent="0.2">
      <c r="A8" s="282" t="s">
        <v>161</v>
      </c>
      <c r="B8" s="282">
        <v>56.71</v>
      </c>
      <c r="C8" s="282">
        <v>12.3</v>
      </c>
      <c r="E8" s="297" t="s">
        <v>162</v>
      </c>
      <c r="F8" s="298">
        <f>B127</f>
        <v>315576.56</v>
      </c>
      <c r="G8" s="299">
        <f t="shared" si="2"/>
        <v>6.9168969867454119E-2</v>
      </c>
      <c r="H8" s="300">
        <f>SUM(B162:B169)</f>
        <v>2572926.0300000003</v>
      </c>
      <c r="I8" s="299">
        <f t="shared" si="0"/>
        <v>0.55995252728324163</v>
      </c>
      <c r="J8" s="300">
        <f>SUM(B238:B245)</f>
        <v>1767663.09</v>
      </c>
      <c r="K8" s="299">
        <f t="shared" si="1"/>
        <v>0.29415422443782319</v>
      </c>
    </row>
    <row r="9" spans="1:20" ht="15" x14ac:dyDescent="0.25">
      <c r="A9" s="282" t="s">
        <v>163</v>
      </c>
      <c r="B9" s="282">
        <v>113.42</v>
      </c>
      <c r="C9" s="282">
        <v>15.68</v>
      </c>
      <c r="E9" s="296"/>
      <c r="G9" s="285"/>
      <c r="H9" s="301"/>
      <c r="I9" s="285"/>
      <c r="J9" s="301"/>
      <c r="K9" s="285"/>
      <c r="O9" s="2" t="s">
        <v>164</v>
      </c>
      <c r="P9" s="2">
        <v>9.9999999999999995E-7</v>
      </c>
      <c r="Q9" s="2" t="s">
        <v>20</v>
      </c>
    </row>
    <row r="10" spans="1:20" x14ac:dyDescent="0.2">
      <c r="A10" s="282" t="s">
        <v>165</v>
      </c>
      <c r="B10" s="282">
        <v>94.52</v>
      </c>
      <c r="C10" s="282">
        <v>15.68</v>
      </c>
      <c r="E10" s="302" t="s">
        <v>166</v>
      </c>
      <c r="F10" s="298">
        <f>SUM(B5:B127)</f>
        <v>4562400.7499999991</v>
      </c>
      <c r="G10" s="289"/>
      <c r="H10" s="300">
        <f>SUM(B132:B169)</f>
        <v>4594900.290000001</v>
      </c>
      <c r="I10" s="289"/>
      <c r="J10" s="300">
        <f>SUM(B174:B245)</f>
        <v>6009307.1699999999</v>
      </c>
      <c r="K10" s="289"/>
    </row>
    <row r="11" spans="1:20" x14ac:dyDescent="0.2">
      <c r="A11" s="282" t="s">
        <v>167</v>
      </c>
      <c r="B11" s="282">
        <v>56.71</v>
      </c>
      <c r="C11" s="282">
        <v>15.68</v>
      </c>
    </row>
    <row r="12" spans="1:20" x14ac:dyDescent="0.2">
      <c r="A12" s="282" t="s">
        <v>168</v>
      </c>
      <c r="B12" s="282">
        <v>415.88</v>
      </c>
      <c r="C12" s="282">
        <v>29.17</v>
      </c>
    </row>
    <row r="13" spans="1:20" x14ac:dyDescent="0.2">
      <c r="A13" s="282" t="s">
        <v>169</v>
      </c>
      <c r="B13" s="282">
        <v>4234.3999999999996</v>
      </c>
      <c r="C13" s="282">
        <v>78.38</v>
      </c>
      <c r="E13" s="303" t="s">
        <v>137</v>
      </c>
      <c r="F13" s="304"/>
      <c r="G13" s="304"/>
      <c r="H13" s="304"/>
      <c r="I13" s="304"/>
      <c r="J13" s="304"/>
      <c r="K13" s="304"/>
      <c r="L13" s="304"/>
      <c r="M13" s="304"/>
      <c r="N13" s="304"/>
      <c r="O13" s="304"/>
      <c r="P13" s="304"/>
      <c r="Q13" s="304"/>
      <c r="R13" s="304"/>
      <c r="S13" s="304"/>
    </row>
    <row r="14" spans="1:20" x14ac:dyDescent="0.2">
      <c r="A14" s="282" t="s">
        <v>170</v>
      </c>
      <c r="B14" s="282">
        <v>4177.6899999999996</v>
      </c>
      <c r="C14" s="282">
        <v>79.930000000000007</v>
      </c>
      <c r="E14" s="304"/>
      <c r="F14" s="304"/>
      <c r="G14" s="304"/>
      <c r="H14" s="304"/>
      <c r="I14" s="304"/>
      <c r="J14" s="304"/>
      <c r="K14" s="304"/>
      <c r="L14" s="304"/>
      <c r="M14" s="304"/>
      <c r="N14" s="304"/>
      <c r="O14" s="304"/>
      <c r="P14" s="304"/>
      <c r="Q14" s="304"/>
      <c r="R14" s="304"/>
      <c r="S14" s="304"/>
    </row>
    <row r="15" spans="1:20" x14ac:dyDescent="0.2">
      <c r="A15" s="282" t="s">
        <v>171</v>
      </c>
      <c r="B15" s="282">
        <v>5198.49</v>
      </c>
      <c r="C15" s="282">
        <v>88.04</v>
      </c>
      <c r="E15" s="304"/>
      <c r="F15" s="304"/>
      <c r="G15" s="304"/>
      <c r="H15" s="304"/>
      <c r="I15" s="304"/>
      <c r="J15" s="304"/>
      <c r="K15" s="304"/>
      <c r="L15" s="304"/>
      <c r="M15" s="304"/>
      <c r="N15" s="304"/>
      <c r="O15" s="304"/>
      <c r="P15" s="304"/>
      <c r="Q15" s="304"/>
      <c r="R15" s="304"/>
      <c r="S15" s="304"/>
    </row>
    <row r="16" spans="1:20" x14ac:dyDescent="0.2">
      <c r="A16" s="282" t="s">
        <v>172</v>
      </c>
      <c r="B16" s="282">
        <v>5576.56</v>
      </c>
      <c r="C16" s="282">
        <v>92.13</v>
      </c>
      <c r="E16" s="304"/>
      <c r="F16" s="304"/>
      <c r="G16" s="304"/>
      <c r="H16" s="304"/>
      <c r="I16" s="304"/>
      <c r="J16" s="304"/>
      <c r="K16" s="304"/>
      <c r="L16" s="304"/>
      <c r="M16" s="304"/>
      <c r="N16" s="304"/>
      <c r="O16" s="304"/>
      <c r="P16" s="304"/>
      <c r="Q16" s="304"/>
      <c r="R16" s="304"/>
      <c r="S16" s="304"/>
    </row>
    <row r="17" spans="1:19" x14ac:dyDescent="0.2">
      <c r="A17" s="282" t="s">
        <v>173</v>
      </c>
      <c r="B17" s="282">
        <v>7051.04</v>
      </c>
      <c r="C17" s="282">
        <v>100.09</v>
      </c>
      <c r="E17" s="304"/>
      <c r="F17" s="304"/>
      <c r="G17" s="304"/>
      <c r="H17" s="304"/>
      <c r="I17" s="304"/>
      <c r="J17" s="304"/>
      <c r="K17" s="304"/>
      <c r="L17" s="304"/>
      <c r="M17" s="304"/>
      <c r="N17" s="304"/>
      <c r="O17" s="304"/>
      <c r="P17" s="304"/>
      <c r="Q17" s="304"/>
      <c r="R17" s="304"/>
      <c r="S17" s="304"/>
    </row>
    <row r="18" spans="1:19" x14ac:dyDescent="0.2">
      <c r="A18" s="282" t="s">
        <v>174</v>
      </c>
      <c r="B18" s="282">
        <v>6635.16</v>
      </c>
      <c r="C18" s="282">
        <v>101.78</v>
      </c>
      <c r="E18" s="304"/>
      <c r="F18" s="304"/>
      <c r="G18" s="304"/>
      <c r="H18" s="304"/>
      <c r="I18" s="304"/>
      <c r="J18" s="304"/>
      <c r="K18" s="304"/>
      <c r="L18" s="304"/>
      <c r="M18" s="304"/>
      <c r="N18" s="304"/>
      <c r="O18" s="304"/>
      <c r="P18" s="304"/>
      <c r="Q18" s="304"/>
      <c r="R18" s="304"/>
      <c r="S18" s="304"/>
    </row>
    <row r="19" spans="1:19" x14ac:dyDescent="0.2">
      <c r="A19" s="282" t="s">
        <v>175</v>
      </c>
      <c r="B19" s="282">
        <v>7769.38</v>
      </c>
      <c r="C19" s="282">
        <v>107.38</v>
      </c>
      <c r="E19" s="304"/>
      <c r="F19" s="304"/>
      <c r="G19" s="304"/>
      <c r="H19" s="304"/>
      <c r="I19" s="304"/>
      <c r="J19" s="304"/>
      <c r="K19" s="304"/>
      <c r="L19" s="304"/>
      <c r="M19" s="304"/>
      <c r="N19" s="304"/>
      <c r="O19" s="304"/>
      <c r="P19" s="304"/>
      <c r="Q19" s="304"/>
      <c r="R19" s="304"/>
      <c r="S19" s="304"/>
    </row>
    <row r="20" spans="1:19" x14ac:dyDescent="0.2">
      <c r="A20" s="282" t="s">
        <v>176</v>
      </c>
      <c r="B20" s="282">
        <v>8393.19</v>
      </c>
      <c r="C20" s="282">
        <v>109.73</v>
      </c>
      <c r="E20" s="304"/>
      <c r="F20" s="304"/>
      <c r="G20" s="304"/>
      <c r="H20" s="304"/>
      <c r="I20" s="304"/>
      <c r="J20" s="304"/>
      <c r="K20" s="304"/>
      <c r="L20" s="304"/>
      <c r="M20" s="304"/>
      <c r="N20" s="304"/>
      <c r="O20" s="304"/>
      <c r="P20" s="304"/>
      <c r="Q20" s="304"/>
      <c r="R20" s="304"/>
      <c r="S20" s="304"/>
    </row>
    <row r="21" spans="1:19" x14ac:dyDescent="0.2">
      <c r="A21" s="282" t="s">
        <v>177</v>
      </c>
      <c r="B21" s="282">
        <v>8128.54</v>
      </c>
      <c r="C21" s="282">
        <v>109.73</v>
      </c>
      <c r="E21" s="304"/>
      <c r="F21" s="304"/>
      <c r="G21" s="304"/>
      <c r="H21" s="304"/>
      <c r="I21" s="304"/>
      <c r="J21" s="304"/>
      <c r="K21" s="304"/>
      <c r="L21" s="304"/>
      <c r="M21" s="304"/>
      <c r="N21" s="304"/>
      <c r="O21" s="304"/>
      <c r="P21" s="304"/>
      <c r="Q21" s="304"/>
      <c r="R21" s="304"/>
      <c r="S21" s="304"/>
    </row>
    <row r="22" spans="1:19" x14ac:dyDescent="0.2">
      <c r="A22" s="282" t="s">
        <v>178</v>
      </c>
      <c r="B22" s="282">
        <v>7977.32</v>
      </c>
      <c r="C22" s="282">
        <v>114.13</v>
      </c>
      <c r="E22" s="304"/>
      <c r="F22" s="304"/>
      <c r="G22" s="304"/>
      <c r="H22" s="304"/>
      <c r="I22" s="304"/>
      <c r="J22" s="304"/>
      <c r="K22" s="304"/>
      <c r="L22" s="304"/>
      <c r="M22" s="304"/>
      <c r="N22" s="304"/>
      <c r="O22" s="304"/>
      <c r="P22" s="304"/>
      <c r="Q22" s="304"/>
      <c r="R22" s="304"/>
      <c r="S22" s="304"/>
    </row>
    <row r="23" spans="1:19" x14ac:dyDescent="0.2">
      <c r="A23" s="282" t="s">
        <v>179</v>
      </c>
      <c r="B23" s="282">
        <v>8449.91</v>
      </c>
      <c r="C23" s="282">
        <v>115.52</v>
      </c>
      <c r="E23" s="304"/>
      <c r="F23" s="304"/>
      <c r="G23" s="304"/>
      <c r="H23" s="304"/>
      <c r="I23" s="304"/>
      <c r="J23" s="304"/>
      <c r="K23" s="304"/>
      <c r="L23" s="304"/>
      <c r="M23" s="304"/>
      <c r="N23" s="304"/>
      <c r="O23" s="304"/>
      <c r="P23" s="304"/>
      <c r="Q23" s="304"/>
      <c r="R23" s="304"/>
      <c r="S23" s="304"/>
    </row>
    <row r="24" spans="1:19" x14ac:dyDescent="0.2">
      <c r="A24" s="282" t="s">
        <v>180</v>
      </c>
      <c r="B24" s="282">
        <v>9319.4699999999993</v>
      </c>
      <c r="C24" s="282">
        <v>118.27</v>
      </c>
      <c r="E24" s="304"/>
      <c r="F24" s="304"/>
      <c r="G24" s="304"/>
      <c r="H24" s="304"/>
      <c r="I24" s="304"/>
      <c r="J24" s="304"/>
      <c r="K24" s="304"/>
      <c r="L24" s="304"/>
      <c r="M24" s="304"/>
      <c r="N24" s="304"/>
      <c r="O24" s="304"/>
      <c r="P24" s="304"/>
      <c r="Q24" s="304"/>
      <c r="R24" s="304"/>
      <c r="S24" s="304"/>
    </row>
    <row r="25" spans="1:19" x14ac:dyDescent="0.2">
      <c r="A25" s="282" t="s">
        <v>181</v>
      </c>
      <c r="B25" s="282">
        <v>8733.4599999999991</v>
      </c>
      <c r="C25" s="282">
        <v>118.27</v>
      </c>
      <c r="E25" s="304"/>
      <c r="F25" s="304"/>
      <c r="G25" s="304"/>
      <c r="H25" s="304"/>
      <c r="I25" s="304"/>
      <c r="J25" s="304"/>
      <c r="K25" s="304"/>
      <c r="L25" s="304"/>
      <c r="M25" s="304"/>
      <c r="N25" s="304"/>
      <c r="O25" s="304"/>
      <c r="P25" s="304"/>
      <c r="Q25" s="304"/>
      <c r="R25" s="304"/>
      <c r="S25" s="304"/>
    </row>
    <row r="26" spans="1:19" x14ac:dyDescent="0.2">
      <c r="A26" s="282" t="s">
        <v>182</v>
      </c>
      <c r="B26" s="282">
        <v>10245.75</v>
      </c>
      <c r="C26" s="282">
        <v>119.39</v>
      </c>
      <c r="E26" s="304"/>
      <c r="F26" s="304"/>
      <c r="G26" s="304"/>
      <c r="H26" s="304"/>
      <c r="I26" s="304"/>
      <c r="J26" s="304"/>
      <c r="K26" s="304"/>
      <c r="L26" s="304"/>
      <c r="M26" s="304"/>
      <c r="N26" s="304"/>
      <c r="O26" s="304"/>
      <c r="P26" s="304"/>
      <c r="Q26" s="304"/>
      <c r="R26" s="304"/>
      <c r="S26" s="304"/>
    </row>
    <row r="27" spans="1:19" x14ac:dyDescent="0.2">
      <c r="A27" s="282" t="s">
        <v>183</v>
      </c>
      <c r="B27" s="282">
        <v>9565.2199999999993</v>
      </c>
      <c r="C27" s="282">
        <v>119.62</v>
      </c>
      <c r="E27" s="304"/>
      <c r="F27" s="304"/>
      <c r="G27" s="304"/>
      <c r="H27" s="304"/>
      <c r="I27" s="304"/>
      <c r="J27" s="304"/>
      <c r="K27" s="304"/>
      <c r="L27" s="304"/>
      <c r="M27" s="304"/>
      <c r="N27" s="304"/>
      <c r="O27" s="304"/>
      <c r="P27" s="304"/>
      <c r="Q27" s="304"/>
      <c r="R27" s="304"/>
      <c r="S27" s="304"/>
    </row>
    <row r="28" spans="1:19" x14ac:dyDescent="0.2">
      <c r="A28" s="282" t="s">
        <v>184</v>
      </c>
      <c r="B28" s="282">
        <v>10056.709999999999</v>
      </c>
      <c r="C28" s="282">
        <v>125.49</v>
      </c>
      <c r="E28" s="304"/>
      <c r="F28" s="304"/>
      <c r="G28" s="304"/>
      <c r="H28" s="304"/>
      <c r="I28" s="304"/>
      <c r="J28" s="304"/>
      <c r="K28" s="304"/>
      <c r="L28" s="304"/>
      <c r="M28" s="304"/>
      <c r="N28" s="304"/>
      <c r="O28" s="304"/>
      <c r="P28" s="304"/>
      <c r="Q28" s="304"/>
      <c r="R28" s="304"/>
      <c r="S28" s="304"/>
    </row>
    <row r="29" spans="1:19" x14ac:dyDescent="0.2">
      <c r="A29" s="282" t="s">
        <v>185</v>
      </c>
      <c r="B29" s="282">
        <v>11058.6</v>
      </c>
      <c r="C29" s="282">
        <v>127.87</v>
      </c>
      <c r="E29" s="304"/>
      <c r="F29" s="304"/>
      <c r="G29" s="304"/>
      <c r="H29" s="304"/>
      <c r="I29" s="304"/>
      <c r="J29" s="304"/>
      <c r="K29" s="304"/>
      <c r="L29" s="304"/>
      <c r="M29" s="304"/>
      <c r="N29" s="304"/>
      <c r="O29" s="304"/>
      <c r="P29" s="304"/>
      <c r="Q29" s="304"/>
      <c r="R29" s="304"/>
      <c r="S29" s="304"/>
    </row>
    <row r="30" spans="1:19" x14ac:dyDescent="0.2">
      <c r="A30" s="282" t="s">
        <v>186</v>
      </c>
      <c r="B30" s="282">
        <v>11531.19</v>
      </c>
      <c r="C30" s="282">
        <v>127.87</v>
      </c>
      <c r="E30" s="303"/>
      <c r="F30" s="304"/>
      <c r="G30" s="304"/>
      <c r="H30" s="304"/>
      <c r="I30" s="304"/>
      <c r="J30" s="304"/>
      <c r="K30" s="304"/>
      <c r="L30" s="304"/>
      <c r="M30" s="304"/>
      <c r="N30" s="304"/>
      <c r="O30" s="304"/>
      <c r="P30" s="304"/>
      <c r="Q30" s="304"/>
      <c r="R30" s="304"/>
      <c r="S30" s="304"/>
    </row>
    <row r="31" spans="1:19" x14ac:dyDescent="0.2">
      <c r="A31" s="282" t="s">
        <v>187</v>
      </c>
      <c r="B31" s="282">
        <v>11096.41</v>
      </c>
      <c r="C31" s="282">
        <v>129.71</v>
      </c>
      <c r="E31" s="304"/>
      <c r="F31" s="304"/>
      <c r="G31" s="304"/>
      <c r="H31" s="304"/>
      <c r="I31" s="304"/>
      <c r="J31" s="304"/>
      <c r="K31" s="304"/>
      <c r="L31" s="304"/>
      <c r="M31" s="304"/>
      <c r="N31" s="304"/>
      <c r="O31" s="304"/>
      <c r="P31" s="304"/>
      <c r="Q31" s="304"/>
      <c r="R31" s="304"/>
      <c r="S31" s="304"/>
    </row>
    <row r="32" spans="1:19" x14ac:dyDescent="0.2">
      <c r="A32" s="282" t="s">
        <v>188</v>
      </c>
      <c r="B32" s="282">
        <v>11209.83</v>
      </c>
      <c r="C32" s="282">
        <v>130.51</v>
      </c>
      <c r="E32" s="304"/>
      <c r="F32" s="304"/>
      <c r="G32" s="304"/>
      <c r="H32" s="304"/>
      <c r="I32" s="304"/>
      <c r="J32" s="304"/>
      <c r="K32" s="304"/>
      <c r="L32" s="304"/>
      <c r="M32" s="304"/>
      <c r="N32" s="304"/>
      <c r="O32" s="304"/>
      <c r="P32" s="304"/>
      <c r="Q32" s="304"/>
      <c r="R32" s="304"/>
      <c r="S32" s="304"/>
    </row>
    <row r="33" spans="1:19" x14ac:dyDescent="0.2">
      <c r="A33" s="282" t="s">
        <v>189</v>
      </c>
      <c r="B33" s="282">
        <v>11455.58</v>
      </c>
      <c r="C33" s="282">
        <v>132.02000000000001</v>
      </c>
      <c r="E33" s="303" t="s">
        <v>138</v>
      </c>
      <c r="F33" s="304"/>
      <c r="G33" s="304"/>
      <c r="H33" s="304"/>
      <c r="I33" s="304"/>
      <c r="J33" s="304"/>
      <c r="K33" s="304"/>
      <c r="L33" s="304"/>
      <c r="M33" s="304"/>
      <c r="N33" s="304"/>
      <c r="O33" s="304"/>
      <c r="P33" s="304"/>
      <c r="Q33" s="304"/>
      <c r="R33" s="304"/>
      <c r="S33" s="304"/>
    </row>
    <row r="34" spans="1:19" x14ac:dyDescent="0.2">
      <c r="A34" s="282" t="s">
        <v>190</v>
      </c>
      <c r="B34" s="282">
        <v>11323.25</v>
      </c>
      <c r="C34" s="282">
        <v>132.02000000000001</v>
      </c>
      <c r="E34" s="304"/>
      <c r="F34" s="304"/>
      <c r="G34" s="304"/>
      <c r="H34" s="304"/>
      <c r="I34" s="304"/>
      <c r="J34" s="304"/>
      <c r="K34" s="304"/>
      <c r="L34" s="304"/>
      <c r="M34" s="304"/>
      <c r="N34" s="304"/>
      <c r="O34" s="304"/>
      <c r="P34" s="304"/>
      <c r="Q34" s="304"/>
      <c r="R34" s="304"/>
      <c r="S34" s="304"/>
    </row>
    <row r="35" spans="1:19" x14ac:dyDescent="0.2">
      <c r="A35" s="282" t="s">
        <v>191</v>
      </c>
      <c r="B35" s="282">
        <v>10945.18</v>
      </c>
      <c r="C35" s="282">
        <v>132.02000000000001</v>
      </c>
      <c r="E35" s="304"/>
      <c r="F35" s="304"/>
      <c r="G35" s="304"/>
      <c r="H35" s="304"/>
      <c r="I35" s="304"/>
      <c r="J35" s="304"/>
      <c r="K35" s="304"/>
      <c r="L35" s="304"/>
      <c r="M35" s="304"/>
      <c r="N35" s="304"/>
      <c r="O35" s="304"/>
      <c r="P35" s="304"/>
      <c r="Q35" s="304"/>
      <c r="R35" s="304"/>
      <c r="S35" s="304"/>
    </row>
    <row r="36" spans="1:19" x14ac:dyDescent="0.2">
      <c r="A36" s="282" t="s">
        <v>192</v>
      </c>
      <c r="B36" s="282">
        <v>11814.74</v>
      </c>
      <c r="C36" s="282">
        <v>133.37</v>
      </c>
      <c r="E36" s="304"/>
      <c r="F36" s="304"/>
      <c r="G36" s="304"/>
      <c r="H36" s="304"/>
      <c r="I36" s="304"/>
      <c r="J36" s="304"/>
      <c r="K36" s="304"/>
      <c r="L36" s="304"/>
      <c r="M36" s="304"/>
      <c r="N36" s="304"/>
      <c r="O36" s="304"/>
      <c r="P36" s="304"/>
      <c r="Q36" s="304"/>
      <c r="R36" s="304"/>
      <c r="S36" s="304"/>
    </row>
    <row r="37" spans="1:19" x14ac:dyDescent="0.2">
      <c r="A37" s="282" t="s">
        <v>193</v>
      </c>
      <c r="B37" s="282">
        <v>12098.3</v>
      </c>
      <c r="C37" s="282">
        <v>134.22</v>
      </c>
      <c r="E37" s="304"/>
      <c r="F37" s="304"/>
      <c r="G37" s="304"/>
      <c r="H37" s="304"/>
      <c r="I37" s="304"/>
      <c r="J37" s="304"/>
      <c r="K37" s="304"/>
      <c r="L37" s="304"/>
      <c r="M37" s="304"/>
      <c r="N37" s="304"/>
      <c r="O37" s="304"/>
      <c r="P37" s="304"/>
      <c r="Q37" s="304"/>
      <c r="R37" s="304"/>
      <c r="S37" s="304"/>
    </row>
    <row r="38" spans="1:19" x14ac:dyDescent="0.2">
      <c r="A38" s="282" t="s">
        <v>194</v>
      </c>
      <c r="B38" s="282">
        <v>12117.2</v>
      </c>
      <c r="C38" s="282">
        <v>134.29</v>
      </c>
      <c r="E38" s="304"/>
      <c r="F38" s="304"/>
      <c r="G38" s="304"/>
      <c r="H38" s="304"/>
      <c r="I38" s="304"/>
      <c r="J38" s="304"/>
      <c r="K38" s="304"/>
      <c r="L38" s="304"/>
      <c r="M38" s="304"/>
      <c r="N38" s="304"/>
      <c r="O38" s="304"/>
      <c r="P38" s="304"/>
      <c r="Q38" s="304"/>
      <c r="R38" s="304"/>
      <c r="S38" s="304"/>
    </row>
    <row r="39" spans="1:19" x14ac:dyDescent="0.2">
      <c r="A39" s="282" t="s">
        <v>195</v>
      </c>
      <c r="B39" s="282">
        <v>12400.76</v>
      </c>
      <c r="C39" s="282">
        <v>140.35</v>
      </c>
      <c r="E39" s="304"/>
      <c r="F39" s="304"/>
      <c r="G39" s="304"/>
      <c r="H39" s="304"/>
      <c r="I39" s="304"/>
      <c r="J39" s="304"/>
      <c r="K39" s="304"/>
      <c r="L39" s="304"/>
      <c r="M39" s="304"/>
      <c r="N39" s="304"/>
      <c r="O39" s="304"/>
      <c r="P39" s="304"/>
      <c r="Q39" s="304"/>
      <c r="R39" s="304"/>
      <c r="S39" s="304"/>
    </row>
    <row r="40" spans="1:19" x14ac:dyDescent="0.2">
      <c r="A40" s="282" t="s">
        <v>196</v>
      </c>
      <c r="B40" s="282">
        <v>13742.91</v>
      </c>
      <c r="C40" s="282">
        <v>141.62</v>
      </c>
      <c r="E40" s="304"/>
      <c r="F40" s="304"/>
      <c r="G40" s="304"/>
      <c r="H40" s="304"/>
      <c r="I40" s="304"/>
      <c r="J40" s="304"/>
      <c r="K40" s="304"/>
      <c r="L40" s="304"/>
      <c r="M40" s="304"/>
      <c r="N40" s="304"/>
      <c r="O40" s="304"/>
      <c r="P40" s="304"/>
      <c r="Q40" s="304"/>
      <c r="R40" s="304"/>
      <c r="S40" s="304"/>
    </row>
    <row r="41" spans="1:19" x14ac:dyDescent="0.2">
      <c r="A41" s="282" t="s">
        <v>197</v>
      </c>
      <c r="B41" s="282">
        <v>15085.07</v>
      </c>
      <c r="C41" s="282">
        <v>149.72999999999999</v>
      </c>
      <c r="E41" s="304"/>
      <c r="F41" s="304"/>
      <c r="G41" s="304"/>
      <c r="H41" s="304"/>
      <c r="I41" s="304"/>
      <c r="J41" s="304"/>
      <c r="K41" s="304"/>
      <c r="L41" s="304"/>
      <c r="M41" s="304"/>
      <c r="N41" s="304"/>
      <c r="O41" s="304"/>
      <c r="P41" s="304"/>
      <c r="Q41" s="304"/>
      <c r="R41" s="304"/>
      <c r="S41" s="304"/>
    </row>
    <row r="42" spans="1:19" x14ac:dyDescent="0.2">
      <c r="A42" s="282" t="s">
        <v>198</v>
      </c>
      <c r="B42" s="282">
        <v>14366.73</v>
      </c>
      <c r="C42" s="282">
        <v>150.93</v>
      </c>
      <c r="E42" s="304"/>
      <c r="F42" s="304"/>
      <c r="G42" s="304"/>
      <c r="H42" s="304"/>
      <c r="I42" s="304"/>
      <c r="J42" s="304"/>
      <c r="K42" s="304"/>
      <c r="L42" s="304"/>
      <c r="M42" s="304"/>
      <c r="N42" s="304"/>
      <c r="O42" s="304"/>
      <c r="P42" s="304"/>
      <c r="Q42" s="304"/>
      <c r="R42" s="304"/>
      <c r="S42" s="304"/>
    </row>
    <row r="43" spans="1:19" x14ac:dyDescent="0.2">
      <c r="A43" s="282" t="s">
        <v>199</v>
      </c>
      <c r="B43" s="282">
        <v>15954.63</v>
      </c>
      <c r="C43" s="282">
        <v>151.86000000000001</v>
      </c>
      <c r="E43" s="304"/>
      <c r="F43" s="304"/>
      <c r="G43" s="304"/>
      <c r="H43" s="304"/>
      <c r="I43" s="304"/>
      <c r="J43" s="304"/>
      <c r="K43" s="304"/>
      <c r="L43" s="304"/>
      <c r="M43" s="304"/>
      <c r="N43" s="304"/>
      <c r="O43" s="304"/>
      <c r="P43" s="304"/>
      <c r="Q43" s="304"/>
      <c r="R43" s="304"/>
      <c r="S43" s="304"/>
    </row>
    <row r="44" spans="1:19" x14ac:dyDescent="0.2">
      <c r="A44" s="282" t="s">
        <v>200</v>
      </c>
      <c r="B44" s="282">
        <v>16068.05</v>
      </c>
      <c r="C44" s="282">
        <v>154.09</v>
      </c>
      <c r="E44" s="304"/>
      <c r="F44" s="304"/>
      <c r="G44" s="304"/>
      <c r="H44" s="304"/>
      <c r="I44" s="304"/>
      <c r="J44" s="304"/>
      <c r="K44" s="304"/>
      <c r="L44" s="304"/>
      <c r="M44" s="304"/>
      <c r="N44" s="304"/>
      <c r="O44" s="304"/>
      <c r="P44" s="304"/>
      <c r="Q44" s="304"/>
      <c r="R44" s="304"/>
      <c r="S44" s="304"/>
    </row>
    <row r="45" spans="1:19" x14ac:dyDescent="0.2">
      <c r="A45" s="282" t="s">
        <v>201</v>
      </c>
      <c r="B45" s="282">
        <v>17032.14</v>
      </c>
      <c r="C45" s="282">
        <v>155.19</v>
      </c>
      <c r="E45" s="304"/>
      <c r="F45" s="304"/>
      <c r="G45" s="304"/>
      <c r="H45" s="304"/>
      <c r="I45" s="304"/>
      <c r="J45" s="304"/>
      <c r="K45" s="304"/>
      <c r="L45" s="304"/>
      <c r="M45" s="304"/>
      <c r="N45" s="304"/>
      <c r="O45" s="304"/>
      <c r="P45" s="304"/>
      <c r="Q45" s="304"/>
      <c r="R45" s="304"/>
      <c r="S45" s="304"/>
    </row>
    <row r="46" spans="1:19" x14ac:dyDescent="0.2">
      <c r="A46" s="282" t="s">
        <v>202</v>
      </c>
      <c r="B46" s="282">
        <v>16389.41</v>
      </c>
      <c r="C46" s="282">
        <v>156.1</v>
      </c>
      <c r="E46" s="304"/>
      <c r="F46" s="304"/>
      <c r="G46" s="304"/>
      <c r="H46" s="304"/>
      <c r="I46" s="304"/>
      <c r="J46" s="304"/>
      <c r="K46" s="304"/>
      <c r="L46" s="304"/>
      <c r="M46" s="304"/>
      <c r="N46" s="304"/>
      <c r="O46" s="304"/>
      <c r="P46" s="304"/>
      <c r="Q46" s="304"/>
      <c r="R46" s="304"/>
      <c r="S46" s="304"/>
    </row>
    <row r="47" spans="1:19" x14ac:dyDescent="0.2">
      <c r="A47" s="282" t="s">
        <v>203</v>
      </c>
      <c r="B47" s="282">
        <v>16068.05</v>
      </c>
      <c r="C47" s="282">
        <v>157.6</v>
      </c>
      <c r="E47" s="304"/>
      <c r="F47" s="304"/>
      <c r="G47" s="304"/>
      <c r="H47" s="304"/>
      <c r="I47" s="304"/>
      <c r="J47" s="304"/>
      <c r="K47" s="304"/>
      <c r="L47" s="304"/>
      <c r="M47" s="304"/>
      <c r="N47" s="304"/>
      <c r="O47" s="304"/>
      <c r="P47" s="304"/>
      <c r="Q47" s="304"/>
      <c r="R47" s="304"/>
      <c r="S47" s="304"/>
    </row>
    <row r="48" spans="1:19" x14ac:dyDescent="0.2">
      <c r="A48" s="282" t="s">
        <v>204</v>
      </c>
      <c r="B48" s="282">
        <v>17221.169999999998</v>
      </c>
      <c r="C48" s="282">
        <v>159.44999999999999</v>
      </c>
      <c r="E48" s="304"/>
      <c r="F48" s="304"/>
      <c r="G48" s="304"/>
      <c r="H48" s="304"/>
      <c r="I48" s="304"/>
      <c r="J48" s="304"/>
      <c r="K48" s="304"/>
      <c r="L48" s="304"/>
      <c r="M48" s="304"/>
      <c r="N48" s="304"/>
      <c r="O48" s="304"/>
      <c r="P48" s="304"/>
      <c r="Q48" s="304"/>
      <c r="R48" s="304"/>
      <c r="S48" s="304"/>
    </row>
    <row r="49" spans="1:19" x14ac:dyDescent="0.2">
      <c r="A49" s="282" t="s">
        <v>205</v>
      </c>
      <c r="B49" s="282">
        <v>17674.86</v>
      </c>
      <c r="C49" s="282">
        <v>159.63</v>
      </c>
      <c r="E49" s="304"/>
      <c r="F49" s="304"/>
      <c r="G49" s="304"/>
      <c r="H49" s="304"/>
      <c r="I49" s="304"/>
      <c r="J49" s="304"/>
      <c r="K49" s="304"/>
      <c r="L49" s="304"/>
      <c r="M49" s="304"/>
      <c r="N49" s="304"/>
      <c r="O49" s="304"/>
      <c r="P49" s="304"/>
      <c r="Q49" s="304"/>
      <c r="R49" s="304"/>
      <c r="S49" s="304"/>
    </row>
    <row r="50" spans="1:19" x14ac:dyDescent="0.2">
      <c r="A50" s="282" t="s">
        <v>206</v>
      </c>
      <c r="B50" s="282">
        <v>18279.77</v>
      </c>
      <c r="C50" s="282">
        <v>162.33000000000001</v>
      </c>
      <c r="E50" s="304"/>
      <c r="F50" s="304"/>
      <c r="G50" s="304"/>
      <c r="H50" s="304"/>
      <c r="I50" s="304"/>
      <c r="J50" s="304"/>
      <c r="K50" s="304"/>
      <c r="L50" s="304"/>
      <c r="M50" s="304"/>
      <c r="N50" s="304"/>
      <c r="O50" s="304"/>
      <c r="P50" s="304"/>
      <c r="Q50" s="304"/>
      <c r="R50" s="304"/>
      <c r="S50" s="304"/>
    </row>
    <row r="51" spans="1:19" x14ac:dyDescent="0.2">
      <c r="A51" s="282" t="s">
        <v>207</v>
      </c>
      <c r="B51" s="282">
        <v>18071.830000000002</v>
      </c>
      <c r="C51" s="282">
        <v>163.38</v>
      </c>
      <c r="E51" s="304"/>
      <c r="F51" s="304"/>
      <c r="G51" s="304"/>
      <c r="H51" s="304"/>
      <c r="I51" s="304"/>
      <c r="J51" s="304"/>
      <c r="K51" s="304"/>
      <c r="L51" s="304"/>
      <c r="M51" s="304"/>
      <c r="N51" s="304"/>
      <c r="O51" s="304"/>
      <c r="P51" s="304"/>
      <c r="Q51" s="304"/>
      <c r="R51" s="304"/>
      <c r="S51" s="304"/>
    </row>
    <row r="52" spans="1:19" x14ac:dyDescent="0.2">
      <c r="A52" s="282" t="s">
        <v>208</v>
      </c>
      <c r="B52" s="282">
        <v>18884.689999999999</v>
      </c>
      <c r="C52" s="282">
        <v>163.9</v>
      </c>
      <c r="E52" s="304"/>
      <c r="F52" s="304"/>
      <c r="G52" s="304"/>
      <c r="H52" s="304"/>
      <c r="I52" s="304"/>
      <c r="J52" s="304"/>
      <c r="K52" s="304"/>
      <c r="L52" s="304"/>
      <c r="M52" s="304"/>
      <c r="N52" s="304"/>
      <c r="O52" s="304"/>
      <c r="P52" s="304"/>
      <c r="Q52" s="304"/>
      <c r="R52" s="304"/>
      <c r="S52" s="304"/>
    </row>
    <row r="53" spans="1:19" x14ac:dyDescent="0.2">
      <c r="A53" s="282" t="s">
        <v>209</v>
      </c>
      <c r="B53" s="282">
        <v>19149.34</v>
      </c>
      <c r="C53" s="282">
        <v>165.56</v>
      </c>
      <c r="E53" s="303" t="s">
        <v>139</v>
      </c>
      <c r="F53" s="304"/>
      <c r="G53" s="304"/>
      <c r="H53" s="304"/>
      <c r="I53" s="304"/>
      <c r="J53" s="304"/>
      <c r="K53" s="304"/>
      <c r="L53" s="304"/>
      <c r="M53" s="304"/>
      <c r="N53" s="304"/>
      <c r="O53" s="304"/>
      <c r="P53" s="304"/>
      <c r="Q53" s="304"/>
      <c r="R53" s="304"/>
      <c r="S53" s="304"/>
    </row>
    <row r="54" spans="1:19" x14ac:dyDescent="0.2">
      <c r="A54" s="282" t="s">
        <v>210</v>
      </c>
      <c r="B54" s="282">
        <v>20075.61</v>
      </c>
      <c r="C54" s="282">
        <v>166.64</v>
      </c>
      <c r="E54" s="304"/>
      <c r="F54" s="304"/>
      <c r="G54" s="304"/>
      <c r="H54" s="304"/>
      <c r="I54" s="304"/>
      <c r="J54" s="304"/>
      <c r="K54" s="304"/>
      <c r="L54" s="304"/>
      <c r="M54" s="304"/>
      <c r="N54" s="304"/>
      <c r="O54" s="304"/>
      <c r="P54" s="304"/>
      <c r="Q54" s="304"/>
      <c r="R54" s="304"/>
      <c r="S54" s="304"/>
    </row>
    <row r="55" spans="1:19" x14ac:dyDescent="0.2">
      <c r="A55" s="282" t="s">
        <v>211</v>
      </c>
      <c r="B55" s="282">
        <v>21398.87</v>
      </c>
      <c r="C55" s="282">
        <v>174.78</v>
      </c>
      <c r="E55" s="304"/>
      <c r="F55" s="304"/>
      <c r="G55" s="304"/>
      <c r="H55" s="304"/>
      <c r="I55" s="304"/>
      <c r="J55" s="304"/>
      <c r="K55" s="304"/>
      <c r="L55" s="304"/>
      <c r="M55" s="304"/>
      <c r="N55" s="304"/>
      <c r="O55" s="304"/>
      <c r="P55" s="304"/>
      <c r="Q55" s="304"/>
      <c r="R55" s="304"/>
      <c r="S55" s="304"/>
    </row>
    <row r="56" spans="1:19" x14ac:dyDescent="0.2">
      <c r="A56" s="282" t="s">
        <v>212</v>
      </c>
      <c r="B56" s="282">
        <v>19565.22</v>
      </c>
      <c r="C56" s="282">
        <v>175.05</v>
      </c>
      <c r="E56" s="304"/>
      <c r="F56" s="304"/>
      <c r="G56" s="304"/>
      <c r="H56" s="304"/>
      <c r="I56" s="304"/>
      <c r="J56" s="304"/>
      <c r="K56" s="304"/>
      <c r="L56" s="304"/>
      <c r="M56" s="304"/>
      <c r="N56" s="304"/>
      <c r="O56" s="304"/>
      <c r="P56" s="304"/>
      <c r="Q56" s="304"/>
      <c r="R56" s="304"/>
      <c r="S56" s="304"/>
    </row>
    <row r="57" spans="1:19" x14ac:dyDescent="0.2">
      <c r="A57" s="282" t="s">
        <v>213</v>
      </c>
      <c r="B57" s="282">
        <v>22759.919999999998</v>
      </c>
      <c r="C57" s="282">
        <v>176.07</v>
      </c>
      <c r="E57" s="304"/>
      <c r="F57" s="304"/>
      <c r="G57" s="304"/>
      <c r="H57" s="304"/>
      <c r="I57" s="304"/>
      <c r="J57" s="304"/>
      <c r="K57" s="304"/>
      <c r="L57" s="304"/>
      <c r="M57" s="304"/>
      <c r="N57" s="304"/>
      <c r="O57" s="304"/>
      <c r="P57" s="304"/>
      <c r="Q57" s="304"/>
      <c r="R57" s="304"/>
      <c r="S57" s="304"/>
    </row>
    <row r="58" spans="1:19" x14ac:dyDescent="0.2">
      <c r="A58" s="282" t="s">
        <v>214</v>
      </c>
      <c r="B58" s="282">
        <v>22816.639999999999</v>
      </c>
      <c r="C58" s="282">
        <v>179.58</v>
      </c>
      <c r="E58" s="304"/>
      <c r="F58" s="304"/>
      <c r="G58" s="304"/>
      <c r="H58" s="304"/>
      <c r="I58" s="304"/>
      <c r="J58" s="304"/>
      <c r="K58" s="304"/>
      <c r="L58" s="304"/>
      <c r="M58" s="304"/>
      <c r="N58" s="304"/>
      <c r="O58" s="304"/>
      <c r="P58" s="304"/>
      <c r="Q58" s="304"/>
      <c r="R58" s="304"/>
      <c r="S58" s="304"/>
    </row>
    <row r="59" spans="1:19" x14ac:dyDescent="0.2">
      <c r="A59" s="282" t="s">
        <v>215</v>
      </c>
      <c r="B59" s="282">
        <v>23364.84</v>
      </c>
      <c r="C59" s="282">
        <v>179.58</v>
      </c>
      <c r="E59" s="304"/>
      <c r="F59" s="304"/>
      <c r="G59" s="304"/>
      <c r="H59" s="304"/>
      <c r="I59" s="304"/>
      <c r="J59" s="304"/>
      <c r="K59" s="304"/>
      <c r="L59" s="304"/>
      <c r="M59" s="304"/>
      <c r="N59" s="304"/>
      <c r="O59" s="304"/>
      <c r="P59" s="304"/>
      <c r="Q59" s="304"/>
      <c r="R59" s="304"/>
      <c r="S59" s="304"/>
    </row>
    <row r="60" spans="1:19" x14ac:dyDescent="0.2">
      <c r="A60" s="282" t="s">
        <v>216</v>
      </c>
      <c r="B60" s="282">
        <v>23969.75</v>
      </c>
      <c r="C60" s="282">
        <v>183.43</v>
      </c>
      <c r="E60" s="304"/>
      <c r="F60" s="304"/>
      <c r="G60" s="304"/>
      <c r="H60" s="304"/>
      <c r="I60" s="304"/>
      <c r="J60" s="304"/>
      <c r="K60" s="304"/>
      <c r="L60" s="304"/>
      <c r="M60" s="304"/>
      <c r="N60" s="304"/>
      <c r="O60" s="304"/>
      <c r="P60" s="304"/>
      <c r="Q60" s="304"/>
      <c r="R60" s="304"/>
      <c r="S60" s="304"/>
    </row>
    <row r="61" spans="1:19" x14ac:dyDescent="0.2">
      <c r="A61" s="282" t="s">
        <v>217</v>
      </c>
      <c r="B61" s="282">
        <v>22608.7</v>
      </c>
      <c r="C61" s="282">
        <v>183.43</v>
      </c>
      <c r="E61" s="304"/>
      <c r="F61" s="304"/>
      <c r="G61" s="304"/>
      <c r="H61" s="304"/>
      <c r="I61" s="304"/>
      <c r="J61" s="304"/>
      <c r="K61" s="304"/>
      <c r="L61" s="304"/>
      <c r="M61" s="304"/>
      <c r="N61" s="304"/>
      <c r="O61" s="304"/>
      <c r="P61" s="304"/>
      <c r="Q61" s="304"/>
      <c r="R61" s="304"/>
      <c r="S61" s="304"/>
    </row>
    <row r="62" spans="1:19" x14ac:dyDescent="0.2">
      <c r="A62" s="282" t="s">
        <v>218</v>
      </c>
      <c r="B62" s="282">
        <v>23478.26</v>
      </c>
      <c r="C62" s="282">
        <v>184.46</v>
      </c>
      <c r="E62" s="304"/>
      <c r="F62" s="304"/>
      <c r="G62" s="304"/>
      <c r="H62" s="304"/>
      <c r="I62" s="304"/>
      <c r="J62" s="304"/>
      <c r="K62" s="304"/>
      <c r="L62" s="304"/>
      <c r="M62" s="304"/>
      <c r="N62" s="304"/>
      <c r="O62" s="304"/>
      <c r="P62" s="304"/>
      <c r="Q62" s="304"/>
      <c r="R62" s="304"/>
      <c r="S62" s="304"/>
    </row>
    <row r="63" spans="1:19" x14ac:dyDescent="0.2">
      <c r="A63" s="282" t="s">
        <v>219</v>
      </c>
      <c r="B63" s="282">
        <v>21323.25</v>
      </c>
      <c r="C63" s="282">
        <v>185.13</v>
      </c>
      <c r="E63" s="304"/>
      <c r="F63" s="304"/>
      <c r="G63" s="304"/>
      <c r="H63" s="304"/>
      <c r="I63" s="304"/>
      <c r="J63" s="304"/>
      <c r="K63" s="304"/>
      <c r="L63" s="304"/>
      <c r="M63" s="304"/>
      <c r="N63" s="304"/>
      <c r="O63" s="304"/>
      <c r="P63" s="304"/>
      <c r="Q63" s="304"/>
      <c r="R63" s="304"/>
      <c r="S63" s="304"/>
    </row>
    <row r="64" spans="1:19" x14ac:dyDescent="0.2">
      <c r="A64" s="282" t="s">
        <v>220</v>
      </c>
      <c r="B64" s="282">
        <v>22306.240000000002</v>
      </c>
      <c r="C64" s="282">
        <v>185.13</v>
      </c>
      <c r="E64" s="304"/>
      <c r="F64" s="304"/>
      <c r="G64" s="304"/>
      <c r="H64" s="304"/>
      <c r="I64" s="304"/>
      <c r="J64" s="304"/>
      <c r="K64" s="304"/>
      <c r="L64" s="304"/>
      <c r="M64" s="304"/>
      <c r="N64" s="304"/>
      <c r="O64" s="304"/>
      <c r="P64" s="304"/>
      <c r="Q64" s="304"/>
      <c r="R64" s="304"/>
      <c r="S64" s="304"/>
    </row>
    <row r="65" spans="1:19" x14ac:dyDescent="0.2">
      <c r="A65" s="282" t="s">
        <v>221</v>
      </c>
      <c r="B65" s="282">
        <v>25085.07</v>
      </c>
      <c r="C65" s="282">
        <v>185.74</v>
      </c>
      <c r="E65" s="304"/>
      <c r="F65" s="304"/>
      <c r="G65" s="304"/>
      <c r="H65" s="304"/>
      <c r="I65" s="304"/>
      <c r="J65" s="304"/>
      <c r="K65" s="304"/>
      <c r="L65" s="304"/>
      <c r="M65" s="304"/>
      <c r="N65" s="304"/>
      <c r="O65" s="304"/>
      <c r="P65" s="304"/>
      <c r="Q65" s="304"/>
      <c r="R65" s="304"/>
      <c r="S65" s="304"/>
    </row>
    <row r="66" spans="1:19" x14ac:dyDescent="0.2">
      <c r="A66" s="282" t="s">
        <v>222</v>
      </c>
      <c r="B66" s="282">
        <v>24102.080000000002</v>
      </c>
      <c r="C66" s="282">
        <v>190.16</v>
      </c>
      <c r="E66" s="304"/>
      <c r="F66" s="304"/>
      <c r="G66" s="304"/>
      <c r="H66" s="304"/>
      <c r="I66" s="304"/>
      <c r="J66" s="304"/>
      <c r="K66" s="304"/>
      <c r="L66" s="304"/>
      <c r="M66" s="304"/>
      <c r="N66" s="304"/>
      <c r="O66" s="304"/>
      <c r="P66" s="304"/>
      <c r="Q66" s="304"/>
      <c r="R66" s="304"/>
      <c r="S66" s="304"/>
    </row>
    <row r="67" spans="1:19" x14ac:dyDescent="0.2">
      <c r="A67" s="282" t="s">
        <v>223</v>
      </c>
      <c r="B67" s="282">
        <v>23516.07</v>
      </c>
      <c r="C67" s="282">
        <v>193.71</v>
      </c>
      <c r="E67" s="304"/>
      <c r="F67" s="304"/>
      <c r="G67" s="304"/>
      <c r="H67" s="304"/>
      <c r="I67" s="304"/>
      <c r="J67" s="304"/>
      <c r="K67" s="304"/>
      <c r="L67" s="304"/>
      <c r="M67" s="304"/>
      <c r="N67" s="304"/>
      <c r="O67" s="304"/>
      <c r="P67" s="304"/>
      <c r="Q67" s="304"/>
      <c r="R67" s="304"/>
      <c r="S67" s="304"/>
    </row>
    <row r="68" spans="1:19" x14ac:dyDescent="0.2">
      <c r="A68" s="282" t="s">
        <v>224</v>
      </c>
      <c r="B68" s="282">
        <v>27353.5</v>
      </c>
      <c r="C68" s="282">
        <v>195.41</v>
      </c>
      <c r="E68" s="304"/>
      <c r="F68" s="304"/>
      <c r="G68" s="304"/>
      <c r="H68" s="304"/>
      <c r="I68" s="304"/>
      <c r="J68" s="304"/>
      <c r="K68" s="304"/>
      <c r="L68" s="304"/>
      <c r="M68" s="304"/>
      <c r="N68" s="304"/>
      <c r="O68" s="304"/>
      <c r="P68" s="304"/>
      <c r="Q68" s="304"/>
      <c r="R68" s="304"/>
      <c r="S68" s="304"/>
    </row>
    <row r="69" spans="1:19" x14ac:dyDescent="0.2">
      <c r="A69" s="282" t="s">
        <v>225</v>
      </c>
      <c r="B69" s="282">
        <v>24631.38</v>
      </c>
      <c r="C69" s="282">
        <v>196.42</v>
      </c>
      <c r="E69" s="304"/>
      <c r="F69" s="304"/>
      <c r="G69" s="304"/>
      <c r="H69" s="304"/>
      <c r="I69" s="304"/>
      <c r="J69" s="304"/>
      <c r="K69" s="304"/>
      <c r="L69" s="304"/>
      <c r="M69" s="304"/>
      <c r="N69" s="304"/>
      <c r="O69" s="304"/>
      <c r="P69" s="304"/>
      <c r="Q69" s="304"/>
      <c r="R69" s="304"/>
      <c r="S69" s="304"/>
    </row>
    <row r="70" spans="1:19" x14ac:dyDescent="0.2">
      <c r="A70" s="282" t="s">
        <v>226</v>
      </c>
      <c r="B70" s="282">
        <v>28317.58</v>
      </c>
      <c r="C70" s="282">
        <v>196.62</v>
      </c>
      <c r="E70" s="304"/>
      <c r="F70" s="304"/>
      <c r="G70" s="304"/>
      <c r="H70" s="304"/>
      <c r="I70" s="304"/>
      <c r="J70" s="304"/>
      <c r="K70" s="304"/>
      <c r="L70" s="304"/>
      <c r="M70" s="304"/>
      <c r="N70" s="304"/>
      <c r="O70" s="304"/>
      <c r="P70" s="304"/>
      <c r="Q70" s="304"/>
      <c r="R70" s="304"/>
      <c r="S70" s="304"/>
    </row>
    <row r="71" spans="1:19" x14ac:dyDescent="0.2">
      <c r="A71" s="282" t="s">
        <v>227</v>
      </c>
      <c r="B71" s="282">
        <v>27637.05</v>
      </c>
      <c r="C71" s="282">
        <v>196.86</v>
      </c>
      <c r="E71" s="304"/>
      <c r="F71" s="304"/>
      <c r="G71" s="304"/>
      <c r="H71" s="304"/>
      <c r="I71" s="304"/>
      <c r="J71" s="304"/>
      <c r="K71" s="304"/>
      <c r="L71" s="304"/>
      <c r="M71" s="304"/>
      <c r="N71" s="304"/>
      <c r="O71" s="304"/>
      <c r="P71" s="304"/>
      <c r="Q71" s="304"/>
      <c r="R71" s="304"/>
      <c r="S71" s="304"/>
    </row>
    <row r="72" spans="1:19" x14ac:dyDescent="0.2">
      <c r="A72" s="282" t="s">
        <v>228</v>
      </c>
      <c r="B72" s="282">
        <v>26578.45</v>
      </c>
      <c r="C72" s="282">
        <v>198.01</v>
      </c>
      <c r="E72" s="304"/>
      <c r="F72" s="304"/>
      <c r="G72" s="304"/>
      <c r="H72" s="304"/>
      <c r="I72" s="304"/>
      <c r="J72" s="304"/>
      <c r="K72" s="304"/>
      <c r="L72" s="304"/>
      <c r="M72" s="304"/>
      <c r="N72" s="304"/>
      <c r="O72" s="304"/>
      <c r="P72" s="304"/>
      <c r="Q72" s="304"/>
      <c r="R72" s="304"/>
      <c r="S72" s="304"/>
    </row>
    <row r="73" spans="1:19" x14ac:dyDescent="0.2">
      <c r="A73" s="282" t="s">
        <v>229</v>
      </c>
      <c r="B73" s="282">
        <v>26465.03</v>
      </c>
      <c r="C73" s="282">
        <v>198.72</v>
      </c>
    </row>
    <row r="74" spans="1:19" x14ac:dyDescent="0.2">
      <c r="A74" s="282" t="s">
        <v>230</v>
      </c>
      <c r="B74" s="282">
        <v>29773.16</v>
      </c>
      <c r="C74" s="282">
        <v>205.09</v>
      </c>
    </row>
    <row r="75" spans="1:19" x14ac:dyDescent="0.2">
      <c r="A75" s="282" t="s">
        <v>231</v>
      </c>
      <c r="B75" s="282">
        <v>29054.82</v>
      </c>
      <c r="C75" s="282">
        <v>205.5</v>
      </c>
    </row>
    <row r="76" spans="1:19" x14ac:dyDescent="0.2">
      <c r="A76" s="282" t="s">
        <v>232</v>
      </c>
      <c r="B76" s="282">
        <v>30359.17</v>
      </c>
      <c r="C76" s="282">
        <v>205.5</v>
      </c>
    </row>
    <row r="77" spans="1:19" x14ac:dyDescent="0.2">
      <c r="A77" s="282" t="s">
        <v>233</v>
      </c>
      <c r="B77" s="282">
        <v>29017.01</v>
      </c>
      <c r="C77" s="282">
        <v>205.5</v>
      </c>
    </row>
    <row r="78" spans="1:19" x14ac:dyDescent="0.2">
      <c r="A78" s="282" t="s">
        <v>234</v>
      </c>
      <c r="B78" s="282">
        <v>29092.63</v>
      </c>
      <c r="C78" s="282">
        <v>206.01</v>
      </c>
    </row>
    <row r="79" spans="1:19" x14ac:dyDescent="0.2">
      <c r="A79" s="282" t="s">
        <v>235</v>
      </c>
      <c r="B79" s="282">
        <v>30264.65</v>
      </c>
      <c r="C79" s="282">
        <v>209.42</v>
      </c>
    </row>
    <row r="80" spans="1:19" x14ac:dyDescent="0.2">
      <c r="A80" s="282" t="s">
        <v>236</v>
      </c>
      <c r="B80" s="282">
        <v>31776.94</v>
      </c>
      <c r="C80" s="282">
        <v>209.42</v>
      </c>
    </row>
    <row r="81" spans="1:3" x14ac:dyDescent="0.2">
      <c r="A81" s="282" t="s">
        <v>237</v>
      </c>
      <c r="B81" s="282">
        <v>26786.39</v>
      </c>
      <c r="C81" s="282">
        <v>209.82</v>
      </c>
    </row>
    <row r="82" spans="1:3" x14ac:dyDescent="0.2">
      <c r="A82" s="282" t="s">
        <v>238</v>
      </c>
      <c r="B82" s="282">
        <v>29829.87</v>
      </c>
      <c r="C82" s="282">
        <v>213.75</v>
      </c>
    </row>
    <row r="83" spans="1:3" x14ac:dyDescent="0.2">
      <c r="A83" s="282" t="s">
        <v>239</v>
      </c>
      <c r="B83" s="282">
        <v>30321.360000000001</v>
      </c>
      <c r="C83" s="282">
        <v>214.15</v>
      </c>
    </row>
    <row r="84" spans="1:3" x14ac:dyDescent="0.2">
      <c r="A84" s="282" t="s">
        <v>240</v>
      </c>
      <c r="B84" s="282">
        <v>28884.69</v>
      </c>
      <c r="C84" s="282">
        <v>214.63</v>
      </c>
    </row>
    <row r="85" spans="1:3" x14ac:dyDescent="0.2">
      <c r="A85" s="282" t="s">
        <v>241</v>
      </c>
      <c r="B85" s="282">
        <v>30207.94</v>
      </c>
      <c r="C85" s="282">
        <v>218.95</v>
      </c>
    </row>
    <row r="86" spans="1:3" x14ac:dyDescent="0.2">
      <c r="A86" s="282" t="s">
        <v>242</v>
      </c>
      <c r="B86" s="282">
        <v>34650.28</v>
      </c>
      <c r="C86" s="282">
        <v>218.95</v>
      </c>
    </row>
    <row r="87" spans="1:3" x14ac:dyDescent="0.2">
      <c r="A87" s="282" t="s">
        <v>243</v>
      </c>
      <c r="B87" s="282">
        <v>34328.92</v>
      </c>
      <c r="C87" s="282">
        <v>218.95</v>
      </c>
    </row>
    <row r="88" spans="1:3" x14ac:dyDescent="0.2">
      <c r="A88" s="282" t="s">
        <v>244</v>
      </c>
      <c r="B88" s="282">
        <v>30869.57</v>
      </c>
      <c r="C88" s="282">
        <v>222.42</v>
      </c>
    </row>
    <row r="89" spans="1:3" x14ac:dyDescent="0.2">
      <c r="A89" s="282" t="s">
        <v>245</v>
      </c>
      <c r="B89" s="282">
        <v>37504.730000000003</v>
      </c>
      <c r="C89" s="282">
        <v>224.62</v>
      </c>
    </row>
    <row r="90" spans="1:3" x14ac:dyDescent="0.2">
      <c r="A90" s="282" t="s">
        <v>246</v>
      </c>
      <c r="B90" s="282">
        <v>32495.27</v>
      </c>
      <c r="C90" s="282">
        <v>226.46</v>
      </c>
    </row>
    <row r="91" spans="1:3" x14ac:dyDescent="0.2">
      <c r="A91" s="282" t="s">
        <v>247</v>
      </c>
      <c r="B91" s="282">
        <v>36049.15</v>
      </c>
      <c r="C91" s="282">
        <v>227.59</v>
      </c>
    </row>
    <row r="92" spans="1:3" x14ac:dyDescent="0.2">
      <c r="A92" s="282" t="s">
        <v>248</v>
      </c>
      <c r="B92" s="282">
        <v>38865.78</v>
      </c>
      <c r="C92" s="282">
        <v>231.46</v>
      </c>
    </row>
    <row r="93" spans="1:3" x14ac:dyDescent="0.2">
      <c r="A93" s="282" t="s">
        <v>249</v>
      </c>
      <c r="B93" s="282">
        <v>40623.82</v>
      </c>
      <c r="C93" s="282">
        <v>238.77</v>
      </c>
    </row>
    <row r="94" spans="1:3" x14ac:dyDescent="0.2">
      <c r="A94" s="282" t="s">
        <v>250</v>
      </c>
      <c r="B94" s="282">
        <v>41890.36</v>
      </c>
      <c r="C94" s="282">
        <v>249.2</v>
      </c>
    </row>
    <row r="95" spans="1:3" x14ac:dyDescent="0.2">
      <c r="A95" s="282" t="s">
        <v>251</v>
      </c>
      <c r="B95" s="282">
        <v>43421.55</v>
      </c>
      <c r="C95" s="282">
        <v>249.5</v>
      </c>
    </row>
    <row r="96" spans="1:3" x14ac:dyDescent="0.2">
      <c r="A96" s="282" t="s">
        <v>252</v>
      </c>
      <c r="B96" s="282">
        <v>45973.53</v>
      </c>
      <c r="C96" s="282">
        <v>253.11</v>
      </c>
    </row>
    <row r="97" spans="1:3" x14ac:dyDescent="0.2">
      <c r="A97" s="282" t="s">
        <v>253</v>
      </c>
      <c r="B97" s="282">
        <v>41247.64</v>
      </c>
      <c r="C97" s="282">
        <v>258.32</v>
      </c>
    </row>
    <row r="98" spans="1:3" x14ac:dyDescent="0.2">
      <c r="A98" s="282" t="s">
        <v>254</v>
      </c>
      <c r="B98" s="282">
        <v>49905.48</v>
      </c>
      <c r="C98" s="282">
        <v>259.49</v>
      </c>
    </row>
    <row r="99" spans="1:3" x14ac:dyDescent="0.2">
      <c r="A99" s="282" t="s">
        <v>255</v>
      </c>
      <c r="B99" s="282">
        <v>49621.93</v>
      </c>
      <c r="C99" s="282">
        <v>262.64</v>
      </c>
    </row>
    <row r="100" spans="1:3" x14ac:dyDescent="0.2">
      <c r="A100" s="282" t="s">
        <v>256</v>
      </c>
      <c r="B100" s="282">
        <v>29905.48</v>
      </c>
      <c r="C100" s="282">
        <v>265.22000000000003</v>
      </c>
    </row>
    <row r="101" spans="1:3" x14ac:dyDescent="0.2">
      <c r="A101" s="282" t="s">
        <v>257</v>
      </c>
      <c r="B101" s="282">
        <v>50529.3</v>
      </c>
      <c r="C101" s="282">
        <v>268.19</v>
      </c>
    </row>
    <row r="102" spans="1:3" x14ac:dyDescent="0.2">
      <c r="A102" s="282" t="s">
        <v>258</v>
      </c>
      <c r="B102" s="282">
        <v>54706.99</v>
      </c>
      <c r="C102" s="282">
        <v>271.8</v>
      </c>
    </row>
    <row r="103" spans="1:3" x14ac:dyDescent="0.2">
      <c r="A103" s="282" t="s">
        <v>259</v>
      </c>
      <c r="B103" s="282">
        <v>52892.25</v>
      </c>
      <c r="C103" s="282">
        <v>281</v>
      </c>
    </row>
    <row r="104" spans="1:3" x14ac:dyDescent="0.2">
      <c r="A104" s="282" t="s">
        <v>260</v>
      </c>
      <c r="B104" s="282">
        <v>59300.57</v>
      </c>
      <c r="C104" s="282">
        <v>287.48</v>
      </c>
    </row>
    <row r="105" spans="1:3" x14ac:dyDescent="0.2">
      <c r="A105" s="282" t="s">
        <v>261</v>
      </c>
      <c r="B105" s="282">
        <v>57561.440000000002</v>
      </c>
      <c r="C105" s="282">
        <v>297.69</v>
      </c>
    </row>
    <row r="106" spans="1:3" x14ac:dyDescent="0.2">
      <c r="A106" s="282" t="s">
        <v>262</v>
      </c>
      <c r="B106" s="282">
        <v>66124.759999999995</v>
      </c>
      <c r="C106" s="282">
        <v>302.79000000000002</v>
      </c>
    </row>
    <row r="107" spans="1:3" x14ac:dyDescent="0.2">
      <c r="A107" s="282" t="s">
        <v>263</v>
      </c>
      <c r="B107" s="282">
        <v>69017.009999999995</v>
      </c>
      <c r="C107" s="282">
        <v>313.52999999999997</v>
      </c>
    </row>
    <row r="108" spans="1:3" x14ac:dyDescent="0.2">
      <c r="A108" s="282" t="s">
        <v>264</v>
      </c>
      <c r="B108" s="282">
        <v>70075.61</v>
      </c>
      <c r="C108" s="282">
        <v>313.8</v>
      </c>
    </row>
    <row r="109" spans="1:3" x14ac:dyDescent="0.2">
      <c r="A109" s="282" t="s">
        <v>265</v>
      </c>
      <c r="B109" s="282">
        <v>74083.179999999993</v>
      </c>
      <c r="C109" s="282">
        <v>322.79000000000002</v>
      </c>
    </row>
    <row r="110" spans="1:3" x14ac:dyDescent="0.2">
      <c r="A110" s="282" t="s">
        <v>266</v>
      </c>
      <c r="B110" s="282">
        <v>79281.66</v>
      </c>
      <c r="C110" s="282">
        <v>331.12</v>
      </c>
    </row>
    <row r="111" spans="1:3" x14ac:dyDescent="0.2">
      <c r="A111" s="282" t="s">
        <v>267</v>
      </c>
      <c r="B111" s="282">
        <v>81909.259999999995</v>
      </c>
      <c r="C111" s="282">
        <v>333.42</v>
      </c>
    </row>
    <row r="112" spans="1:3" x14ac:dyDescent="0.2">
      <c r="A112" s="282" t="s">
        <v>268</v>
      </c>
      <c r="B112" s="282">
        <v>84253.31</v>
      </c>
      <c r="C112" s="282">
        <v>342.49</v>
      </c>
    </row>
    <row r="113" spans="1:3" x14ac:dyDescent="0.2">
      <c r="A113" s="282" t="s">
        <v>269</v>
      </c>
      <c r="B113" s="282">
        <v>84801.51</v>
      </c>
      <c r="C113" s="282">
        <v>343.92</v>
      </c>
    </row>
    <row r="114" spans="1:3" x14ac:dyDescent="0.2">
      <c r="A114" s="282" t="s">
        <v>270</v>
      </c>
      <c r="B114" s="282">
        <v>76238.19</v>
      </c>
      <c r="C114" s="282">
        <v>344.82</v>
      </c>
    </row>
    <row r="115" spans="1:3" x14ac:dyDescent="0.2">
      <c r="A115" s="282" t="s">
        <v>271</v>
      </c>
      <c r="B115" s="282">
        <v>89754.25</v>
      </c>
      <c r="C115" s="282">
        <v>346.57</v>
      </c>
    </row>
    <row r="116" spans="1:3" x14ac:dyDescent="0.2">
      <c r="A116" s="282" t="s">
        <v>272</v>
      </c>
      <c r="B116" s="282">
        <v>83988.66</v>
      </c>
      <c r="C116" s="282">
        <v>349.16</v>
      </c>
    </row>
    <row r="117" spans="1:3" x14ac:dyDescent="0.2">
      <c r="A117" s="282" t="s">
        <v>273</v>
      </c>
      <c r="B117" s="282">
        <v>93194.71</v>
      </c>
      <c r="C117" s="282">
        <v>353.89</v>
      </c>
    </row>
    <row r="118" spans="1:3" x14ac:dyDescent="0.2">
      <c r="A118" s="282" t="s">
        <v>274</v>
      </c>
      <c r="B118" s="282">
        <v>105822.31</v>
      </c>
      <c r="C118" s="282">
        <v>378.66</v>
      </c>
    </row>
    <row r="119" spans="1:3" x14ac:dyDescent="0.2">
      <c r="A119" s="282" t="s">
        <v>275</v>
      </c>
      <c r="B119" s="282">
        <v>113024.57</v>
      </c>
      <c r="C119" s="282">
        <v>388.13</v>
      </c>
    </row>
    <row r="120" spans="1:3" x14ac:dyDescent="0.2">
      <c r="A120" s="282" t="s">
        <v>276</v>
      </c>
      <c r="B120" s="282">
        <v>111965.97</v>
      </c>
      <c r="C120" s="282">
        <v>389.97</v>
      </c>
    </row>
    <row r="121" spans="1:3" x14ac:dyDescent="0.2">
      <c r="A121" s="282" t="s">
        <v>277</v>
      </c>
      <c r="B121" s="282">
        <v>100945.18</v>
      </c>
      <c r="C121" s="282">
        <v>396.03</v>
      </c>
    </row>
    <row r="122" spans="1:3" x14ac:dyDescent="0.2">
      <c r="A122" s="282" t="s">
        <v>278</v>
      </c>
      <c r="B122" s="282">
        <v>107599.24</v>
      </c>
      <c r="C122" s="282">
        <v>396.51</v>
      </c>
    </row>
    <row r="123" spans="1:3" x14ac:dyDescent="0.2">
      <c r="A123" s="282" t="s">
        <v>279</v>
      </c>
      <c r="B123" s="282">
        <v>114310.02</v>
      </c>
      <c r="C123" s="282">
        <v>398.03</v>
      </c>
    </row>
    <row r="124" spans="1:3" x14ac:dyDescent="0.2">
      <c r="A124" s="282" t="s">
        <v>280</v>
      </c>
      <c r="B124" s="282">
        <v>157032.14000000001</v>
      </c>
      <c r="C124" s="282">
        <v>464.79</v>
      </c>
    </row>
    <row r="125" spans="1:3" x14ac:dyDescent="0.2">
      <c r="A125" s="282" t="s">
        <v>281</v>
      </c>
      <c r="B125" s="282">
        <v>156332.70000000001</v>
      </c>
      <c r="C125" s="282">
        <v>470.07</v>
      </c>
    </row>
    <row r="126" spans="1:3" x14ac:dyDescent="0.2">
      <c r="A126" s="282" t="s">
        <v>282</v>
      </c>
      <c r="B126" s="282">
        <v>148620.04</v>
      </c>
      <c r="C126" s="282">
        <v>471.99</v>
      </c>
    </row>
    <row r="127" spans="1:3" x14ac:dyDescent="0.2">
      <c r="A127" s="282" t="s">
        <v>283</v>
      </c>
      <c r="B127" s="282">
        <v>315576.56</v>
      </c>
      <c r="C127" s="282">
        <v>656.88</v>
      </c>
    </row>
    <row r="129" spans="1:3" x14ac:dyDescent="0.2">
      <c r="A129" s="284"/>
      <c r="B129" s="284"/>
      <c r="C129" s="284"/>
    </row>
    <row r="130" spans="1:3" x14ac:dyDescent="0.2">
      <c r="A130" s="288" t="s">
        <v>138</v>
      </c>
      <c r="B130" s="282" t="s">
        <v>140</v>
      </c>
      <c r="C130" s="282" t="s">
        <v>141</v>
      </c>
    </row>
    <row r="131" spans="1:3" x14ac:dyDescent="0.2">
      <c r="B131" s="282" t="s">
        <v>145</v>
      </c>
      <c r="C131" s="282" t="s">
        <v>146</v>
      </c>
    </row>
    <row r="132" spans="1:3" x14ac:dyDescent="0.2">
      <c r="A132" s="282" t="s">
        <v>284</v>
      </c>
      <c r="B132" s="282">
        <v>8826.0499999999993</v>
      </c>
      <c r="C132" s="282">
        <v>111.18</v>
      </c>
    </row>
    <row r="133" spans="1:3" x14ac:dyDescent="0.2">
      <c r="A133" s="282" t="s">
        <v>285</v>
      </c>
      <c r="B133" s="282">
        <v>8321.1299999999992</v>
      </c>
      <c r="C133" s="282">
        <v>114.58</v>
      </c>
    </row>
    <row r="134" spans="1:3" x14ac:dyDescent="0.2">
      <c r="A134" s="282" t="s">
        <v>286</v>
      </c>
      <c r="B134" s="282">
        <v>12501.89</v>
      </c>
      <c r="C134" s="282">
        <v>136.68</v>
      </c>
    </row>
    <row r="135" spans="1:3" x14ac:dyDescent="0.2">
      <c r="A135" s="282" t="s">
        <v>287</v>
      </c>
      <c r="B135" s="282">
        <v>24155.52</v>
      </c>
      <c r="C135" s="282">
        <v>190.08</v>
      </c>
    </row>
    <row r="136" spans="1:3" x14ac:dyDescent="0.2">
      <c r="A136" s="282" t="s">
        <v>288</v>
      </c>
      <c r="B136" s="282">
        <v>28518.05</v>
      </c>
      <c r="C136" s="282">
        <v>199.57</v>
      </c>
    </row>
    <row r="137" spans="1:3" x14ac:dyDescent="0.2">
      <c r="A137" s="282" t="s">
        <v>289</v>
      </c>
      <c r="B137" s="282">
        <v>32537.24</v>
      </c>
      <c r="C137" s="282">
        <v>215.06</v>
      </c>
    </row>
    <row r="138" spans="1:3" x14ac:dyDescent="0.2">
      <c r="A138" s="282" t="s">
        <v>290</v>
      </c>
      <c r="B138" s="282">
        <v>33850.04</v>
      </c>
      <c r="C138" s="282">
        <v>221.86</v>
      </c>
    </row>
    <row r="139" spans="1:3" x14ac:dyDescent="0.2">
      <c r="A139" s="282" t="s">
        <v>291</v>
      </c>
      <c r="B139" s="282">
        <v>34960.870000000003</v>
      </c>
      <c r="C139" s="282">
        <v>223.13</v>
      </c>
    </row>
    <row r="140" spans="1:3" x14ac:dyDescent="0.2">
      <c r="A140" s="282" t="s">
        <v>292</v>
      </c>
      <c r="B140" s="282">
        <v>38838.68</v>
      </c>
      <c r="C140" s="282">
        <v>233.56</v>
      </c>
    </row>
    <row r="141" spans="1:3" x14ac:dyDescent="0.2">
      <c r="A141" s="282" t="s">
        <v>293</v>
      </c>
      <c r="B141" s="282">
        <v>38252.97</v>
      </c>
      <c r="C141" s="282">
        <v>235.8</v>
      </c>
    </row>
    <row r="142" spans="1:3" x14ac:dyDescent="0.2">
      <c r="A142" s="282" t="s">
        <v>294</v>
      </c>
      <c r="B142" s="282">
        <v>41201.72</v>
      </c>
      <c r="C142" s="282">
        <v>237.47</v>
      </c>
    </row>
    <row r="143" spans="1:3" x14ac:dyDescent="0.2">
      <c r="A143" s="282" t="s">
        <v>295</v>
      </c>
      <c r="B143" s="282">
        <v>42171.17</v>
      </c>
      <c r="C143" s="282">
        <v>245.49</v>
      </c>
    </row>
    <row r="144" spans="1:3" x14ac:dyDescent="0.2">
      <c r="A144" s="282" t="s">
        <v>296</v>
      </c>
      <c r="B144" s="282">
        <v>50047.97</v>
      </c>
      <c r="C144" s="282">
        <v>259.26</v>
      </c>
    </row>
    <row r="145" spans="1:3" x14ac:dyDescent="0.2">
      <c r="A145" s="282" t="s">
        <v>297</v>
      </c>
      <c r="B145" s="282">
        <v>50310.53</v>
      </c>
      <c r="C145" s="282">
        <v>267.92</v>
      </c>
    </row>
    <row r="146" spans="1:3" x14ac:dyDescent="0.2">
      <c r="A146" s="282" t="s">
        <v>298</v>
      </c>
      <c r="B146" s="282">
        <v>47806.11</v>
      </c>
      <c r="C146" s="282">
        <v>278.24</v>
      </c>
    </row>
    <row r="147" spans="1:3" x14ac:dyDescent="0.2">
      <c r="A147" s="282" t="s">
        <v>299</v>
      </c>
      <c r="B147" s="282">
        <v>57702.6</v>
      </c>
      <c r="C147" s="282">
        <v>284.87</v>
      </c>
    </row>
    <row r="148" spans="1:3" x14ac:dyDescent="0.2">
      <c r="A148" s="282" t="s">
        <v>300</v>
      </c>
      <c r="B148" s="282">
        <v>55077</v>
      </c>
      <c r="C148" s="282">
        <v>285.64999999999998</v>
      </c>
    </row>
    <row r="149" spans="1:3" x14ac:dyDescent="0.2">
      <c r="A149" s="282" t="s">
        <v>301</v>
      </c>
      <c r="B149" s="282">
        <v>75193.13</v>
      </c>
      <c r="C149" s="282">
        <v>326.87</v>
      </c>
    </row>
    <row r="150" spans="1:3" x14ac:dyDescent="0.2">
      <c r="A150" s="282" t="s">
        <v>302</v>
      </c>
      <c r="B150" s="282">
        <v>77455.19</v>
      </c>
      <c r="C150" s="282">
        <v>334.05</v>
      </c>
    </row>
    <row r="151" spans="1:3" x14ac:dyDescent="0.2">
      <c r="A151" s="282" t="s">
        <v>303</v>
      </c>
      <c r="B151" s="282">
        <v>81151.22</v>
      </c>
      <c r="C151" s="282">
        <v>341.67</v>
      </c>
    </row>
    <row r="152" spans="1:3" x14ac:dyDescent="0.2">
      <c r="A152" s="282" t="s">
        <v>304</v>
      </c>
      <c r="B152" s="282">
        <v>95349.66</v>
      </c>
      <c r="C152" s="282">
        <v>366.79</v>
      </c>
    </row>
    <row r="153" spans="1:3" x14ac:dyDescent="0.2">
      <c r="A153" s="282" t="s">
        <v>305</v>
      </c>
      <c r="B153" s="282">
        <v>69416.81</v>
      </c>
      <c r="C153" s="282">
        <v>368.52</v>
      </c>
    </row>
    <row r="154" spans="1:3" x14ac:dyDescent="0.2">
      <c r="A154" s="282" t="s">
        <v>306</v>
      </c>
      <c r="B154" s="282">
        <v>106336.78</v>
      </c>
      <c r="C154" s="282">
        <v>396.73</v>
      </c>
    </row>
    <row r="155" spans="1:3" x14ac:dyDescent="0.2">
      <c r="A155" s="282" t="s">
        <v>307</v>
      </c>
      <c r="B155" s="282">
        <v>101974.25</v>
      </c>
      <c r="C155" s="282">
        <v>397.11</v>
      </c>
    </row>
    <row r="156" spans="1:3" x14ac:dyDescent="0.2">
      <c r="A156" s="282" t="s">
        <v>308</v>
      </c>
      <c r="B156" s="282">
        <v>109568.29</v>
      </c>
      <c r="C156" s="282">
        <v>405.09</v>
      </c>
    </row>
    <row r="157" spans="1:3" x14ac:dyDescent="0.2">
      <c r="A157" s="282" t="s">
        <v>309</v>
      </c>
      <c r="B157" s="282">
        <v>129502.65</v>
      </c>
      <c r="C157" s="282">
        <v>419.49</v>
      </c>
    </row>
    <row r="158" spans="1:3" x14ac:dyDescent="0.2">
      <c r="A158" s="282" t="s">
        <v>310</v>
      </c>
      <c r="B158" s="282">
        <v>129462.26</v>
      </c>
      <c r="C158" s="282">
        <v>423.97</v>
      </c>
    </row>
    <row r="159" spans="1:3" x14ac:dyDescent="0.2">
      <c r="A159" s="282" t="s">
        <v>311</v>
      </c>
      <c r="B159" s="282">
        <v>137924.76999999999</v>
      </c>
      <c r="C159" s="282">
        <v>428.92</v>
      </c>
    </row>
    <row r="160" spans="1:3" x14ac:dyDescent="0.2">
      <c r="A160" s="282" t="s">
        <v>312</v>
      </c>
      <c r="B160" s="282">
        <v>140994.70000000001</v>
      </c>
      <c r="C160" s="282">
        <v>436.3</v>
      </c>
    </row>
    <row r="161" spans="1:3" x14ac:dyDescent="0.2">
      <c r="A161" s="282" t="s">
        <v>313</v>
      </c>
      <c r="B161" s="282">
        <v>162565.01</v>
      </c>
      <c r="C161" s="282">
        <v>471.26</v>
      </c>
    </row>
    <row r="162" spans="1:3" x14ac:dyDescent="0.2">
      <c r="A162" s="282" t="s">
        <v>314</v>
      </c>
      <c r="B162" s="282">
        <v>194354.96</v>
      </c>
      <c r="C162" s="282">
        <v>542.32000000000005</v>
      </c>
    </row>
    <row r="163" spans="1:3" x14ac:dyDescent="0.2">
      <c r="A163" s="282" t="s">
        <v>315</v>
      </c>
      <c r="B163" s="282">
        <v>292411.01</v>
      </c>
      <c r="C163" s="282">
        <v>628.30999999999995</v>
      </c>
    </row>
    <row r="164" spans="1:3" x14ac:dyDescent="0.2">
      <c r="A164" s="282" t="s">
        <v>316</v>
      </c>
      <c r="B164" s="282">
        <v>295238.58</v>
      </c>
      <c r="C164" s="282">
        <v>647.6</v>
      </c>
    </row>
    <row r="165" spans="1:3" x14ac:dyDescent="0.2">
      <c r="A165" s="282" t="s">
        <v>317</v>
      </c>
      <c r="B165" s="282">
        <v>285261.3</v>
      </c>
      <c r="C165" s="282">
        <v>680.17</v>
      </c>
    </row>
    <row r="166" spans="1:3" x14ac:dyDescent="0.2">
      <c r="A166" s="282" t="s">
        <v>318</v>
      </c>
      <c r="B166" s="282">
        <v>361282.5</v>
      </c>
      <c r="C166" s="282">
        <v>699.84</v>
      </c>
    </row>
    <row r="167" spans="1:3" x14ac:dyDescent="0.2">
      <c r="A167" s="282" t="s">
        <v>319</v>
      </c>
      <c r="B167" s="282">
        <v>355910.12</v>
      </c>
      <c r="C167" s="282">
        <v>703.15</v>
      </c>
    </row>
    <row r="168" spans="1:3" x14ac:dyDescent="0.2">
      <c r="A168" s="282" t="s">
        <v>320</v>
      </c>
      <c r="B168" s="282">
        <v>380994.7</v>
      </c>
      <c r="C168" s="282">
        <v>713.64</v>
      </c>
    </row>
    <row r="169" spans="1:3" x14ac:dyDescent="0.2">
      <c r="A169" s="282" t="s">
        <v>321</v>
      </c>
      <c r="B169" s="282">
        <v>407472.86</v>
      </c>
      <c r="C169" s="282">
        <v>747.62</v>
      </c>
    </row>
    <row r="171" spans="1:3" x14ac:dyDescent="0.2">
      <c r="A171" s="284"/>
      <c r="B171" s="284"/>
      <c r="C171" s="284"/>
    </row>
    <row r="172" spans="1:3" x14ac:dyDescent="0.2">
      <c r="A172" s="288" t="s">
        <v>139</v>
      </c>
      <c r="B172" s="282" t="s">
        <v>140</v>
      </c>
      <c r="C172" s="282" t="s">
        <v>141</v>
      </c>
    </row>
    <row r="173" spans="1:3" x14ac:dyDescent="0.2">
      <c r="B173" s="282" t="s">
        <v>145</v>
      </c>
      <c r="C173" s="282" t="s">
        <v>146</v>
      </c>
    </row>
    <row r="174" spans="1:3" x14ac:dyDescent="0.2">
      <c r="A174" s="282" t="s">
        <v>322</v>
      </c>
      <c r="B174" s="282">
        <v>18.5</v>
      </c>
      <c r="C174" s="282">
        <v>6.08</v>
      </c>
    </row>
    <row r="175" spans="1:3" x14ac:dyDescent="0.2">
      <c r="A175" s="282" t="s">
        <v>323</v>
      </c>
      <c r="B175" s="282">
        <v>73.989999999999995</v>
      </c>
      <c r="C175" s="282">
        <v>17.73</v>
      </c>
    </row>
    <row r="176" spans="1:3" x14ac:dyDescent="0.2">
      <c r="A176" s="282" t="s">
        <v>324</v>
      </c>
      <c r="B176" s="282">
        <v>7602.97</v>
      </c>
      <c r="C176" s="282">
        <v>105.79</v>
      </c>
    </row>
    <row r="177" spans="1:3" x14ac:dyDescent="0.2">
      <c r="A177" s="282" t="s">
        <v>325</v>
      </c>
      <c r="B177" s="282">
        <v>12079.66</v>
      </c>
      <c r="C177" s="282">
        <v>130.81</v>
      </c>
    </row>
    <row r="178" spans="1:3" x14ac:dyDescent="0.2">
      <c r="A178" s="282" t="s">
        <v>326</v>
      </c>
      <c r="B178" s="282">
        <v>15205.94</v>
      </c>
      <c r="C178" s="282">
        <v>148.49</v>
      </c>
    </row>
    <row r="179" spans="1:3" x14ac:dyDescent="0.2">
      <c r="A179" s="282" t="s">
        <v>327</v>
      </c>
      <c r="B179" s="282">
        <v>15797.9</v>
      </c>
      <c r="C179" s="282">
        <v>152.72999999999999</v>
      </c>
    </row>
    <row r="180" spans="1:3" x14ac:dyDescent="0.2">
      <c r="A180" s="282" t="s">
        <v>328</v>
      </c>
      <c r="B180" s="282">
        <v>20996.04</v>
      </c>
      <c r="C180" s="282">
        <v>173.38</v>
      </c>
    </row>
    <row r="181" spans="1:3" x14ac:dyDescent="0.2">
      <c r="A181" s="282" t="s">
        <v>329</v>
      </c>
      <c r="B181" s="282">
        <v>22642.43</v>
      </c>
      <c r="C181" s="282">
        <v>178.89</v>
      </c>
    </row>
    <row r="182" spans="1:3" x14ac:dyDescent="0.2">
      <c r="A182" s="282" t="s">
        <v>330</v>
      </c>
      <c r="B182" s="282">
        <v>23252.880000000001</v>
      </c>
      <c r="C182" s="282">
        <v>179.25</v>
      </c>
    </row>
    <row r="183" spans="1:3" x14ac:dyDescent="0.2">
      <c r="A183" s="282" t="s">
        <v>331</v>
      </c>
      <c r="B183" s="282">
        <v>23067.9</v>
      </c>
      <c r="C183" s="282">
        <v>181.92</v>
      </c>
    </row>
    <row r="184" spans="1:3" x14ac:dyDescent="0.2">
      <c r="A184" s="282" t="s">
        <v>332</v>
      </c>
      <c r="B184" s="282">
        <v>23789.35</v>
      </c>
      <c r="C184" s="282">
        <v>182.48</v>
      </c>
    </row>
    <row r="185" spans="1:3" x14ac:dyDescent="0.2">
      <c r="A185" s="282" t="s">
        <v>333</v>
      </c>
      <c r="B185" s="282">
        <v>26582.65</v>
      </c>
      <c r="C185" s="282">
        <v>194.74</v>
      </c>
    </row>
    <row r="186" spans="1:3" x14ac:dyDescent="0.2">
      <c r="A186" s="282" t="s">
        <v>334</v>
      </c>
      <c r="B186" s="282">
        <v>28728.5</v>
      </c>
      <c r="C186" s="282">
        <v>199.52</v>
      </c>
    </row>
    <row r="187" spans="1:3" x14ac:dyDescent="0.2">
      <c r="A187" s="282" t="s">
        <v>335</v>
      </c>
      <c r="B187" s="282">
        <v>31151.83</v>
      </c>
      <c r="C187" s="282">
        <v>204.38</v>
      </c>
    </row>
    <row r="188" spans="1:3" x14ac:dyDescent="0.2">
      <c r="A188" s="282" t="s">
        <v>336</v>
      </c>
      <c r="B188" s="282">
        <v>30245.4</v>
      </c>
      <c r="C188" s="282">
        <v>205.6</v>
      </c>
    </row>
    <row r="189" spans="1:3" x14ac:dyDescent="0.2">
      <c r="A189" s="282" t="s">
        <v>337</v>
      </c>
      <c r="B189" s="282">
        <v>36886.44</v>
      </c>
      <c r="C189" s="282">
        <v>224.68</v>
      </c>
    </row>
    <row r="190" spans="1:3" x14ac:dyDescent="0.2">
      <c r="A190" s="282" t="s">
        <v>338</v>
      </c>
      <c r="B190" s="282">
        <v>36312.980000000003</v>
      </c>
      <c r="C190" s="282">
        <v>225.79</v>
      </c>
    </row>
    <row r="191" spans="1:3" x14ac:dyDescent="0.2">
      <c r="A191" s="282" t="s">
        <v>339</v>
      </c>
      <c r="B191" s="282">
        <v>38958.29</v>
      </c>
      <c r="C191" s="282">
        <v>231.02</v>
      </c>
    </row>
    <row r="192" spans="1:3" x14ac:dyDescent="0.2">
      <c r="A192" s="282" t="s">
        <v>340</v>
      </c>
      <c r="B192" s="282">
        <v>39235.769999999997</v>
      </c>
      <c r="C192" s="282">
        <v>233.25</v>
      </c>
    </row>
    <row r="193" spans="1:3" x14ac:dyDescent="0.2">
      <c r="A193" s="282" t="s">
        <v>341</v>
      </c>
      <c r="B193" s="282">
        <v>38477.32</v>
      </c>
      <c r="C193" s="282">
        <v>234.2</v>
      </c>
    </row>
    <row r="194" spans="1:3" x14ac:dyDescent="0.2">
      <c r="A194" s="282" t="s">
        <v>342</v>
      </c>
      <c r="B194" s="282">
        <v>40604.68</v>
      </c>
      <c r="C194" s="282">
        <v>234.2</v>
      </c>
    </row>
    <row r="195" spans="1:3" x14ac:dyDescent="0.2">
      <c r="A195" s="282" t="s">
        <v>343</v>
      </c>
      <c r="B195" s="282">
        <v>38329.33</v>
      </c>
      <c r="C195" s="282">
        <v>237.96</v>
      </c>
    </row>
    <row r="196" spans="1:3" x14ac:dyDescent="0.2">
      <c r="A196" s="282" t="s">
        <v>344</v>
      </c>
      <c r="B196" s="282">
        <v>43897.45</v>
      </c>
      <c r="C196" s="282">
        <v>246.51</v>
      </c>
    </row>
    <row r="197" spans="1:3" x14ac:dyDescent="0.2">
      <c r="A197" s="282" t="s">
        <v>345</v>
      </c>
      <c r="B197" s="282">
        <v>44766.89</v>
      </c>
      <c r="C197" s="282">
        <v>247.56</v>
      </c>
    </row>
    <row r="198" spans="1:3" x14ac:dyDescent="0.2">
      <c r="A198" s="282" t="s">
        <v>346</v>
      </c>
      <c r="B198" s="282">
        <v>47042.23</v>
      </c>
      <c r="C198" s="282">
        <v>252</v>
      </c>
    </row>
    <row r="199" spans="1:3" x14ac:dyDescent="0.2">
      <c r="A199" s="282" t="s">
        <v>347</v>
      </c>
      <c r="B199" s="282">
        <v>47060.73</v>
      </c>
      <c r="C199" s="282">
        <v>252</v>
      </c>
    </row>
    <row r="200" spans="1:3" x14ac:dyDescent="0.2">
      <c r="A200" s="282" t="s">
        <v>348</v>
      </c>
      <c r="B200" s="282">
        <v>43693.96</v>
      </c>
      <c r="C200" s="282">
        <v>253.14</v>
      </c>
    </row>
    <row r="201" spans="1:3" x14ac:dyDescent="0.2">
      <c r="A201" s="282" t="s">
        <v>349</v>
      </c>
      <c r="B201" s="282">
        <v>46931.24</v>
      </c>
      <c r="C201" s="282">
        <v>255.07</v>
      </c>
    </row>
    <row r="202" spans="1:3" x14ac:dyDescent="0.2">
      <c r="A202" s="282" t="s">
        <v>350</v>
      </c>
      <c r="B202" s="282">
        <v>48522.13</v>
      </c>
      <c r="C202" s="282">
        <v>257.24</v>
      </c>
    </row>
    <row r="203" spans="1:3" x14ac:dyDescent="0.2">
      <c r="A203" s="282" t="s">
        <v>351</v>
      </c>
      <c r="B203" s="282">
        <v>48633.120000000003</v>
      </c>
      <c r="C203" s="282">
        <v>263.63</v>
      </c>
    </row>
    <row r="204" spans="1:3" x14ac:dyDescent="0.2">
      <c r="A204" s="282" t="s">
        <v>352</v>
      </c>
      <c r="B204" s="282">
        <v>51666.91</v>
      </c>
      <c r="C204" s="282">
        <v>264.08</v>
      </c>
    </row>
    <row r="205" spans="1:3" x14ac:dyDescent="0.2">
      <c r="A205" s="282" t="s">
        <v>353</v>
      </c>
      <c r="B205" s="282">
        <v>54016.24</v>
      </c>
      <c r="C205" s="282">
        <v>268.36</v>
      </c>
    </row>
    <row r="206" spans="1:3" x14ac:dyDescent="0.2">
      <c r="A206" s="282" t="s">
        <v>354</v>
      </c>
      <c r="B206" s="282">
        <v>54885.68</v>
      </c>
      <c r="C206" s="282">
        <v>272.63</v>
      </c>
    </row>
    <row r="207" spans="1:3" x14ac:dyDescent="0.2">
      <c r="A207" s="282" t="s">
        <v>355</v>
      </c>
      <c r="B207" s="282">
        <v>56606.06</v>
      </c>
      <c r="C207" s="282">
        <v>277.01</v>
      </c>
    </row>
    <row r="208" spans="1:3" x14ac:dyDescent="0.2">
      <c r="A208" s="282" t="s">
        <v>356</v>
      </c>
      <c r="B208" s="282">
        <v>52943.32</v>
      </c>
      <c r="C208" s="282">
        <v>283.54000000000002</v>
      </c>
    </row>
    <row r="209" spans="1:3" x14ac:dyDescent="0.2">
      <c r="A209" s="282" t="s">
        <v>357</v>
      </c>
      <c r="B209" s="282">
        <v>61341.73</v>
      </c>
      <c r="C209" s="282">
        <v>294.01</v>
      </c>
    </row>
    <row r="210" spans="1:3" x14ac:dyDescent="0.2">
      <c r="A210" s="282" t="s">
        <v>358</v>
      </c>
      <c r="B210" s="282">
        <v>63228.6</v>
      </c>
      <c r="C210" s="282">
        <v>306.85000000000002</v>
      </c>
    </row>
    <row r="211" spans="1:3" x14ac:dyDescent="0.2">
      <c r="A211" s="282" t="s">
        <v>359</v>
      </c>
      <c r="B211" s="282">
        <v>71331.039999999994</v>
      </c>
      <c r="C211" s="282">
        <v>312.32</v>
      </c>
    </row>
    <row r="212" spans="1:3" x14ac:dyDescent="0.2">
      <c r="A212" s="282" t="s">
        <v>360</v>
      </c>
      <c r="B212" s="282">
        <v>69666.16</v>
      </c>
      <c r="C212" s="282">
        <v>319</v>
      </c>
    </row>
    <row r="213" spans="1:3" x14ac:dyDescent="0.2">
      <c r="A213" s="282" t="s">
        <v>361</v>
      </c>
      <c r="B213" s="282">
        <v>71423.53</v>
      </c>
      <c r="C213" s="282">
        <v>320.62</v>
      </c>
    </row>
    <row r="214" spans="1:3" x14ac:dyDescent="0.2">
      <c r="A214" s="282" t="s">
        <v>362</v>
      </c>
      <c r="B214" s="282">
        <v>76991.649999999994</v>
      </c>
      <c r="C214" s="282">
        <v>336.83</v>
      </c>
    </row>
    <row r="215" spans="1:3" x14ac:dyDescent="0.2">
      <c r="A215" s="282" t="s">
        <v>363</v>
      </c>
      <c r="B215" s="282">
        <v>86573.98</v>
      </c>
      <c r="C215" s="282">
        <v>341.98</v>
      </c>
    </row>
    <row r="216" spans="1:3" x14ac:dyDescent="0.2">
      <c r="A216" s="282" t="s">
        <v>364</v>
      </c>
      <c r="B216" s="282">
        <v>90791.69</v>
      </c>
      <c r="C216" s="282">
        <v>350.53</v>
      </c>
    </row>
    <row r="217" spans="1:3" x14ac:dyDescent="0.2">
      <c r="A217" s="282" t="s">
        <v>365</v>
      </c>
      <c r="B217" s="282">
        <v>92105.1</v>
      </c>
      <c r="C217" s="282">
        <v>350.53</v>
      </c>
    </row>
    <row r="218" spans="1:3" x14ac:dyDescent="0.2">
      <c r="A218" s="282" t="s">
        <v>366</v>
      </c>
      <c r="B218" s="282">
        <v>88997.31</v>
      </c>
      <c r="C218" s="282">
        <v>351.58</v>
      </c>
    </row>
    <row r="219" spans="1:3" x14ac:dyDescent="0.2">
      <c r="A219" s="282" t="s">
        <v>367</v>
      </c>
      <c r="B219" s="282">
        <v>98598.14</v>
      </c>
      <c r="C219" s="282">
        <v>360.16</v>
      </c>
    </row>
    <row r="220" spans="1:3" x14ac:dyDescent="0.2">
      <c r="A220" s="282" t="s">
        <v>368</v>
      </c>
      <c r="B220" s="282">
        <v>82707.75</v>
      </c>
      <c r="C220" s="282">
        <v>360.7</v>
      </c>
    </row>
    <row r="221" spans="1:3" x14ac:dyDescent="0.2">
      <c r="A221" s="282" t="s">
        <v>369</v>
      </c>
      <c r="B221" s="282">
        <v>86352</v>
      </c>
      <c r="C221" s="282">
        <v>362.15</v>
      </c>
    </row>
    <row r="222" spans="1:3" x14ac:dyDescent="0.2">
      <c r="A222" s="282" t="s">
        <v>370</v>
      </c>
      <c r="B222" s="282">
        <v>91513.14</v>
      </c>
      <c r="C222" s="282">
        <v>371.48</v>
      </c>
    </row>
    <row r="223" spans="1:3" x14ac:dyDescent="0.2">
      <c r="A223" s="282" t="s">
        <v>371</v>
      </c>
      <c r="B223" s="282">
        <v>102852.85</v>
      </c>
      <c r="C223" s="282">
        <v>373.02</v>
      </c>
    </row>
    <row r="224" spans="1:3" x14ac:dyDescent="0.2">
      <c r="A224" s="282" t="s">
        <v>372</v>
      </c>
      <c r="B224" s="282">
        <v>101927.91</v>
      </c>
      <c r="C224" s="282">
        <v>379.68</v>
      </c>
    </row>
    <row r="225" spans="1:3" x14ac:dyDescent="0.2">
      <c r="A225" s="282" t="s">
        <v>373</v>
      </c>
      <c r="B225" s="282">
        <v>82226.78</v>
      </c>
      <c r="C225" s="282">
        <v>390.52</v>
      </c>
    </row>
    <row r="226" spans="1:3" x14ac:dyDescent="0.2">
      <c r="A226" s="282" t="s">
        <v>374</v>
      </c>
      <c r="B226" s="282">
        <v>111972.71</v>
      </c>
      <c r="C226" s="282">
        <v>401.47</v>
      </c>
    </row>
    <row r="227" spans="1:3" x14ac:dyDescent="0.2">
      <c r="A227" s="282" t="s">
        <v>375</v>
      </c>
      <c r="B227" s="282">
        <v>121592.05</v>
      </c>
      <c r="C227" s="282">
        <v>401.86</v>
      </c>
    </row>
    <row r="228" spans="1:3" x14ac:dyDescent="0.2">
      <c r="A228" s="282" t="s">
        <v>376</v>
      </c>
      <c r="B228" s="282">
        <v>111787.73</v>
      </c>
      <c r="C228" s="282">
        <v>405.41</v>
      </c>
    </row>
    <row r="229" spans="1:3" x14ac:dyDescent="0.2">
      <c r="A229" s="282" t="s">
        <v>377</v>
      </c>
      <c r="B229" s="282">
        <v>119002.23</v>
      </c>
      <c r="C229" s="282">
        <v>405.76</v>
      </c>
    </row>
    <row r="230" spans="1:3" x14ac:dyDescent="0.2">
      <c r="A230" s="282" t="s">
        <v>378</v>
      </c>
      <c r="B230" s="282">
        <v>130600.92</v>
      </c>
      <c r="C230" s="282">
        <v>431.84</v>
      </c>
    </row>
    <row r="231" spans="1:3" x14ac:dyDescent="0.2">
      <c r="A231" s="282" t="s">
        <v>379</v>
      </c>
      <c r="B231" s="282">
        <v>139184.32000000001</v>
      </c>
      <c r="C231" s="282">
        <v>444.69</v>
      </c>
    </row>
    <row r="232" spans="1:3" x14ac:dyDescent="0.2">
      <c r="A232" s="282" t="s">
        <v>380</v>
      </c>
      <c r="B232" s="282">
        <v>148526.17000000001</v>
      </c>
      <c r="C232" s="282">
        <v>450.68</v>
      </c>
    </row>
    <row r="233" spans="1:3" x14ac:dyDescent="0.2">
      <c r="A233" s="282" t="s">
        <v>381</v>
      </c>
      <c r="B233" s="282">
        <v>144807.93</v>
      </c>
      <c r="C233" s="282">
        <v>452.61</v>
      </c>
    </row>
    <row r="234" spans="1:3" x14ac:dyDescent="0.2">
      <c r="A234" s="282" t="s">
        <v>382</v>
      </c>
      <c r="B234" s="282">
        <v>143291.04</v>
      </c>
      <c r="C234" s="282">
        <v>456.64</v>
      </c>
    </row>
    <row r="235" spans="1:3" x14ac:dyDescent="0.2">
      <c r="A235" s="282" t="s">
        <v>383</v>
      </c>
      <c r="B235" s="282">
        <v>154057.29</v>
      </c>
      <c r="C235" s="282">
        <v>462.91</v>
      </c>
    </row>
    <row r="236" spans="1:3" x14ac:dyDescent="0.2">
      <c r="A236" s="282" t="s">
        <v>384</v>
      </c>
      <c r="B236" s="282">
        <v>144308.47</v>
      </c>
      <c r="C236" s="282">
        <v>465.48</v>
      </c>
    </row>
    <row r="237" spans="1:3" x14ac:dyDescent="0.2">
      <c r="A237" s="282" t="s">
        <v>385</v>
      </c>
      <c r="B237" s="282">
        <v>163177.15</v>
      </c>
      <c r="C237" s="282">
        <v>482.94</v>
      </c>
    </row>
    <row r="238" spans="1:3" x14ac:dyDescent="0.2">
      <c r="A238" s="282" t="s">
        <v>386</v>
      </c>
      <c r="B238" s="282">
        <v>191739.17</v>
      </c>
      <c r="C238" s="282">
        <v>501.08</v>
      </c>
    </row>
    <row r="239" spans="1:3" x14ac:dyDescent="0.2">
      <c r="A239" s="282" t="s">
        <v>387</v>
      </c>
      <c r="B239" s="282">
        <v>185690.09</v>
      </c>
      <c r="C239" s="282">
        <v>502.91</v>
      </c>
    </row>
    <row r="240" spans="1:3" x14ac:dyDescent="0.2">
      <c r="A240" s="282" t="s">
        <v>388</v>
      </c>
      <c r="B240" s="282">
        <v>214418.59</v>
      </c>
      <c r="C240" s="282">
        <v>548.27</v>
      </c>
    </row>
    <row r="241" spans="1:3" x14ac:dyDescent="0.2">
      <c r="A241" s="282" t="s">
        <v>389</v>
      </c>
      <c r="B241" s="282">
        <v>222854</v>
      </c>
      <c r="C241" s="282">
        <v>551.89</v>
      </c>
    </row>
    <row r="242" spans="1:3" x14ac:dyDescent="0.2">
      <c r="A242" s="282" t="s">
        <v>390</v>
      </c>
      <c r="B242" s="282">
        <v>234138.22</v>
      </c>
      <c r="C242" s="282">
        <v>560.78</v>
      </c>
    </row>
    <row r="243" spans="1:3" x14ac:dyDescent="0.2">
      <c r="A243" s="282" t="s">
        <v>391</v>
      </c>
      <c r="B243" s="282">
        <v>248844.7</v>
      </c>
      <c r="C243" s="282">
        <v>581.66</v>
      </c>
    </row>
    <row r="244" spans="1:3" x14ac:dyDescent="0.2">
      <c r="A244" s="282" t="s">
        <v>392</v>
      </c>
      <c r="B244" s="282">
        <v>175071.83</v>
      </c>
      <c r="C244" s="282">
        <v>589.62</v>
      </c>
    </row>
    <row r="245" spans="1:3" x14ac:dyDescent="0.2">
      <c r="A245" s="282" t="s">
        <v>393</v>
      </c>
      <c r="B245" s="282">
        <v>294906.49</v>
      </c>
      <c r="C245" s="282">
        <v>627.79</v>
      </c>
    </row>
  </sheetData>
  <mergeCells count="3">
    <mergeCell ref="F2:G2"/>
    <mergeCell ref="H2:I2"/>
    <mergeCell ref="J2:K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Q D A A B Q S w M E F A A C A A g A 5 p 1 U U + u f c Y C j A A A A 9 Q A A A B I A H A B D b 2 5 m a W c v U G F j a 2 F n Z S 5 4 b W w g o h g A K K A U A A A A A A A A A A A A A A A A A A A A A A A A A A A A h Y + x D o I w F E V / h X S n R R h U 8 i i J D i 6 S m J g Y 1 6 Z U a I S H o c X y b w 5 + k r 8 g R F E 3 x 3 v P G e 5 9 3 O 6 Q 9 n X l X V V r d I M J m d G A e A p l k 2 s s E t L Z k 7 8 g K Y e d k G d R K G + Q 0 c S 9 y R N S W n u J G X P O U R f R p i 1 Y G A Q z d s y 2 e 1 m q W p C P r P / L v k Z j B U p F O B x e Y 3 h I l 3 M a h c M k Y F M H m c Y v H 9 l I f 0 p Y d 5 X t W s U V + p s V s C k C e 1 / g T 1 B L A w Q U A A I A C A D m n V R 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5 p 1 U U 8 V p N N T f A A A A S A E A A B M A H A B G b 3 J t d W x h c y 9 T Z W N 0 a W 9 u M S 5 t I K I Y A C i g F A A A A A A A A A A A A A A A A A A A A A A A A A A A A G 1 P w W r D M A y 9 B / I P x r s k Y A I J 7 L L i k 7 M e C y P Z a d k h d d X W z J G L L Y + V 0 n + f O 2 8 M x n S Q 9 P T E 0 1 M A T c Y h G 3 J t V 2 V R F u E 4 e 9 g x P V t t C J h k F q g s W I r B R a 9 v E x X e m 9 7 p u A B S t T Y W G u W Q E g g V V w / T c w A f v v L U Q 3 g j d 5 q + 1 R r 6 I F 6 L l x 6 s W R L 2 k g s u m H I 2 L h h k J 9 g j a r c z e J B t d 5 / g U 3 Q E A 5 0 t y N + 2 2 T i E 1 1 p k V 3 d c H W c 8 J M v j + Q Q 8 2 R v n b V o a / Y x h 7 / y S 1 W 9 k q P I L 4 n L h e d q m 6 5 Q Y h n H Z g r 8 K 9 s N 0 f 5 h r X R Y G / z 2 5 + g R Q S w E C L Q A U A A I A C A D m n V R T 6 5 9 x g K M A A A D 1 A A A A E g A A A A A A A A A A A A A A A A A A A A A A Q 2 9 u Z m l n L 1 B h Y 2 t h Z 2 U u e G 1 s U E s B A i 0 A F A A C A A g A 5 p 1 U U w / K 6 a u k A A A A 6 Q A A A B M A A A A A A A A A A A A A A A A A 7 w A A A F t D b 2 5 0 Z W 5 0 X 1 R 5 c G V z X S 5 4 b W x Q S w E C L Q A U A A I A C A D m n V R T x W k 0 1 N 8 A A A B I A Q A A E w A A A A A A A A A A A A A A A A D g A Q A A R m 9 y b X V s Y X M v U 2 V j d G l v b j E u b V B L B Q Y A A A A A A w A D A M I A A A A M 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i C A A A A A A A A A A 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Y 2 F s Y 2 l 0 Z 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D b 2 x 1 b W 5 O Y W 1 l c y I g V m F s d W U 9 I n N b J n F 1 b 3 Q 7 Q 2 9 s d W 1 u M S Z x d W 9 0 O y w m c X V v d D t D b 2 x 1 b W 4 y J n F 1 b 3 Q 7 X S I g L z 4 8 R W 5 0 c n k g V H l w Z T 0 i R m l s b E N v b H V t b l R 5 c G V z I i B W Y W x 1 Z T 0 i c 0 J R V T 0 i I C 8 + P E V u d H J 5 I F R 5 c G U 9 I k Z p b G x M Y X N 0 V X B k Y X R l Z C I g V m F s d W U 9 I m Q y M D I x L T A 4 L T A 5 V D A 4 O j U 1 O j U 1 L j Y 2 O T c x O T h a I i A v P j x F b n R y e S B U e X B l P S J G a W x s R X J y b 3 J D b 3 V u d C I g V m F s d W U 9 I m w w I i A v P j x F b n R y e S B U e X B l P S J G a W x s R X J y b 3 J D b 2 R l I i B W Y W x 1 Z T 0 i c 1 V u a 2 5 v d 2 4 i I C 8 + P E V u d H J 5 I F R 5 c G U 9 I k Z p b G x D b 3 V u d C I g V m F s d W U 9 I m w x M j g 4 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2 N h b G N p d G U v Q X V 0 b 1 J l b W 9 2 Z W R D b 2 x 1 b W 5 z M S 5 7 Q 2 9 s d W 1 u M S w w f S Z x d W 9 0 O y w m c X V v d D t T Z W N 0 a W 9 u M S 9 j Y W x j a X R l L 0 F 1 d G 9 S Z W 1 v d m V k Q 2 9 s d W 1 u c z E u e 0 N v b H V t b j I s M X 0 m c X V v d D t d L C Z x d W 9 0 O 0 N v b H V t b k N v d W 5 0 J n F 1 b 3 Q 7 O j I s J n F 1 b 3 Q 7 S 2 V 5 Q 2 9 s d W 1 u T m F t Z X M m c X V v d D s 6 W 1 0 s J n F 1 b 3 Q 7 Q 2 9 s d W 1 u S W R l b n R p d G l l c y Z x d W 9 0 O z p b J n F 1 b 3 Q 7 U 2 V j d G l v b j E v Y 2 F s Y 2 l 0 Z S 9 B d X R v U m V t b 3 Z l Z E N v b H V t b n M x L n t D b 2 x 1 b W 4 x L D B 9 J n F 1 b 3 Q 7 L C Z x d W 9 0 O 1 N l Y 3 R p b 2 4 x L 2 N h b G N p d G U v Q X V 0 b 1 J l b W 9 2 Z W R D b 2 x 1 b W 5 z M S 5 7 Q 2 9 s d W 1 u M i w x f S Z x d W 9 0 O 1 0 s J n F 1 b 3 Q 7 U m V s Y X R p b 2 5 z a G l w S W 5 m b y Z x d W 9 0 O z p b X X 0 i I C 8 + P C 9 T d G F i b G V F b n R y a W V z P j w v S X R l b T 4 8 S X R l b T 4 8 S X R l b U x v Y 2 F 0 a W 9 u P j x J d G V t V H l w Z T 5 G b 3 J t d W x h P C 9 J d G V t V H l w Z T 4 8 S X R l b V B h d G g + U 2 V j d G l v b j E v Y 2 F s Y 2 l 0 Z S 9 T b 3 V y Y 2 U 8 L 0 l 0 Z W 1 Q Y X R o P j w v S X R l b U x v Y 2 F 0 a W 9 u P j x T d G F i b G V F b n R y a W V z I C 8 + P C 9 J d G V t P j x J d G V t P j x J d G V t T G 9 j Y X R p b 2 4 + P E l 0 Z W 1 U e X B l P k Z v c m 1 1 b G E 8 L 0 l 0 Z W 1 U e X B l P j x J d G V t U G F 0 a D 5 T Z W N 0 a W 9 u M S 9 j Y W x j a X R l L 0 N o Y W 5 n Z W Q l M j B U e X B l P C 9 J d G V t U G F 0 a D 4 8 L 0 l 0 Z W 1 M b 2 N h d G l v b j 4 8 U 3 R h Y m x l R W 5 0 c m l l c y A v P j w v S X R l b T 4 8 L 0 l 0 Z W 1 z P j w v T G 9 j Y W x Q Y W N r Y W d l T W V 0 Y W R h d G F G a W x l P h Y A A A B Q S w U G A A A A A A A A A A A A A A A A A A A A A A A A J g E A A A E A A A D Q j J 3 f A R X R E Y x 6 A M B P w p f r A Q A A A D E q v O S o d / Z A q C c E f 5 1 l R X E A A A A A A g A A A A A A E G Y A A A A B A A A g A A A A O e Z a Q 9 n K n S I b Y 9 y 4 0 E l d t M W r 1 x U V f l m S / u g k c z 7 A k + Q A A A A A D o A A A A A C A A A g A A A A r u 3 D z o O O E 7 y M 0 G N 0 k A b C E p k G e T S S B 9 6 o a d m P C Y R 8 C 9 R Q A A A A 9 e C w 7 N E d U q K X X x x P B i 8 T + J N i E N M 3 l l I x j D O K 2 3 c v O s O z i p R f y d k w I x u Q t z a a t q 7 K Z m O w 0 G o 2 6 h p h / E E G u z A c t S d / j E H D N 6 o L Y 5 R G 5 3 2 R 9 1 p A A A A A u l x H e k I E 0 1 o R v w R u z 9 G y 8 A K d e d 2 j a n Z J L H R 4 / R A g i p j U c M 9 A o z 7 S 1 i e l k l 1 e h V R U 4 Q 3 7 7 U X Q c 2 0 T 8 + O g s E X W v A = = < / D a t a M a s h u p > 
</file>

<file path=customXml/itemProps1.xml><?xml version="1.0" encoding="utf-8"?>
<ds:datastoreItem xmlns:ds="http://schemas.openxmlformats.org/officeDocument/2006/customXml" ds:itemID="{60ECCE3E-1431-46E3-9FE0-F75ABE7E6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Figure 3</vt:lpstr>
      <vt:lpstr>Figure 4</vt:lpstr>
      <vt:lpstr>Figure 5</vt:lpstr>
      <vt:lpstr>Figure 6</vt:lpstr>
      <vt:lpstr>Figure 7</vt:lpstr>
      <vt:lpstr>Figure 8</vt:lpstr>
      <vt:lpstr>Figure 10</vt:lpstr>
      <vt:lpstr>Figure 14</vt:lpstr>
      <vt:lpstr>Figure 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2021-10-14T10:47:20Z</dcterms:created>
  <dcterms:modified xsi:type="dcterms:W3CDTF">2022-02-15T10:57:19Z</dcterms:modified>
</cp:coreProperties>
</file>