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d272\Documents\BATH UNIVERSITY COMPLETE\POST DOC PLASTER\Undergarduate dissertations\zoe\wetransfer_advanced-dissertation-files_2022-05-02_1042\For Barrie\physical tests\"/>
    </mc:Choice>
  </mc:AlternateContent>
  <xr:revisionPtr revIDLastSave="0" documentId="13_ncr:1_{20507159-25A9-4EE4-B657-1EA03DC30EE0}" xr6:coauthVersionLast="47" xr6:coauthVersionMax="47" xr10:uidLastSave="{00000000-0000-0000-0000-000000000000}"/>
  <bookViews>
    <workbookView xWindow="-110" yWindow="-110" windowWidth="19420" windowHeight="10420" tabRatio="905" firstSheet="4" activeTab="6" xr2:uid="{0A0763BE-67FD-9D49-B1A3-A409515F11C0}"/>
  </bookViews>
  <sheets>
    <sheet name="MS ANOVA plaster" sheetId="61" r:id="rId1"/>
    <sheet name="MS t-test plaster" sheetId="81" r:id="rId2"/>
    <sheet name="MS ANOVA hessian" sheetId="62" r:id="rId3"/>
    <sheet name="MS t-test hessian" sheetId="82" r:id="rId4"/>
    <sheet name="MS ANOVA glass" sheetId="63" r:id="rId5"/>
    <sheet name="MS t-test glass" sheetId="84" r:id="rId6"/>
    <sheet name="MS ANOVA fungus" sheetId="64" r:id="rId7"/>
    <sheet name="MS t-test fungus" sheetId="83" r:id="rId8"/>
    <sheet name="MS Summary" sheetId="12" r:id="rId9"/>
    <sheet name="LOP ANOVA hessian" sheetId="65" r:id="rId10"/>
    <sheet name="LOP t-test hessian" sheetId="49" r:id="rId11"/>
    <sheet name="ANOVA LOP glass" sheetId="66" r:id="rId12"/>
    <sheet name="LOP t-test glass" sheetId="50" r:id="rId13"/>
    <sheet name="ANOVA LOP fungus" sheetId="67" r:id="rId14"/>
    <sheet name="LOP t-test fungus" sheetId="45" r:id="rId15"/>
    <sheet name="LOP Summary" sheetId="39" r:id="rId16"/>
    <sheet name="ANOVA MOE plaster" sheetId="68" r:id="rId17"/>
    <sheet name="MOE t-test plaster" sheetId="85" r:id="rId18"/>
    <sheet name="ANOVA MOE hessian" sheetId="70" r:id="rId19"/>
    <sheet name="MOE t-test hessian" sheetId="52" r:id="rId20"/>
    <sheet name="ANOVA MOE glass" sheetId="69" r:id="rId21"/>
    <sheet name="MOE t-test glass" sheetId="53" r:id="rId22"/>
    <sheet name="ANOVA MOE fungus" sheetId="71" r:id="rId23"/>
    <sheet name="MOE t-test fungus" sheetId="72" r:id="rId24"/>
    <sheet name="MOE fungus 1" sheetId="54" r:id="rId25"/>
    <sheet name="MOE Summary" sheetId="40" r:id="rId26"/>
    <sheet name="ANOVA FT plaster" sheetId="73" r:id="rId27"/>
    <sheet name="FT t-test plaster" sheetId="74" r:id="rId28"/>
    <sheet name="ANOVA FT hessian" sheetId="75" r:id="rId29"/>
    <sheet name="FT t-test hessian" sheetId="76" r:id="rId30"/>
    <sheet name="ANOVA FT glass" sheetId="77" r:id="rId31"/>
    <sheet name="FT t-test glass" sheetId="78" r:id="rId32"/>
    <sheet name="ANOVA FT fungus" sheetId="79" r:id="rId33"/>
    <sheet name="FT t-test fungus" sheetId="80" r:id="rId34"/>
    <sheet name="FT Summary" sheetId="41" r:id="rId35"/>
    <sheet name="5.1.1" sheetId="30" r:id="rId36"/>
    <sheet name="5.1.13" sheetId="2" r:id="rId37"/>
    <sheet name="5.1.25" sheetId="31" r:id="rId38"/>
    <sheet name="5.1.37" sheetId="56" r:id="rId39"/>
    <sheet name="5.1.49" sheetId="32" r:id="rId40"/>
    <sheet name="5.2.1" sheetId="33" r:id="rId41"/>
    <sheet name="5.2.13" sheetId="3" r:id="rId42"/>
    <sheet name="5.2.25" sheetId="34" r:id="rId43"/>
    <sheet name="5.2.37" sheetId="57" r:id="rId44"/>
    <sheet name="5.2.49" sheetId="35" r:id="rId45"/>
    <sheet name="5.3.1" sheetId="36" r:id="rId46"/>
    <sheet name="5.3.13" sheetId="4" r:id="rId47"/>
    <sheet name="5.3.25" sheetId="37" r:id="rId48"/>
    <sheet name="5.3.37" sheetId="55" r:id="rId49"/>
    <sheet name="5.3.49" sheetId="38" r:id="rId50"/>
    <sheet name="8.1.1" sheetId="58" r:id="rId51"/>
    <sheet name="8.1.13" sheetId="5" r:id="rId52"/>
    <sheet name="8.1.25" sheetId="86" r:id="rId53"/>
    <sheet name="8.1.37" sheetId="6" r:id="rId54"/>
    <sheet name="8.2.1" sheetId="59" r:id="rId55"/>
    <sheet name="8.2.13" sheetId="7" r:id="rId56"/>
    <sheet name="8.2.25" sheetId="87" r:id="rId57"/>
    <sheet name="8.2.37" sheetId="8" r:id="rId58"/>
    <sheet name="8.3.1" sheetId="60" r:id="rId59"/>
    <sheet name="8.3.13" sheetId="9" r:id="rId60"/>
    <sheet name="8.3.25" sheetId="88" r:id="rId61"/>
    <sheet name="8.3.37" sheetId="10" r:id="rId62"/>
  </sheets>
  <externalReferences>
    <externalReference r:id="rId6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5" i="12" l="1"/>
  <c r="V15" i="12"/>
  <c r="R15" i="12"/>
  <c r="Z15" i="39"/>
  <c r="AA15" i="39"/>
  <c r="V15" i="39"/>
  <c r="R15" i="39"/>
  <c r="Z15" i="40"/>
  <c r="V15" i="40"/>
  <c r="R15" i="40"/>
  <c r="V15" i="41"/>
  <c r="R15" i="41"/>
  <c r="Z15" i="41"/>
  <c r="C19" i="88"/>
  <c r="D19" i="88"/>
  <c r="E19" i="88"/>
  <c r="B19" i="88"/>
  <c r="C18" i="88"/>
  <c r="D18" i="88"/>
  <c r="E18" i="88"/>
  <c r="B18" i="88"/>
  <c r="C17" i="88"/>
  <c r="D17" i="88"/>
  <c r="E17" i="88"/>
  <c r="B17" i="88"/>
  <c r="C16" i="88"/>
  <c r="D16" i="88"/>
  <c r="E16" i="88"/>
  <c r="B16" i="88"/>
  <c r="E14" i="87"/>
  <c r="D14" i="87"/>
  <c r="B14" i="87"/>
  <c r="C14" i="87" s="1"/>
  <c r="E13" i="87"/>
  <c r="D13" i="87"/>
  <c r="B13" i="87"/>
  <c r="C13" i="87" s="1"/>
  <c r="E12" i="87"/>
  <c r="D12" i="87"/>
  <c r="B12" i="87"/>
  <c r="E11" i="87"/>
  <c r="D11" i="87"/>
  <c r="B11" i="87"/>
  <c r="C11" i="87" s="1"/>
  <c r="E10" i="87"/>
  <c r="D10" i="87"/>
  <c r="B10" i="87"/>
  <c r="C10" i="87" s="1"/>
  <c r="E9" i="87"/>
  <c r="D9" i="87"/>
  <c r="B9" i="87"/>
  <c r="C9" i="87" s="1"/>
  <c r="E8" i="87"/>
  <c r="D8" i="87"/>
  <c r="B8" i="87"/>
  <c r="C8" i="87" s="1"/>
  <c r="E7" i="87"/>
  <c r="D7" i="87"/>
  <c r="B7" i="87"/>
  <c r="C7" i="87" s="1"/>
  <c r="E6" i="87"/>
  <c r="D6" i="87"/>
  <c r="D19" i="87" s="1"/>
  <c r="B6" i="87"/>
  <c r="C6" i="87" s="1"/>
  <c r="E5" i="87"/>
  <c r="D5" i="87"/>
  <c r="B5" i="87"/>
  <c r="C5" i="87" s="1"/>
  <c r="E4" i="87"/>
  <c r="E18" i="87" s="1"/>
  <c r="D4" i="87"/>
  <c r="D17" i="87" s="1"/>
  <c r="B4" i="87"/>
  <c r="C4" i="87" s="1"/>
  <c r="E3" i="87"/>
  <c r="E16" i="87" s="1"/>
  <c r="D3" i="87"/>
  <c r="C3" i="87"/>
  <c r="B3" i="87"/>
  <c r="D18" i="87"/>
  <c r="B18" i="87"/>
  <c r="E17" i="87"/>
  <c r="E19" i="86"/>
  <c r="D19" i="86"/>
  <c r="C19" i="86"/>
  <c r="B19" i="86"/>
  <c r="E18" i="86"/>
  <c r="D18" i="86"/>
  <c r="C18" i="86"/>
  <c r="B18" i="86"/>
  <c r="E17" i="86"/>
  <c r="D17" i="86"/>
  <c r="C17" i="86"/>
  <c r="B17" i="86"/>
  <c r="E16" i="86"/>
  <c r="D16" i="86"/>
  <c r="C16" i="86"/>
  <c r="B16" i="86"/>
  <c r="E19" i="87" l="1"/>
  <c r="B16" i="87"/>
  <c r="D16" i="87"/>
  <c r="B17" i="87"/>
  <c r="C19" i="87"/>
  <c r="B19" i="87"/>
  <c r="C16" i="87"/>
  <c r="C18" i="87"/>
  <c r="C17" i="87"/>
  <c r="H20" i="61" l="1"/>
  <c r="K4" i="53"/>
  <c r="O5" i="62"/>
  <c r="O6" i="62"/>
  <c r="G22" i="75"/>
  <c r="G23" i="75"/>
  <c r="G24" i="75"/>
  <c r="G21" i="75"/>
  <c r="G24" i="68"/>
  <c r="G21" i="68"/>
  <c r="G23" i="73"/>
  <c r="G22" i="73"/>
  <c r="O21" i="71"/>
  <c r="G21" i="69"/>
  <c r="T16" i="52"/>
  <c r="G23" i="68"/>
  <c r="G22" i="68"/>
  <c r="H16" i="50"/>
  <c r="T16" i="50"/>
  <c r="N16" i="50"/>
  <c r="AD3" i="61"/>
  <c r="AD4" i="61"/>
  <c r="N16" i="84"/>
  <c r="H16" i="84"/>
  <c r="B16" i="49"/>
  <c r="I16" i="49"/>
  <c r="AD5" i="61"/>
  <c r="W4" i="76"/>
  <c r="Q4" i="76"/>
  <c r="E34" i="80"/>
  <c r="E19" i="80"/>
  <c r="E4" i="80"/>
  <c r="Q4" i="78"/>
  <c r="E4" i="78"/>
  <c r="K4" i="78"/>
  <c r="E19" i="74"/>
  <c r="E4" i="53"/>
  <c r="B39" i="68"/>
  <c r="X3" i="41" l="1"/>
  <c r="X4" i="41"/>
  <c r="X5" i="41"/>
  <c r="X6" i="41"/>
  <c r="X7" i="41"/>
  <c r="X8" i="41"/>
  <c r="X9" i="41"/>
  <c r="X10" i="41"/>
  <c r="X11" i="41"/>
  <c r="X12" i="41"/>
  <c r="X13" i="41"/>
  <c r="X2" i="41"/>
  <c r="X3" i="40"/>
  <c r="X4" i="40"/>
  <c r="X5" i="40"/>
  <c r="X6" i="40"/>
  <c r="X7" i="40"/>
  <c r="X8" i="40"/>
  <c r="X9" i="40"/>
  <c r="X10" i="40"/>
  <c r="X11" i="40"/>
  <c r="X12" i="40"/>
  <c r="X13" i="40"/>
  <c r="X2" i="40"/>
  <c r="X15" i="40" s="1"/>
  <c r="X3" i="39"/>
  <c r="X4" i="39"/>
  <c r="X5" i="39"/>
  <c r="X6" i="39"/>
  <c r="X7" i="39"/>
  <c r="X8" i="39"/>
  <c r="X9" i="39"/>
  <c r="X10" i="39"/>
  <c r="X11" i="39"/>
  <c r="X12" i="39"/>
  <c r="X13" i="39"/>
  <c r="X2" i="39"/>
  <c r="X3" i="12"/>
  <c r="X4" i="12"/>
  <c r="X5" i="12"/>
  <c r="X6" i="12"/>
  <c r="X7" i="12"/>
  <c r="X8" i="12"/>
  <c r="X9" i="12"/>
  <c r="X10" i="12"/>
  <c r="X11" i="12"/>
  <c r="X12" i="12"/>
  <c r="X13" i="12"/>
  <c r="X2" i="12"/>
  <c r="C19" i="60"/>
  <c r="D19" i="60"/>
  <c r="E19" i="60"/>
  <c r="B19" i="60"/>
  <c r="C18" i="60"/>
  <c r="D18" i="60"/>
  <c r="E18" i="60"/>
  <c r="B18" i="60"/>
  <c r="C17" i="60"/>
  <c r="D17" i="60"/>
  <c r="E17" i="60"/>
  <c r="B17" i="60"/>
  <c r="C16" i="60"/>
  <c r="D16" i="60"/>
  <c r="E16" i="60"/>
  <c r="B16" i="60"/>
  <c r="X15" i="41" l="1"/>
  <c r="X15" i="39"/>
  <c r="X15" i="12"/>
  <c r="T3" i="41"/>
  <c r="T4" i="41"/>
  <c r="T5" i="41"/>
  <c r="T6" i="41"/>
  <c r="T7" i="41"/>
  <c r="T8" i="41"/>
  <c r="T9" i="41"/>
  <c r="T10" i="41"/>
  <c r="T11" i="41"/>
  <c r="T12" i="41"/>
  <c r="T13" i="41"/>
  <c r="T2" i="41"/>
  <c r="T15" i="41" s="1"/>
  <c r="T3" i="40"/>
  <c r="T4" i="40"/>
  <c r="T5" i="40"/>
  <c r="T6" i="40"/>
  <c r="T7" i="40"/>
  <c r="T8" i="40"/>
  <c r="T9" i="40"/>
  <c r="T10" i="40"/>
  <c r="T11" i="40"/>
  <c r="T12" i="40"/>
  <c r="T13" i="40"/>
  <c r="T2" i="40"/>
  <c r="U2" i="40"/>
  <c r="U3" i="40"/>
  <c r="U4" i="40"/>
  <c r="U5" i="40"/>
  <c r="U6" i="40"/>
  <c r="U7" i="40"/>
  <c r="U8" i="40"/>
  <c r="U9" i="40"/>
  <c r="U10" i="40"/>
  <c r="U11" i="40"/>
  <c r="U12" i="40"/>
  <c r="U13" i="40"/>
  <c r="T3" i="39"/>
  <c r="T4" i="39"/>
  <c r="T5" i="39"/>
  <c r="T6" i="39"/>
  <c r="T7" i="39"/>
  <c r="T8" i="39"/>
  <c r="T9" i="39"/>
  <c r="T10" i="39"/>
  <c r="T11" i="39"/>
  <c r="T12" i="39"/>
  <c r="T13" i="39"/>
  <c r="T2" i="39"/>
  <c r="T2" i="12"/>
  <c r="T13" i="12"/>
  <c r="T3" i="12"/>
  <c r="T4" i="12"/>
  <c r="T5" i="12"/>
  <c r="T6" i="12"/>
  <c r="T7" i="12"/>
  <c r="T8" i="12"/>
  <c r="T9" i="12"/>
  <c r="T10" i="12"/>
  <c r="T11" i="12"/>
  <c r="T12" i="12"/>
  <c r="C19" i="59"/>
  <c r="D19" i="59"/>
  <c r="E19" i="59"/>
  <c r="C18" i="59"/>
  <c r="D18" i="59"/>
  <c r="E18" i="59"/>
  <c r="C17" i="59"/>
  <c r="D17" i="59"/>
  <c r="E17" i="59"/>
  <c r="C16" i="59"/>
  <c r="D16" i="59"/>
  <c r="E16" i="59"/>
  <c r="B19" i="59"/>
  <c r="B18" i="59"/>
  <c r="B17" i="59"/>
  <c r="B16" i="59"/>
  <c r="U15" i="40" l="1"/>
  <c r="T15" i="40"/>
  <c r="T15" i="39"/>
  <c r="T15" i="12"/>
  <c r="P3" i="41"/>
  <c r="P4" i="41"/>
  <c r="P5" i="41"/>
  <c r="P6" i="41"/>
  <c r="P7" i="41"/>
  <c r="P8" i="41"/>
  <c r="P9" i="41"/>
  <c r="P10" i="41"/>
  <c r="P11" i="41"/>
  <c r="P12" i="41"/>
  <c r="P13" i="41"/>
  <c r="P2" i="41"/>
  <c r="P15" i="41" s="1"/>
  <c r="P3" i="40"/>
  <c r="P4" i="40"/>
  <c r="P5" i="40"/>
  <c r="P6" i="40"/>
  <c r="P7" i="40"/>
  <c r="P8" i="40"/>
  <c r="P9" i="40"/>
  <c r="P10" i="40"/>
  <c r="P11" i="40"/>
  <c r="P12" i="40"/>
  <c r="P13" i="40"/>
  <c r="P2" i="40"/>
  <c r="P3" i="39"/>
  <c r="P4" i="39"/>
  <c r="P5" i="39"/>
  <c r="P6" i="39"/>
  <c r="P7" i="39"/>
  <c r="P8" i="39"/>
  <c r="P9" i="39"/>
  <c r="P10" i="39"/>
  <c r="P11" i="39"/>
  <c r="P12" i="39"/>
  <c r="P13" i="39"/>
  <c r="P2" i="39"/>
  <c r="P2" i="12"/>
  <c r="P3" i="12"/>
  <c r="P4" i="12"/>
  <c r="P5" i="12"/>
  <c r="P6" i="12"/>
  <c r="P7" i="12"/>
  <c r="P8" i="12"/>
  <c r="P9" i="12"/>
  <c r="P10" i="12"/>
  <c r="P11" i="12"/>
  <c r="P12" i="12"/>
  <c r="P13" i="12"/>
  <c r="C19" i="58"/>
  <c r="D19" i="58"/>
  <c r="E19" i="58"/>
  <c r="B19" i="58"/>
  <c r="C18" i="58"/>
  <c r="D18" i="58"/>
  <c r="E18" i="58"/>
  <c r="B18" i="58"/>
  <c r="C17" i="58"/>
  <c r="D17" i="58"/>
  <c r="E17" i="58"/>
  <c r="B17" i="58"/>
  <c r="C16" i="58"/>
  <c r="D16" i="58"/>
  <c r="E16" i="58"/>
  <c r="B16" i="58"/>
  <c r="P15" i="40" l="1"/>
  <c r="P15" i="39"/>
  <c r="P15" i="12"/>
  <c r="N3" i="41"/>
  <c r="N4" i="41"/>
  <c r="N5" i="41"/>
  <c r="N6" i="41"/>
  <c r="N7" i="41"/>
  <c r="N8" i="41"/>
  <c r="N9" i="41"/>
  <c r="N10" i="41"/>
  <c r="N11" i="41"/>
  <c r="N12" i="41"/>
  <c r="N13" i="41"/>
  <c r="N2" i="41"/>
  <c r="I3" i="41"/>
  <c r="I4" i="41"/>
  <c r="I5" i="41"/>
  <c r="I6" i="41"/>
  <c r="I7" i="41"/>
  <c r="I8" i="41"/>
  <c r="I9" i="41"/>
  <c r="I10" i="41"/>
  <c r="I11" i="41"/>
  <c r="I12" i="41"/>
  <c r="I13" i="41"/>
  <c r="I2" i="41"/>
  <c r="D3" i="41"/>
  <c r="D4" i="41"/>
  <c r="D5" i="41"/>
  <c r="D6" i="41"/>
  <c r="D7" i="41"/>
  <c r="D8" i="41"/>
  <c r="D9" i="41"/>
  <c r="D10" i="41"/>
  <c r="D11" i="41"/>
  <c r="D12" i="41"/>
  <c r="D13" i="41"/>
  <c r="D2" i="41"/>
  <c r="N3" i="40"/>
  <c r="N4" i="40"/>
  <c r="N5" i="40"/>
  <c r="N6" i="40"/>
  <c r="N7" i="40"/>
  <c r="N8" i="40"/>
  <c r="N9" i="40"/>
  <c r="N10" i="40"/>
  <c r="N11" i="40"/>
  <c r="N12" i="40"/>
  <c r="N13" i="40"/>
  <c r="N2" i="40"/>
  <c r="I3" i="40"/>
  <c r="I4" i="40"/>
  <c r="I5" i="40"/>
  <c r="I6" i="40"/>
  <c r="I7" i="40"/>
  <c r="I8" i="40"/>
  <c r="I9" i="40"/>
  <c r="I10" i="40"/>
  <c r="I11" i="40"/>
  <c r="I12" i="40"/>
  <c r="I13" i="40"/>
  <c r="I2" i="40"/>
  <c r="D3" i="40"/>
  <c r="D4" i="40"/>
  <c r="D5" i="40"/>
  <c r="D6" i="40"/>
  <c r="D7" i="40"/>
  <c r="D8" i="40"/>
  <c r="D9" i="40"/>
  <c r="D10" i="40"/>
  <c r="D11" i="40"/>
  <c r="D12" i="40"/>
  <c r="D13" i="40"/>
  <c r="D2" i="40"/>
  <c r="N3" i="39"/>
  <c r="N4" i="39"/>
  <c r="N5" i="39"/>
  <c r="N6" i="39"/>
  <c r="N7" i="39"/>
  <c r="N8" i="39"/>
  <c r="N9" i="39"/>
  <c r="N10" i="39"/>
  <c r="N11" i="39"/>
  <c r="N12" i="39"/>
  <c r="N13" i="39"/>
  <c r="N2" i="39"/>
  <c r="I3" i="39"/>
  <c r="I4" i="39"/>
  <c r="I5" i="39"/>
  <c r="I6" i="39"/>
  <c r="I7" i="39"/>
  <c r="I8" i="39"/>
  <c r="I9" i="39"/>
  <c r="I10" i="39"/>
  <c r="I11" i="39"/>
  <c r="I12" i="39"/>
  <c r="I13" i="39"/>
  <c r="I2" i="39"/>
  <c r="D3" i="39"/>
  <c r="D4" i="39"/>
  <c r="D5" i="39"/>
  <c r="D6" i="39"/>
  <c r="D7" i="39"/>
  <c r="D8" i="39"/>
  <c r="D9" i="39"/>
  <c r="D10" i="39"/>
  <c r="D11" i="39"/>
  <c r="D12" i="39"/>
  <c r="D13" i="39"/>
  <c r="D2" i="39"/>
  <c r="N3" i="12"/>
  <c r="N4" i="12"/>
  <c r="N5" i="12"/>
  <c r="N6" i="12"/>
  <c r="N7" i="12"/>
  <c r="N8" i="12"/>
  <c r="N9" i="12"/>
  <c r="N10" i="12"/>
  <c r="N11" i="12"/>
  <c r="N12" i="12"/>
  <c r="N13" i="12"/>
  <c r="N2" i="12"/>
  <c r="I3" i="12"/>
  <c r="I4" i="12"/>
  <c r="I5" i="12"/>
  <c r="I6" i="12"/>
  <c r="I7" i="12"/>
  <c r="I8" i="12"/>
  <c r="I9" i="12"/>
  <c r="I10" i="12"/>
  <c r="I11" i="12"/>
  <c r="I12" i="12"/>
  <c r="I13" i="12"/>
  <c r="I2" i="12"/>
  <c r="D3" i="12"/>
  <c r="D4" i="12"/>
  <c r="D5" i="12"/>
  <c r="D6" i="12"/>
  <c r="D7" i="12"/>
  <c r="D8" i="12"/>
  <c r="D9" i="12"/>
  <c r="D10" i="12"/>
  <c r="D11" i="12"/>
  <c r="D12" i="12"/>
  <c r="D13" i="12"/>
  <c r="D2" i="12"/>
  <c r="C19" i="57"/>
  <c r="D19" i="57"/>
  <c r="E19" i="57"/>
  <c r="B19" i="57"/>
  <c r="C18" i="57"/>
  <c r="D18" i="57"/>
  <c r="E18" i="57"/>
  <c r="B18" i="57"/>
  <c r="C17" i="57"/>
  <c r="D17" i="57"/>
  <c r="E17" i="57"/>
  <c r="B17" i="57"/>
  <c r="C16" i="57"/>
  <c r="D16" i="57"/>
  <c r="E16" i="57"/>
  <c r="B16" i="57"/>
  <c r="C19" i="56"/>
  <c r="D19" i="56"/>
  <c r="E19" i="56"/>
  <c r="B19" i="56"/>
  <c r="C18" i="56"/>
  <c r="D18" i="56"/>
  <c r="E18" i="56"/>
  <c r="B18" i="56"/>
  <c r="C17" i="56"/>
  <c r="D17" i="56"/>
  <c r="E17" i="56"/>
  <c r="B17" i="56"/>
  <c r="C16" i="56"/>
  <c r="D16" i="56"/>
  <c r="E16" i="56"/>
  <c r="B16" i="56"/>
  <c r="C19" i="55"/>
  <c r="D19" i="55"/>
  <c r="E19" i="55"/>
  <c r="B19" i="55"/>
  <c r="C18" i="55"/>
  <c r="D18" i="55"/>
  <c r="E18" i="55"/>
  <c r="B18" i="55"/>
  <c r="C17" i="55"/>
  <c r="D17" i="55"/>
  <c r="E17" i="55"/>
  <c r="B17" i="55"/>
  <c r="C16" i="55"/>
  <c r="D16" i="55"/>
  <c r="E16" i="55"/>
  <c r="B16" i="55"/>
  <c r="D15" i="41" l="1"/>
  <c r="N15" i="41"/>
  <c r="I15" i="41"/>
  <c r="I15" i="40"/>
  <c r="D15" i="40"/>
  <c r="N15" i="40"/>
  <c r="D15" i="39"/>
  <c r="N15" i="39"/>
  <c r="I15" i="39"/>
  <c r="D15" i="12"/>
  <c r="N15" i="12"/>
  <c r="I15" i="12"/>
  <c r="AA4" i="41"/>
  <c r="AA5" i="41"/>
  <c r="AA6" i="41"/>
  <c r="AA7" i="41"/>
  <c r="AA8" i="41"/>
  <c r="AA9" i="41"/>
  <c r="AA10" i="41"/>
  <c r="AA11" i="41"/>
  <c r="AA12" i="41"/>
  <c r="AA13" i="41"/>
  <c r="AA3" i="41"/>
  <c r="Y3" i="41"/>
  <c r="Y4" i="41"/>
  <c r="Y5" i="41"/>
  <c r="Y6" i="41"/>
  <c r="Y7" i="41"/>
  <c r="Y8" i="41"/>
  <c r="Y9" i="41"/>
  <c r="Y10" i="41"/>
  <c r="Y11" i="41"/>
  <c r="Y12" i="41"/>
  <c r="Y13" i="41"/>
  <c r="Y2" i="41"/>
  <c r="W3" i="41"/>
  <c r="W4" i="41"/>
  <c r="W5" i="41"/>
  <c r="W6" i="41"/>
  <c r="W7" i="41"/>
  <c r="W8" i="41"/>
  <c r="W9" i="41"/>
  <c r="W10" i="41"/>
  <c r="W11" i="41"/>
  <c r="W12" i="41"/>
  <c r="W13" i="41"/>
  <c r="W2" i="41"/>
  <c r="U3" i="41"/>
  <c r="U4" i="41"/>
  <c r="U5" i="41"/>
  <c r="U6" i="41"/>
  <c r="U7" i="41"/>
  <c r="U8" i="41"/>
  <c r="U9" i="41"/>
  <c r="U10" i="41"/>
  <c r="U11" i="41"/>
  <c r="U12" i="41"/>
  <c r="U13" i="41"/>
  <c r="U2" i="41"/>
  <c r="S3" i="41"/>
  <c r="S4" i="41"/>
  <c r="S5" i="41"/>
  <c r="S6" i="41"/>
  <c r="S7" i="41"/>
  <c r="S8" i="41"/>
  <c r="S9" i="41"/>
  <c r="S10" i="41"/>
  <c r="S11" i="41"/>
  <c r="S12" i="41"/>
  <c r="S13" i="41"/>
  <c r="S2" i="41"/>
  <c r="Q4" i="41"/>
  <c r="Q5" i="41"/>
  <c r="Q6" i="41"/>
  <c r="Q7" i="41"/>
  <c r="Q8" i="41"/>
  <c r="Q9" i="41"/>
  <c r="Q10" i="41"/>
  <c r="Q11" i="41"/>
  <c r="Q12" i="41"/>
  <c r="Q13" i="41"/>
  <c r="Q3" i="41"/>
  <c r="O3" i="41"/>
  <c r="O4" i="41"/>
  <c r="O5" i="41"/>
  <c r="O6" i="41"/>
  <c r="O7" i="41"/>
  <c r="O8" i="41"/>
  <c r="O9" i="41"/>
  <c r="O10" i="41"/>
  <c r="O11" i="41"/>
  <c r="O12" i="41"/>
  <c r="O13" i="41"/>
  <c r="O2" i="41"/>
  <c r="M3" i="41"/>
  <c r="M4" i="41"/>
  <c r="M5" i="41"/>
  <c r="M6" i="41"/>
  <c r="M7" i="41"/>
  <c r="M8" i="41"/>
  <c r="M9" i="41"/>
  <c r="M10" i="41"/>
  <c r="M11" i="41"/>
  <c r="M12" i="41"/>
  <c r="M13" i="41"/>
  <c r="M2" i="41"/>
  <c r="L3" i="41"/>
  <c r="L4" i="41"/>
  <c r="L5" i="41"/>
  <c r="L6" i="41"/>
  <c r="L7" i="41"/>
  <c r="L8" i="41"/>
  <c r="L9" i="41"/>
  <c r="L10" i="41"/>
  <c r="L11" i="41"/>
  <c r="L12" i="41"/>
  <c r="L13" i="41"/>
  <c r="L2" i="41"/>
  <c r="K3" i="41"/>
  <c r="K4" i="41"/>
  <c r="K5" i="41"/>
  <c r="K6" i="41"/>
  <c r="K7" i="41"/>
  <c r="K8" i="41"/>
  <c r="K9" i="41"/>
  <c r="K10" i="41"/>
  <c r="K11" i="41"/>
  <c r="K12" i="41"/>
  <c r="K13" i="41"/>
  <c r="K2" i="41"/>
  <c r="J3" i="41"/>
  <c r="J4" i="41"/>
  <c r="J5" i="41"/>
  <c r="J6" i="41"/>
  <c r="J7" i="41"/>
  <c r="J8" i="41"/>
  <c r="J9" i="41"/>
  <c r="J10" i="41"/>
  <c r="J11" i="41"/>
  <c r="J12" i="41"/>
  <c r="J13" i="41"/>
  <c r="J2" i="41"/>
  <c r="H13" i="41"/>
  <c r="H3" i="41"/>
  <c r="H4" i="41"/>
  <c r="H5" i="41"/>
  <c r="H6" i="41"/>
  <c r="H7" i="41"/>
  <c r="H8" i="41"/>
  <c r="H9" i="41"/>
  <c r="H10" i="41"/>
  <c r="H11" i="41"/>
  <c r="H12" i="41"/>
  <c r="H2" i="41"/>
  <c r="G3" i="41"/>
  <c r="G4" i="41"/>
  <c r="G5" i="41"/>
  <c r="G6" i="41"/>
  <c r="G7" i="41"/>
  <c r="G8" i="41"/>
  <c r="G9" i="41"/>
  <c r="G10" i="41"/>
  <c r="G11" i="41"/>
  <c r="G12" i="41"/>
  <c r="G13" i="41"/>
  <c r="G2" i="41"/>
  <c r="F3" i="41"/>
  <c r="F4" i="41"/>
  <c r="F5" i="41"/>
  <c r="F7" i="41"/>
  <c r="F8" i="41"/>
  <c r="F9" i="41"/>
  <c r="F11" i="41"/>
  <c r="F12" i="41"/>
  <c r="F13" i="41"/>
  <c r="F2" i="41"/>
  <c r="E3" i="41"/>
  <c r="E4" i="41"/>
  <c r="E5" i="41"/>
  <c r="E6" i="41"/>
  <c r="E7" i="41"/>
  <c r="E8" i="41"/>
  <c r="E9" i="41"/>
  <c r="E10" i="41"/>
  <c r="E11" i="41"/>
  <c r="E12" i="41"/>
  <c r="E13" i="41"/>
  <c r="E2" i="41"/>
  <c r="C3" i="41"/>
  <c r="C4" i="41"/>
  <c r="C5" i="41"/>
  <c r="C6" i="41"/>
  <c r="C7" i="41"/>
  <c r="C8" i="41"/>
  <c r="C9" i="41"/>
  <c r="C10" i="41"/>
  <c r="C11" i="41"/>
  <c r="C12" i="41"/>
  <c r="C13" i="41"/>
  <c r="C2" i="41"/>
  <c r="C15" i="41" s="1"/>
  <c r="B3" i="41"/>
  <c r="B4" i="41"/>
  <c r="B5" i="41"/>
  <c r="B6" i="41"/>
  <c r="B7" i="41"/>
  <c r="B8" i="41"/>
  <c r="B9" i="41"/>
  <c r="B10" i="41"/>
  <c r="B11" i="41"/>
  <c r="B12" i="41"/>
  <c r="B13" i="41"/>
  <c r="B2" i="41"/>
  <c r="A13" i="41"/>
  <c r="A3" i="41"/>
  <c r="A4" i="41"/>
  <c r="A5" i="41"/>
  <c r="A6" i="41"/>
  <c r="A7" i="41"/>
  <c r="A8" i="41"/>
  <c r="A9" i="41"/>
  <c r="A10" i="41"/>
  <c r="A11" i="41"/>
  <c r="A12" i="41"/>
  <c r="A2" i="41"/>
  <c r="A15" i="41" s="1"/>
  <c r="AA4" i="40"/>
  <c r="AA5" i="40"/>
  <c r="AA6" i="40"/>
  <c r="AA7" i="40"/>
  <c r="AA8" i="40"/>
  <c r="AA9" i="40"/>
  <c r="AA10" i="40"/>
  <c r="AA11" i="40"/>
  <c r="AA12" i="40"/>
  <c r="AA13" i="40"/>
  <c r="AA3" i="40"/>
  <c r="AA15" i="40" s="1"/>
  <c r="Y3" i="40"/>
  <c r="Y4" i="40"/>
  <c r="Y5" i="40"/>
  <c r="Y6" i="40"/>
  <c r="Y7" i="40"/>
  <c r="Y8" i="40"/>
  <c r="Y9" i="40"/>
  <c r="Y10" i="40"/>
  <c r="Y11" i="40"/>
  <c r="Y12" i="40"/>
  <c r="Y13" i="40"/>
  <c r="Y2" i="40"/>
  <c r="W3" i="40"/>
  <c r="W4" i="40"/>
  <c r="W5" i="40"/>
  <c r="W6" i="40"/>
  <c r="W7" i="40"/>
  <c r="W8" i="40"/>
  <c r="W9" i="40"/>
  <c r="W10" i="40"/>
  <c r="W11" i="40"/>
  <c r="W12" i="40"/>
  <c r="W13" i="40"/>
  <c r="W2" i="40"/>
  <c r="S3" i="40"/>
  <c r="S4" i="40"/>
  <c r="S5" i="40"/>
  <c r="S6" i="40"/>
  <c r="S7" i="40"/>
  <c r="S8" i="40"/>
  <c r="S9" i="40"/>
  <c r="S10" i="40"/>
  <c r="S11" i="40"/>
  <c r="S12" i="40"/>
  <c r="S13" i="40"/>
  <c r="S2" i="40"/>
  <c r="Q4" i="40"/>
  <c r="Q5" i="40"/>
  <c r="Q6" i="40"/>
  <c r="Q7" i="40"/>
  <c r="Q8" i="40"/>
  <c r="Q9" i="40"/>
  <c r="Q10" i="40"/>
  <c r="Q11" i="40"/>
  <c r="Q12" i="40"/>
  <c r="Q13" i="40"/>
  <c r="Q3" i="40"/>
  <c r="O3" i="40"/>
  <c r="O4" i="40"/>
  <c r="O5" i="40"/>
  <c r="O6" i="40"/>
  <c r="O7" i="40"/>
  <c r="O8" i="40"/>
  <c r="O9" i="40"/>
  <c r="O10" i="40"/>
  <c r="O11" i="40"/>
  <c r="O12" i="40"/>
  <c r="O13" i="40"/>
  <c r="O2" i="40"/>
  <c r="M3" i="40"/>
  <c r="M4" i="40"/>
  <c r="M5" i="40"/>
  <c r="M6" i="40"/>
  <c r="M7" i="40"/>
  <c r="M8" i="40"/>
  <c r="M9" i="40"/>
  <c r="M10" i="40"/>
  <c r="M11" i="40"/>
  <c r="M12" i="40"/>
  <c r="M13" i="40"/>
  <c r="M2" i="40"/>
  <c r="L3" i="40"/>
  <c r="L4" i="40"/>
  <c r="L5" i="40"/>
  <c r="L6" i="40"/>
  <c r="L7" i="40"/>
  <c r="L8" i="40"/>
  <c r="L9" i="40"/>
  <c r="L10" i="40"/>
  <c r="L11" i="40"/>
  <c r="L12" i="40"/>
  <c r="L13" i="40"/>
  <c r="L2" i="40"/>
  <c r="K3" i="40"/>
  <c r="K4" i="40"/>
  <c r="K5" i="40"/>
  <c r="K6" i="40"/>
  <c r="K7" i="40"/>
  <c r="K8" i="40"/>
  <c r="K9" i="40"/>
  <c r="K10" i="40"/>
  <c r="K11" i="40"/>
  <c r="K12" i="40"/>
  <c r="K13" i="40"/>
  <c r="K2" i="40"/>
  <c r="J3" i="40"/>
  <c r="J4" i="40"/>
  <c r="J5" i="40"/>
  <c r="J6" i="40"/>
  <c r="J7" i="40"/>
  <c r="J8" i="40"/>
  <c r="J9" i="40"/>
  <c r="J10" i="40"/>
  <c r="J11" i="40"/>
  <c r="J12" i="40"/>
  <c r="J13" i="40"/>
  <c r="J2" i="40"/>
  <c r="H3" i="40"/>
  <c r="H4" i="40"/>
  <c r="H5" i="40"/>
  <c r="H6" i="40"/>
  <c r="H7" i="40"/>
  <c r="H8" i="40"/>
  <c r="H9" i="40"/>
  <c r="H10" i="40"/>
  <c r="H11" i="40"/>
  <c r="H12" i="40"/>
  <c r="H13" i="40"/>
  <c r="H2" i="40"/>
  <c r="G3" i="40"/>
  <c r="G4" i="40"/>
  <c r="G5" i="40"/>
  <c r="G6" i="40"/>
  <c r="G7" i="40"/>
  <c r="G8" i="40"/>
  <c r="G9" i="40"/>
  <c r="G10" i="40"/>
  <c r="G11" i="40"/>
  <c r="G12" i="40"/>
  <c r="G13" i="40"/>
  <c r="G2" i="40"/>
  <c r="F3" i="40"/>
  <c r="F4" i="40"/>
  <c r="F5" i="40"/>
  <c r="F7" i="40"/>
  <c r="F8" i="40"/>
  <c r="F9" i="40"/>
  <c r="F11" i="40"/>
  <c r="F12" i="40"/>
  <c r="F13" i="40"/>
  <c r="F2" i="40"/>
  <c r="E3" i="40"/>
  <c r="E4" i="40"/>
  <c r="E5" i="40"/>
  <c r="E6" i="40"/>
  <c r="E7" i="40"/>
  <c r="E8" i="40"/>
  <c r="E9" i="40"/>
  <c r="E10" i="40"/>
  <c r="E11" i="40"/>
  <c r="E12" i="40"/>
  <c r="E13" i="40"/>
  <c r="E2" i="40"/>
  <c r="C3" i="40"/>
  <c r="C4" i="40"/>
  <c r="C5" i="40"/>
  <c r="C6" i="40"/>
  <c r="C7" i="40"/>
  <c r="C8" i="40"/>
  <c r="C9" i="40"/>
  <c r="C10" i="40"/>
  <c r="C11" i="40"/>
  <c r="C12" i="40"/>
  <c r="C13" i="40"/>
  <c r="C2" i="40"/>
  <c r="B3" i="40"/>
  <c r="B4" i="40"/>
  <c r="B5" i="40"/>
  <c r="B6" i="40"/>
  <c r="B7" i="40"/>
  <c r="B8" i="40"/>
  <c r="B9" i="40"/>
  <c r="B10" i="40"/>
  <c r="B11" i="40"/>
  <c r="B12" i="40"/>
  <c r="B13" i="40"/>
  <c r="B2" i="40"/>
  <c r="A3" i="40"/>
  <c r="A4" i="40"/>
  <c r="A5" i="40"/>
  <c r="A6" i="40"/>
  <c r="A7" i="40"/>
  <c r="A8" i="40"/>
  <c r="A9" i="40"/>
  <c r="A10" i="40"/>
  <c r="A11" i="40"/>
  <c r="A12" i="40"/>
  <c r="A13" i="40"/>
  <c r="A2" i="40"/>
  <c r="AA4" i="12"/>
  <c r="AA5" i="12"/>
  <c r="AA6" i="12"/>
  <c r="AA7" i="12"/>
  <c r="AA8" i="12"/>
  <c r="AA9" i="12"/>
  <c r="AA10" i="12"/>
  <c r="AA11" i="12"/>
  <c r="AA12" i="12"/>
  <c r="AA13" i="12"/>
  <c r="AA3" i="12"/>
  <c r="Y3" i="12"/>
  <c r="Y4" i="12"/>
  <c r="Y5" i="12"/>
  <c r="Y6" i="12"/>
  <c r="Y7" i="12"/>
  <c r="Y8" i="12"/>
  <c r="Y9" i="12"/>
  <c r="Y10" i="12"/>
  <c r="Y11" i="12"/>
  <c r="Y12" i="12"/>
  <c r="Y13" i="12"/>
  <c r="Y2" i="12"/>
  <c r="W3" i="12"/>
  <c r="W4" i="12"/>
  <c r="W5" i="12"/>
  <c r="W6" i="12"/>
  <c r="W7" i="12"/>
  <c r="W8" i="12"/>
  <c r="W9" i="12"/>
  <c r="W10" i="12"/>
  <c r="W11" i="12"/>
  <c r="W12" i="12"/>
  <c r="W13" i="12"/>
  <c r="W2" i="12"/>
  <c r="U3" i="12"/>
  <c r="U4" i="12"/>
  <c r="U5" i="12"/>
  <c r="U6" i="12"/>
  <c r="U7" i="12"/>
  <c r="U8" i="12"/>
  <c r="U9" i="12"/>
  <c r="U10" i="12"/>
  <c r="U11" i="12"/>
  <c r="U12" i="12"/>
  <c r="U13" i="12"/>
  <c r="U2" i="12"/>
  <c r="S3" i="12"/>
  <c r="S4" i="12"/>
  <c r="S5" i="12"/>
  <c r="S6" i="12"/>
  <c r="S7" i="12"/>
  <c r="S8" i="12"/>
  <c r="S9" i="12"/>
  <c r="S10" i="12"/>
  <c r="S11" i="12"/>
  <c r="S12" i="12"/>
  <c r="S13" i="12"/>
  <c r="S2" i="12"/>
  <c r="O2" i="12"/>
  <c r="AA4" i="39"/>
  <c r="AA5" i="39"/>
  <c r="AA6" i="39"/>
  <c r="AA7" i="39"/>
  <c r="AA8" i="39"/>
  <c r="AA9" i="39"/>
  <c r="AA10" i="39"/>
  <c r="AA11" i="39"/>
  <c r="AA12" i="39"/>
  <c r="AA13" i="39"/>
  <c r="AA3" i="39"/>
  <c r="Y3" i="39"/>
  <c r="Y4" i="39"/>
  <c r="Y5" i="39"/>
  <c r="Y6" i="39"/>
  <c r="Y7" i="39"/>
  <c r="Y8" i="39"/>
  <c r="Y9" i="39"/>
  <c r="Y10" i="39"/>
  <c r="Y11" i="39"/>
  <c r="Y12" i="39"/>
  <c r="Y13" i="39"/>
  <c r="Y2" i="39"/>
  <c r="W3" i="39"/>
  <c r="W4" i="39"/>
  <c r="W5" i="39"/>
  <c r="W6" i="39"/>
  <c r="W7" i="39"/>
  <c r="W8" i="39"/>
  <c r="W9" i="39"/>
  <c r="W10" i="39"/>
  <c r="W11" i="39"/>
  <c r="W12" i="39"/>
  <c r="W13" i="39"/>
  <c r="W2" i="39"/>
  <c r="U3" i="39"/>
  <c r="U4" i="39"/>
  <c r="U5" i="39"/>
  <c r="U6" i="39"/>
  <c r="U7" i="39"/>
  <c r="U8" i="39"/>
  <c r="U9" i="39"/>
  <c r="U10" i="39"/>
  <c r="U11" i="39"/>
  <c r="U12" i="39"/>
  <c r="U13" i="39"/>
  <c r="U2" i="39"/>
  <c r="S3" i="39"/>
  <c r="S4" i="39"/>
  <c r="S5" i="39"/>
  <c r="S6" i="39"/>
  <c r="S7" i="39"/>
  <c r="S8" i="39"/>
  <c r="S9" i="39"/>
  <c r="S10" i="39"/>
  <c r="S11" i="39"/>
  <c r="S12" i="39"/>
  <c r="S13" i="39"/>
  <c r="S2" i="39"/>
  <c r="Q3" i="39"/>
  <c r="Q4" i="39"/>
  <c r="Q5" i="39"/>
  <c r="Q6" i="39"/>
  <c r="Q7" i="39"/>
  <c r="Q8" i="39"/>
  <c r="Q9" i="39"/>
  <c r="Q10" i="39"/>
  <c r="Q11" i="39"/>
  <c r="Q12" i="39"/>
  <c r="Q13" i="39"/>
  <c r="O3" i="39"/>
  <c r="O4" i="39"/>
  <c r="O5" i="39"/>
  <c r="O6" i="39"/>
  <c r="O7" i="39"/>
  <c r="O8" i="39"/>
  <c r="O9" i="39"/>
  <c r="O10" i="39"/>
  <c r="O11" i="39"/>
  <c r="O12" i="39"/>
  <c r="O13" i="39"/>
  <c r="O2" i="39"/>
  <c r="M3" i="39"/>
  <c r="M4" i="39"/>
  <c r="M5" i="39"/>
  <c r="M6" i="39"/>
  <c r="M7" i="39"/>
  <c r="M8" i="39"/>
  <c r="M9" i="39"/>
  <c r="M10" i="39"/>
  <c r="M11" i="39"/>
  <c r="M12" i="39"/>
  <c r="M13" i="39"/>
  <c r="M2" i="39"/>
  <c r="L3" i="39"/>
  <c r="L4" i="39"/>
  <c r="L5" i="39"/>
  <c r="L6" i="39"/>
  <c r="L7" i="39"/>
  <c r="L8" i="39"/>
  <c r="L9" i="39"/>
  <c r="L10" i="39"/>
  <c r="L11" i="39"/>
  <c r="L12" i="39"/>
  <c r="L13" i="39"/>
  <c r="L2" i="39"/>
  <c r="K3" i="39"/>
  <c r="K4" i="39"/>
  <c r="K5" i="39"/>
  <c r="K6" i="39"/>
  <c r="K7" i="39"/>
  <c r="K8" i="39"/>
  <c r="K9" i="39"/>
  <c r="K10" i="39"/>
  <c r="K11" i="39"/>
  <c r="K12" i="39"/>
  <c r="K13" i="39"/>
  <c r="K2" i="39"/>
  <c r="J3" i="39"/>
  <c r="J4" i="39"/>
  <c r="J5" i="39"/>
  <c r="J6" i="39"/>
  <c r="J7" i="39"/>
  <c r="J8" i="39"/>
  <c r="J9" i="39"/>
  <c r="J10" i="39"/>
  <c r="J11" i="39"/>
  <c r="J12" i="39"/>
  <c r="J13" i="39"/>
  <c r="J2" i="39"/>
  <c r="J15" i="39" s="1"/>
  <c r="H13" i="39"/>
  <c r="H3" i="39"/>
  <c r="H4" i="39"/>
  <c r="H5" i="39"/>
  <c r="H6" i="39"/>
  <c r="H7" i="39"/>
  <c r="H8" i="39"/>
  <c r="H9" i="39"/>
  <c r="H10" i="39"/>
  <c r="H11" i="39"/>
  <c r="H12" i="39"/>
  <c r="H2" i="39"/>
  <c r="G3" i="39"/>
  <c r="G4" i="39"/>
  <c r="G5" i="39"/>
  <c r="G6" i="39"/>
  <c r="G7" i="39"/>
  <c r="G8" i="39"/>
  <c r="G9" i="39"/>
  <c r="G10" i="39"/>
  <c r="G11" i="39"/>
  <c r="G12" i="39"/>
  <c r="G13" i="39"/>
  <c r="G2" i="39"/>
  <c r="F13" i="39"/>
  <c r="F3" i="39"/>
  <c r="F4" i="39"/>
  <c r="F5" i="39"/>
  <c r="F7" i="39"/>
  <c r="F8" i="39"/>
  <c r="F9" i="39"/>
  <c r="F11" i="39"/>
  <c r="F12" i="39"/>
  <c r="F2" i="39"/>
  <c r="E3" i="39"/>
  <c r="E4" i="39"/>
  <c r="E5" i="39"/>
  <c r="E6" i="39"/>
  <c r="E7" i="39"/>
  <c r="E8" i="39"/>
  <c r="E9" i="39"/>
  <c r="E10" i="39"/>
  <c r="E11" i="39"/>
  <c r="E12" i="39"/>
  <c r="E13" i="39"/>
  <c r="E2" i="39"/>
  <c r="C3" i="39"/>
  <c r="C4" i="39"/>
  <c r="C5" i="39"/>
  <c r="C6" i="39"/>
  <c r="C7" i="39"/>
  <c r="C8" i="39"/>
  <c r="C9" i="39"/>
  <c r="C10" i="39"/>
  <c r="C11" i="39"/>
  <c r="C12" i="39"/>
  <c r="C13" i="39"/>
  <c r="C2" i="39"/>
  <c r="B3" i="39"/>
  <c r="B4" i="39"/>
  <c r="B5" i="39"/>
  <c r="B6" i="39"/>
  <c r="B7" i="39"/>
  <c r="B8" i="39"/>
  <c r="B9" i="39"/>
  <c r="B10" i="39"/>
  <c r="B11" i="39"/>
  <c r="B12" i="39"/>
  <c r="B13" i="39"/>
  <c r="B2" i="39"/>
  <c r="A3" i="39"/>
  <c r="A4" i="39"/>
  <c r="A5" i="39"/>
  <c r="A6" i="39"/>
  <c r="A7" i="39"/>
  <c r="A8" i="39"/>
  <c r="A9" i="39"/>
  <c r="A10" i="39"/>
  <c r="A11" i="39"/>
  <c r="A12" i="39"/>
  <c r="A13" i="39"/>
  <c r="A2" i="39"/>
  <c r="O3" i="12"/>
  <c r="O4" i="12"/>
  <c r="O5" i="12"/>
  <c r="O6" i="12"/>
  <c r="O7" i="12"/>
  <c r="O8" i="12"/>
  <c r="O9" i="12"/>
  <c r="O10" i="12"/>
  <c r="O11" i="12"/>
  <c r="O12" i="12"/>
  <c r="O13" i="12"/>
  <c r="M3" i="12"/>
  <c r="M4" i="12"/>
  <c r="M5" i="12"/>
  <c r="M6" i="12"/>
  <c r="M7" i="12"/>
  <c r="M8" i="12"/>
  <c r="M9" i="12"/>
  <c r="M10" i="12"/>
  <c r="M11" i="12"/>
  <c r="M12" i="12"/>
  <c r="M13" i="12"/>
  <c r="M2" i="12"/>
  <c r="K3" i="12"/>
  <c r="K4" i="12"/>
  <c r="K5" i="12"/>
  <c r="K6" i="12"/>
  <c r="K7" i="12"/>
  <c r="K8" i="12"/>
  <c r="K9" i="12"/>
  <c r="K10" i="12"/>
  <c r="K11" i="12"/>
  <c r="K12" i="12"/>
  <c r="K13" i="12"/>
  <c r="K2" i="12"/>
  <c r="J13" i="12"/>
  <c r="J3" i="12"/>
  <c r="J4" i="12"/>
  <c r="J5" i="12"/>
  <c r="J6" i="12"/>
  <c r="J7" i="12"/>
  <c r="J8" i="12"/>
  <c r="J9" i="12"/>
  <c r="J10" i="12"/>
  <c r="J11" i="12"/>
  <c r="J12" i="12"/>
  <c r="J2" i="12"/>
  <c r="H3" i="12"/>
  <c r="H4" i="12"/>
  <c r="H5" i="12"/>
  <c r="H6" i="12"/>
  <c r="H7" i="12"/>
  <c r="H8" i="12"/>
  <c r="H9" i="12"/>
  <c r="H10" i="12"/>
  <c r="H11" i="12"/>
  <c r="H12" i="12"/>
  <c r="H13" i="12"/>
  <c r="H2" i="12"/>
  <c r="F3" i="12"/>
  <c r="F4" i="12"/>
  <c r="F5" i="12"/>
  <c r="F7" i="12"/>
  <c r="F8" i="12"/>
  <c r="F9" i="12"/>
  <c r="F11" i="12"/>
  <c r="F12" i="12"/>
  <c r="F13" i="12"/>
  <c r="F2" i="12"/>
  <c r="E3" i="12"/>
  <c r="E4" i="12"/>
  <c r="E5" i="12"/>
  <c r="E6" i="12"/>
  <c r="E7" i="12"/>
  <c r="E8" i="12"/>
  <c r="E9" i="12"/>
  <c r="E10" i="12"/>
  <c r="E11" i="12"/>
  <c r="E12" i="12"/>
  <c r="E13" i="12"/>
  <c r="E2" i="12"/>
  <c r="C3" i="12"/>
  <c r="C4" i="12"/>
  <c r="C5" i="12"/>
  <c r="C6" i="12"/>
  <c r="C7" i="12"/>
  <c r="C8" i="12"/>
  <c r="C9" i="12"/>
  <c r="C10" i="12"/>
  <c r="C11" i="12"/>
  <c r="C12" i="12"/>
  <c r="C13" i="12"/>
  <c r="C2" i="12"/>
  <c r="A3" i="12"/>
  <c r="A4" i="12"/>
  <c r="A5" i="12"/>
  <c r="A6" i="12"/>
  <c r="A7" i="12"/>
  <c r="A8" i="12"/>
  <c r="A9" i="12"/>
  <c r="A10" i="12"/>
  <c r="A11" i="12"/>
  <c r="A12" i="12"/>
  <c r="A13" i="12"/>
  <c r="A2" i="12"/>
  <c r="C19" i="38"/>
  <c r="D19" i="38"/>
  <c r="E19" i="38"/>
  <c r="B19" i="38"/>
  <c r="C19" i="37"/>
  <c r="D19" i="37"/>
  <c r="E19" i="37"/>
  <c r="B19" i="37"/>
  <c r="C19" i="36"/>
  <c r="D19" i="36"/>
  <c r="E19" i="36"/>
  <c r="B19" i="36"/>
  <c r="C19" i="35"/>
  <c r="D19" i="35"/>
  <c r="E19" i="35"/>
  <c r="B19" i="35"/>
  <c r="C19" i="34"/>
  <c r="D19" i="34"/>
  <c r="E19" i="34"/>
  <c r="B19" i="34"/>
  <c r="C19" i="33"/>
  <c r="D19" i="33"/>
  <c r="E19" i="33"/>
  <c r="B19" i="33"/>
  <c r="C19" i="32"/>
  <c r="D19" i="32"/>
  <c r="E19" i="32"/>
  <c r="B19" i="32"/>
  <c r="C19" i="31"/>
  <c r="D19" i="31"/>
  <c r="E19" i="31"/>
  <c r="B19" i="31"/>
  <c r="B19" i="30"/>
  <c r="C18" i="38"/>
  <c r="D18" i="38"/>
  <c r="E18" i="38"/>
  <c r="B18" i="38"/>
  <c r="C18" i="37"/>
  <c r="D18" i="37"/>
  <c r="E18" i="37"/>
  <c r="B18" i="37"/>
  <c r="C18" i="35"/>
  <c r="D18" i="35"/>
  <c r="E18" i="35"/>
  <c r="C18" i="36"/>
  <c r="D18" i="36"/>
  <c r="E18" i="36"/>
  <c r="B18" i="36"/>
  <c r="B18" i="35"/>
  <c r="C18" i="34"/>
  <c r="D18" i="34"/>
  <c r="E18" i="34"/>
  <c r="B18" i="34"/>
  <c r="C18" i="33"/>
  <c r="D18" i="33"/>
  <c r="E18" i="33"/>
  <c r="B18" i="33"/>
  <c r="C18" i="32"/>
  <c r="D18" i="32"/>
  <c r="E18" i="32"/>
  <c r="B18" i="32"/>
  <c r="C18" i="31"/>
  <c r="D18" i="31"/>
  <c r="E18" i="31"/>
  <c r="B18" i="31"/>
  <c r="C19" i="30"/>
  <c r="D19" i="30"/>
  <c r="E19" i="30"/>
  <c r="C18" i="30"/>
  <c r="D18" i="30"/>
  <c r="E18" i="30"/>
  <c r="B18" i="30"/>
  <c r="E17" i="38"/>
  <c r="D17" i="38"/>
  <c r="C17" i="38"/>
  <c r="B17" i="38"/>
  <c r="E16" i="38"/>
  <c r="D16" i="38"/>
  <c r="C16" i="38"/>
  <c r="B16" i="38"/>
  <c r="G15" i="41" l="1"/>
  <c r="J15" i="41"/>
  <c r="L15" i="41"/>
  <c r="O15" i="41"/>
  <c r="S15" i="41"/>
  <c r="W15" i="41"/>
  <c r="AA15" i="41"/>
  <c r="B15" i="41"/>
  <c r="E15" i="41"/>
  <c r="U15" i="41"/>
  <c r="Y15" i="41"/>
  <c r="F15" i="41"/>
  <c r="H15" i="41"/>
  <c r="K15" i="41"/>
  <c r="M15" i="41"/>
  <c r="Q15" i="41"/>
  <c r="W15" i="40"/>
  <c r="K15" i="40"/>
  <c r="M15" i="40"/>
  <c r="A15" i="40"/>
  <c r="C15" i="40"/>
  <c r="F15" i="40"/>
  <c r="S15" i="40"/>
  <c r="Y15" i="40"/>
  <c r="H15" i="40"/>
  <c r="G15" i="40"/>
  <c r="J15" i="40"/>
  <c r="L15" i="40"/>
  <c r="O15" i="40"/>
  <c r="Q15" i="40"/>
  <c r="B15" i="40"/>
  <c r="E15" i="40"/>
  <c r="L15" i="39"/>
  <c r="G15" i="39"/>
  <c r="U15" i="39"/>
  <c r="Y15" i="39"/>
  <c r="H15" i="39"/>
  <c r="K15" i="39"/>
  <c r="M15" i="39"/>
  <c r="B15" i="39"/>
  <c r="A15" i="39"/>
  <c r="C15" i="39"/>
  <c r="F15" i="39"/>
  <c r="Q15" i="39"/>
  <c r="O15" i="39"/>
  <c r="E15" i="39"/>
  <c r="S15" i="39"/>
  <c r="W15" i="39"/>
  <c r="J15" i="12"/>
  <c r="M15" i="12"/>
  <c r="U15" i="12"/>
  <c r="Y15" i="12"/>
  <c r="A15" i="12"/>
  <c r="E15" i="12"/>
  <c r="C15" i="12"/>
  <c r="F15" i="12"/>
  <c r="O15" i="12"/>
  <c r="H15" i="12"/>
  <c r="K15" i="12"/>
  <c r="S15" i="12"/>
  <c r="W15" i="12"/>
  <c r="AA15" i="12"/>
  <c r="E17" i="37"/>
  <c r="D17" i="37"/>
  <c r="C17" i="37"/>
  <c r="B17" i="37"/>
  <c r="E16" i="37"/>
  <c r="D16" i="37"/>
  <c r="C16" i="37"/>
  <c r="B16" i="37"/>
  <c r="E17" i="36" l="1"/>
  <c r="D17" i="36"/>
  <c r="C17" i="36"/>
  <c r="B17" i="36"/>
  <c r="E16" i="36"/>
  <c r="D16" i="36"/>
  <c r="C16" i="36"/>
  <c r="B16" i="36"/>
  <c r="E17" i="35" l="1"/>
  <c r="D17" i="35"/>
  <c r="C17" i="35"/>
  <c r="B17" i="35"/>
  <c r="E16" i="35"/>
  <c r="D16" i="35"/>
  <c r="C16" i="35"/>
  <c r="B16" i="35"/>
  <c r="E17" i="34" l="1"/>
  <c r="D17" i="34"/>
  <c r="C17" i="34"/>
  <c r="B17" i="34"/>
  <c r="E16" i="34"/>
  <c r="D16" i="34"/>
  <c r="C16" i="34"/>
  <c r="B16" i="34"/>
  <c r="E17" i="32" l="1"/>
  <c r="D17" i="32"/>
  <c r="C17" i="32"/>
  <c r="B17" i="32"/>
  <c r="E16" i="32"/>
  <c r="D16" i="32"/>
  <c r="C16" i="32"/>
  <c r="B16" i="32"/>
  <c r="E17" i="31" l="1"/>
  <c r="D17" i="31"/>
  <c r="C17" i="31"/>
  <c r="B17" i="31"/>
  <c r="E16" i="31"/>
  <c r="D16" i="31"/>
  <c r="C16" i="31"/>
  <c r="B16" i="31"/>
  <c r="E17" i="30" l="1"/>
  <c r="D17" i="30"/>
  <c r="C17" i="30"/>
  <c r="B17" i="30"/>
  <c r="E16" i="30"/>
  <c r="D16" i="30"/>
  <c r="C16" i="30"/>
  <c r="B16" i="30"/>
  <c r="E17" i="33" l="1"/>
  <c r="D17" i="33"/>
  <c r="C17" i="33"/>
  <c r="B17" i="33"/>
  <c r="E16" i="33"/>
  <c r="D16" i="33"/>
  <c r="C16" i="33"/>
  <c r="B16" i="33"/>
  <c r="C19" i="10" l="1"/>
  <c r="D19" i="10"/>
  <c r="E19" i="10"/>
  <c r="B19" i="10"/>
  <c r="C19" i="9"/>
  <c r="D19" i="9"/>
  <c r="E19" i="9"/>
  <c r="B19" i="9"/>
  <c r="C19" i="8"/>
  <c r="D19" i="8"/>
  <c r="E19" i="8"/>
  <c r="B19" i="8"/>
  <c r="C19" i="7"/>
  <c r="D19" i="7"/>
  <c r="E19" i="7"/>
  <c r="B19" i="7"/>
  <c r="C19" i="6"/>
  <c r="D19" i="6"/>
  <c r="E19" i="6"/>
  <c r="B19" i="6"/>
  <c r="C19" i="5"/>
  <c r="D19" i="5"/>
  <c r="E19" i="5"/>
  <c r="C19" i="4"/>
  <c r="D19" i="4"/>
  <c r="E19" i="4"/>
  <c r="B19" i="4"/>
  <c r="C19" i="3"/>
  <c r="D19" i="3"/>
  <c r="E19" i="3"/>
  <c r="B19" i="3"/>
  <c r="C19" i="2"/>
  <c r="D19" i="2"/>
  <c r="E19" i="2"/>
  <c r="B19" i="2"/>
  <c r="B19" i="5"/>
  <c r="Q3" i="12" l="1"/>
  <c r="Q4" i="12"/>
  <c r="Q5" i="12"/>
  <c r="Q6" i="12"/>
  <c r="Q8" i="12"/>
  <c r="Q9" i="12"/>
  <c r="Q10" i="12"/>
  <c r="Q12" i="12"/>
  <c r="Q13" i="12"/>
  <c r="L3" i="12"/>
  <c r="L4" i="12"/>
  <c r="L5" i="12"/>
  <c r="L6" i="12"/>
  <c r="L7" i="12"/>
  <c r="L8" i="12"/>
  <c r="L9" i="12"/>
  <c r="L10" i="12"/>
  <c r="L11" i="12"/>
  <c r="L12" i="12"/>
  <c r="L13" i="12"/>
  <c r="L2" i="12"/>
  <c r="G3" i="12"/>
  <c r="G4" i="12"/>
  <c r="G5" i="12"/>
  <c r="G6" i="12"/>
  <c r="G7" i="12"/>
  <c r="G8" i="12"/>
  <c r="G9" i="12"/>
  <c r="G10" i="12"/>
  <c r="G11" i="12"/>
  <c r="G12" i="12"/>
  <c r="G13" i="12"/>
  <c r="G2" i="12"/>
  <c r="B3" i="12"/>
  <c r="B4" i="12"/>
  <c r="B5" i="12"/>
  <c r="B6" i="12"/>
  <c r="B7" i="12"/>
  <c r="B8" i="12"/>
  <c r="B9" i="12"/>
  <c r="B10" i="12"/>
  <c r="B11" i="12"/>
  <c r="B12" i="12"/>
  <c r="B13" i="12"/>
  <c r="B2" i="12"/>
  <c r="L15" i="12" l="1"/>
  <c r="B15" i="12"/>
  <c r="G15" i="12"/>
  <c r="Q11" i="12"/>
  <c r="Q7" i="12"/>
  <c r="Q15" i="12" s="1"/>
  <c r="B16" i="5"/>
  <c r="C16" i="5"/>
  <c r="D16" i="5"/>
  <c r="E16" i="5"/>
  <c r="B17" i="5"/>
  <c r="C17" i="5"/>
  <c r="D17" i="5"/>
  <c r="E17" i="5"/>
  <c r="B18" i="5"/>
  <c r="C18" i="5"/>
  <c r="D18" i="5"/>
  <c r="E18" i="5"/>
  <c r="B16" i="10"/>
  <c r="C16" i="10"/>
  <c r="D16" i="10"/>
  <c r="E16" i="10"/>
  <c r="B17" i="10"/>
  <c r="C17" i="10"/>
  <c r="D17" i="10"/>
  <c r="E17" i="10"/>
  <c r="B18" i="10"/>
  <c r="C18" i="10"/>
  <c r="D18" i="10"/>
  <c r="E18" i="10"/>
  <c r="B18" i="9" l="1"/>
  <c r="C17" i="9"/>
  <c r="C18" i="9"/>
  <c r="D16" i="9"/>
  <c r="D18" i="9"/>
  <c r="E17" i="9"/>
  <c r="E18" i="9"/>
  <c r="C16" i="9"/>
  <c r="D17" i="9"/>
  <c r="E16" i="9"/>
  <c r="B16" i="9"/>
  <c r="B17" i="9"/>
  <c r="B18" i="8" l="1"/>
  <c r="D17" i="8" l="1"/>
  <c r="D18" i="8"/>
  <c r="C17" i="8"/>
  <c r="C18" i="8"/>
  <c r="E17" i="8"/>
  <c r="E18" i="8"/>
  <c r="C16" i="8"/>
  <c r="D16" i="8"/>
  <c r="E16" i="8"/>
  <c r="B16" i="8"/>
  <c r="B17" i="8"/>
  <c r="B18" i="7" l="1"/>
  <c r="D17" i="7" l="1"/>
  <c r="D18" i="7"/>
  <c r="C17" i="7"/>
  <c r="C18" i="7"/>
  <c r="E17" i="7"/>
  <c r="E18" i="7"/>
  <c r="C16" i="7"/>
  <c r="D16" i="7"/>
  <c r="E16" i="7"/>
  <c r="B16" i="7"/>
  <c r="B17" i="7"/>
  <c r="C18" i="6" l="1"/>
  <c r="B18" i="6"/>
  <c r="D17" i="6"/>
  <c r="D18" i="6"/>
  <c r="E17" i="6"/>
  <c r="E18" i="6"/>
  <c r="C17" i="6"/>
  <c r="C16" i="6"/>
  <c r="B16" i="6"/>
  <c r="B17" i="6"/>
  <c r="D16" i="6"/>
  <c r="E16" i="6"/>
  <c r="C17" i="4" l="1"/>
  <c r="C18" i="4"/>
  <c r="D17" i="4"/>
  <c r="D18" i="4"/>
  <c r="E17" i="4"/>
  <c r="E18" i="4"/>
  <c r="B17" i="4"/>
  <c r="B18" i="4"/>
  <c r="B16" i="4"/>
  <c r="C16" i="4"/>
  <c r="D16" i="4"/>
  <c r="E16" i="4"/>
  <c r="B17" i="3" l="1"/>
  <c r="B18" i="3"/>
  <c r="D17" i="3"/>
  <c r="D18" i="3"/>
  <c r="C17" i="3"/>
  <c r="C18" i="3"/>
  <c r="E17" i="3"/>
  <c r="E18" i="3"/>
  <c r="B16" i="3"/>
  <c r="C16" i="3"/>
  <c r="D16" i="3"/>
  <c r="E16" i="3"/>
  <c r="D17" i="2" l="1"/>
  <c r="D18" i="2"/>
  <c r="E17" i="2"/>
  <c r="E18" i="2"/>
  <c r="B18" i="2"/>
  <c r="C16" i="2"/>
  <c r="C17" i="2"/>
  <c r="B17" i="2"/>
  <c r="B16" i="2"/>
  <c r="D16" i="2"/>
  <c r="E16" i="2"/>
  <c r="C18" i="2" l="1"/>
</calcChain>
</file>

<file path=xl/sharedStrings.xml><?xml version="1.0" encoding="utf-8"?>
<sst xmlns="http://schemas.openxmlformats.org/spreadsheetml/2006/main" count="2849" uniqueCount="377">
  <si>
    <t>Sample No.</t>
  </si>
  <si>
    <t>MS (Mpa)</t>
  </si>
  <si>
    <t>LOP (MPA)</t>
  </si>
  <si>
    <t>MOE Gpa</t>
  </si>
  <si>
    <t>FT KJ/m²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</si>
  <si>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</si>
  <si>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</si>
  <si>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</si>
  <si>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</si>
  <si>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</si>
  <si>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</si>
  <si>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</si>
  <si>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</si>
  <si>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</si>
  <si>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</si>
  <si>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</si>
  <si>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</si>
  <si>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5.2.13</t>
  </si>
  <si>
    <t>8.1.37</t>
  </si>
  <si>
    <t>8.1.38</t>
  </si>
  <si>
    <t>8.1.39</t>
  </si>
  <si>
    <t>8.1.40</t>
  </si>
  <si>
    <t>8.1.41</t>
  </si>
  <si>
    <t>8.1.42</t>
  </si>
  <si>
    <t>8.1.43</t>
  </si>
  <si>
    <t>8.1.44</t>
  </si>
  <si>
    <t>8.1.45</t>
  </si>
  <si>
    <t>8.1.46</t>
  </si>
  <si>
    <t>8.1.47</t>
  </si>
  <si>
    <t>8.1.48</t>
  </si>
  <si>
    <t>8.2.13</t>
  </si>
  <si>
    <t>8.2.14</t>
  </si>
  <si>
    <t>8.2.15</t>
  </si>
  <si>
    <t>8.2.16</t>
  </si>
  <si>
    <t>8.2.17</t>
  </si>
  <si>
    <t>8.2.18</t>
  </si>
  <si>
    <t>8.2.19</t>
  </si>
  <si>
    <t>8.2.20</t>
  </si>
  <si>
    <t>8.2.21</t>
  </si>
  <si>
    <t>8.2.22</t>
  </si>
  <si>
    <t>8.2.23</t>
  </si>
  <si>
    <t>8.2.24</t>
  </si>
  <si>
    <t>8.2.37</t>
  </si>
  <si>
    <t>8.2.38</t>
  </si>
  <si>
    <t>8.2.39</t>
  </si>
  <si>
    <t>8.2.40</t>
  </si>
  <si>
    <t>8.2.41</t>
  </si>
  <si>
    <t>8.2.42</t>
  </si>
  <si>
    <t>8.2.43</t>
  </si>
  <si>
    <t>8.2.44</t>
  </si>
  <si>
    <t>8.2.45</t>
  </si>
  <si>
    <t>8.2.46</t>
  </si>
  <si>
    <t>8.2.47</t>
  </si>
  <si>
    <t>8.2.48</t>
  </si>
  <si>
    <t>8.3.13</t>
  </si>
  <si>
    <t>8.3.14</t>
  </si>
  <si>
    <t>8.3.15</t>
  </si>
  <si>
    <t>8.3.16</t>
  </si>
  <si>
    <t>8.3.17</t>
  </si>
  <si>
    <t>8.3.18</t>
  </si>
  <si>
    <t>8.3.19</t>
  </si>
  <si>
    <t>8.3.20</t>
  </si>
  <si>
    <t>8.3.21</t>
  </si>
  <si>
    <t>8.3.22</t>
  </si>
  <si>
    <t>8.3.23</t>
  </si>
  <si>
    <t>8.3.24</t>
  </si>
  <si>
    <t>8.3.37</t>
  </si>
  <si>
    <t>8.3.38</t>
  </si>
  <si>
    <t>8.3.39</t>
  </si>
  <si>
    <t>8.3.40</t>
  </si>
  <si>
    <t>8.3.41</t>
  </si>
  <si>
    <t>8.3.42</t>
  </si>
  <si>
    <t>8.3.43</t>
  </si>
  <si>
    <t>8.3.44</t>
  </si>
  <si>
    <t>8.3.45</t>
  </si>
  <si>
    <t>8.3.46</t>
  </si>
  <si>
    <t>8.3.47</t>
  </si>
  <si>
    <t>8.3.48</t>
  </si>
  <si>
    <t>mean</t>
  </si>
  <si>
    <t>sd</t>
  </si>
  <si>
    <t>median</t>
  </si>
  <si>
    <t>5.3.13</t>
  </si>
  <si>
    <t>8.1.13</t>
  </si>
  <si>
    <t>ANOVA</t>
  </si>
  <si>
    <t>Total</t>
  </si>
  <si>
    <t>Count</t>
  </si>
  <si>
    <t>Sum</t>
  </si>
  <si>
    <t>Average</t>
  </si>
  <si>
    <t>Variance</t>
  </si>
  <si>
    <t>Mean</t>
  </si>
  <si>
    <t>MS</t>
  </si>
  <si>
    <t>variance</t>
  </si>
  <si>
    <t>SS</t>
  </si>
  <si>
    <t>df</t>
  </si>
  <si>
    <t>F</t>
  </si>
  <si>
    <t>P-value</t>
  </si>
  <si>
    <t>F crit</t>
  </si>
  <si>
    <t>Anova: Single Factor</t>
  </si>
  <si>
    <t>SUMMARY</t>
  </si>
  <si>
    <t>Groups</t>
  </si>
  <si>
    <t>Source of Variation</t>
  </si>
  <si>
    <t>Between Groups</t>
  </si>
  <si>
    <t>Within Groups</t>
  </si>
  <si>
    <t>Observations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</si>
  <si>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</si>
  <si>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</si>
  <si>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</si>
  <si>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</si>
  <si>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</si>
  <si>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</si>
  <si>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t-Test: Two-Sample Assuming Unequal Variances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</si>
  <si>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</si>
  <si>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</si>
  <si>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</si>
  <si>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</si>
  <si>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</si>
  <si>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</si>
  <si>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</si>
  <si>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</si>
  <si>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</si>
  <si>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</si>
  <si>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</si>
  <si>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</si>
  <si>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</si>
  <si>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</si>
  <si>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</si>
  <si>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</si>
  <si>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</si>
  <si>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</si>
  <si>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</si>
  <si>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</si>
  <si>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5.1.33</t>
  </si>
  <si>
    <t>5.1.34</t>
  </si>
  <si>
    <t>5.1.35</t>
  </si>
  <si>
    <t>5.1.36</t>
  </si>
  <si>
    <t>5.1.49</t>
  </si>
  <si>
    <t>5.1.50</t>
  </si>
  <si>
    <t>5.1.51</t>
  </si>
  <si>
    <t>5.1.52</t>
  </si>
  <si>
    <t>5.1.53</t>
  </si>
  <si>
    <t>5.1.54</t>
  </si>
  <si>
    <t>5.1.55</t>
  </si>
  <si>
    <t>5.1.56</t>
  </si>
  <si>
    <t>5.1.57</t>
  </si>
  <si>
    <t>5.1.58</t>
  </si>
  <si>
    <t>5.1.59</t>
  </si>
  <si>
    <t>5.1.60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</si>
  <si>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</si>
  <si>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</si>
  <si>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</si>
  <si>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</si>
  <si>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</si>
  <si>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</si>
  <si>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</si>
  <si>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</si>
  <si>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</si>
  <si>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</si>
  <si>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</si>
  <si>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</si>
  <si>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5.2.25</t>
  </si>
  <si>
    <t>5.2.26</t>
  </si>
  <si>
    <t>5.2.27</t>
  </si>
  <si>
    <t>5.2.28</t>
  </si>
  <si>
    <t>5.2.29</t>
  </si>
  <si>
    <t>5.2.30</t>
  </si>
  <si>
    <t>5.2.31</t>
  </si>
  <si>
    <t>5.2.32</t>
  </si>
  <si>
    <t>5.2.33</t>
  </si>
  <si>
    <t>5.2.34</t>
  </si>
  <si>
    <t>5.2.35</t>
  </si>
  <si>
    <t>5.2.36</t>
  </si>
  <si>
    <t>5.2.49</t>
  </si>
  <si>
    <t>5.2.50</t>
  </si>
  <si>
    <t>5.2.51</t>
  </si>
  <si>
    <t>5.2.52</t>
  </si>
  <si>
    <t>5.2.53</t>
  </si>
  <si>
    <t>5.2.54</t>
  </si>
  <si>
    <t>5.2.55</t>
  </si>
  <si>
    <t>5.2.56</t>
  </si>
  <si>
    <t>5.2.57</t>
  </si>
  <si>
    <t>5.2.58</t>
  </si>
  <si>
    <t>5.2.59</t>
  </si>
  <si>
    <t>5.2.60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</si>
  <si>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</si>
  <si>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</si>
  <si>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</si>
  <si>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</si>
  <si>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</si>
  <si>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</si>
  <si>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</si>
  <si>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</si>
  <si>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</si>
  <si>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</si>
  <si>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</si>
  <si>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</si>
  <si>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5.3.25</t>
  </si>
  <si>
    <t>5.3.26</t>
  </si>
  <si>
    <t>5.3.27</t>
  </si>
  <si>
    <t>5.3.28</t>
  </si>
  <si>
    <t>5.3.29</t>
  </si>
  <si>
    <t>5.3.30</t>
  </si>
  <si>
    <t>5.3.31</t>
  </si>
  <si>
    <t>5.3.32</t>
  </si>
  <si>
    <t>5.3.33</t>
  </si>
  <si>
    <t>5.3.34</t>
  </si>
  <si>
    <t>5.3.35</t>
  </si>
  <si>
    <t>5.3.36</t>
  </si>
  <si>
    <t>5.3.49</t>
  </si>
  <si>
    <t>5.3.50</t>
  </si>
  <si>
    <t>5.3.51</t>
  </si>
  <si>
    <t>5.3.52</t>
  </si>
  <si>
    <t>5.3.53</t>
  </si>
  <si>
    <t>5.3.54</t>
  </si>
  <si>
    <t>5.3.55</t>
  </si>
  <si>
    <t>5.3.56</t>
  </si>
  <si>
    <t>5.3.57</t>
  </si>
  <si>
    <t>5.3.58</t>
  </si>
  <si>
    <t>5.3.59</t>
  </si>
  <si>
    <t>5.3.60</t>
  </si>
  <si>
    <t>&gt;0.05 accept null hypothesis</t>
  </si>
  <si>
    <t>&lt;0.05 reject null hypothesis</t>
  </si>
  <si>
    <t>hessian mounted at bottom of specimen with thin layer from surface, without vs with food</t>
  </si>
  <si>
    <t>hessian mounted at bottom of specimen almost touching surface, without food vs with food</t>
  </si>
  <si>
    <t>without food, different hessian positions</t>
  </si>
  <si>
    <t>with food, different hessian positions</t>
  </si>
  <si>
    <t>100% RH</t>
  </si>
  <si>
    <t>submerged in water</t>
  </si>
  <si>
    <t>freeze thaw cycle</t>
  </si>
  <si>
    <t>conclusion: all conditions affected the glass fibre samples</t>
  </si>
  <si>
    <t>without vs with food</t>
  </si>
  <si>
    <t>different hessian positions, without food</t>
  </si>
  <si>
    <t>different hessian positions, with food</t>
  </si>
  <si>
    <t>5.3.37</t>
  </si>
  <si>
    <t>5.3.38</t>
  </si>
  <si>
    <t>5.3.39</t>
  </si>
  <si>
    <t>5.3.40</t>
  </si>
  <si>
    <t>5.3.41</t>
  </si>
  <si>
    <t>5.3.42</t>
  </si>
  <si>
    <t>5.3.43</t>
  </si>
  <si>
    <t>5.3.44</t>
  </si>
  <si>
    <t>5.3.45</t>
  </si>
  <si>
    <t>5.3.46</t>
  </si>
  <si>
    <t>5.3.47</t>
  </si>
  <si>
    <t>5.3.48</t>
  </si>
  <si>
    <t>5.1.37</t>
  </si>
  <si>
    <t>5.1.38</t>
  </si>
  <si>
    <t>5.1.39</t>
  </si>
  <si>
    <t>5.1.40</t>
  </si>
  <si>
    <t>5.1.41</t>
  </si>
  <si>
    <t>5.1.42</t>
  </si>
  <si>
    <t>5.1.43</t>
  </si>
  <si>
    <t>5.1.44</t>
  </si>
  <si>
    <t>5.1.45</t>
  </si>
  <si>
    <t>5.1.46</t>
  </si>
  <si>
    <t>5.1.47</t>
  </si>
  <si>
    <t>5.1.48</t>
  </si>
  <si>
    <t>5.2.37</t>
  </si>
  <si>
    <t>5.2.38</t>
  </si>
  <si>
    <t>5.2.39</t>
  </si>
  <si>
    <t>5.2.40</t>
  </si>
  <si>
    <t>5.2.41</t>
  </si>
  <si>
    <t>5.2.42</t>
  </si>
  <si>
    <t>5.2.43</t>
  </si>
  <si>
    <t>5.2.44</t>
  </si>
  <si>
    <t>5.2.45</t>
  </si>
  <si>
    <t>5.2.46</t>
  </si>
  <si>
    <t>5.2.47</t>
  </si>
  <si>
    <t>5.2.48</t>
  </si>
  <si>
    <t>8.1.14</t>
  </si>
  <si>
    <t>8.1.15</t>
  </si>
  <si>
    <t>8.1.16</t>
  </si>
  <si>
    <t>8.1.17</t>
  </si>
  <si>
    <t>8.1.18</t>
  </si>
  <si>
    <t>8.1.19</t>
  </si>
  <si>
    <t>8.1.20</t>
  </si>
  <si>
    <t>8.1.21</t>
  </si>
  <si>
    <t>8.1.22</t>
  </si>
  <si>
    <t>8.1.23</t>
  </si>
  <si>
    <t>8.1.24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</si>
  <si>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</si>
  <si>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</si>
  <si>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</si>
  <si>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</si>
  <si>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</si>
  <si>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</si>
  <si>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</si>
  <si>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</si>
  <si>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</si>
  <si>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</si>
  <si>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</si>
  <si>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</si>
  <si>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</si>
  <si>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</si>
  <si>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</si>
  <si>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</si>
  <si>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</si>
  <si>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</si>
  <si>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</si>
  <si>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</si>
  <si>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</si>
  <si>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</si>
  <si>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</si>
  <si>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</si>
  <si>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</si>
  <si>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</si>
  <si>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</si>
  <si>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</si>
  <si>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</si>
  <si>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</si>
  <si>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</si>
  <si>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</si>
  <si>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</si>
  <si>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</si>
  <si>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</si>
  <si>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</si>
  <si>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wetting and drying</t>
  </si>
  <si>
    <t>fungus with food</t>
  </si>
  <si>
    <t>5.3.14</t>
  </si>
  <si>
    <t>5.3.15</t>
  </si>
  <si>
    <t>5.3.16</t>
  </si>
  <si>
    <t>5.3.17</t>
  </si>
  <si>
    <t>5.3.18</t>
  </si>
  <si>
    <t>5.3.19</t>
  </si>
  <si>
    <t>5.3.20</t>
  </si>
  <si>
    <t>5.3.21</t>
  </si>
  <si>
    <t>5.3.22</t>
  </si>
  <si>
    <t>5.3.23</t>
  </si>
  <si>
    <t>5.3.24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</si>
  <si>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</si>
  <si>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</si>
  <si>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</si>
  <si>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</si>
  <si>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</si>
  <si>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</si>
  <si>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</si>
  <si>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</si>
  <si>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5.2.22</t>
  </si>
  <si>
    <t>5.2.23</t>
  </si>
  <si>
    <t>5.2.24</t>
  </si>
  <si>
    <t>conclusion: all affected</t>
  </si>
  <si>
    <t xml:space="preserve">wetting and drying </t>
  </si>
  <si>
    <t>8.3.25</t>
  </si>
  <si>
    <t>8.1.25</t>
  </si>
  <si>
    <t>8.1.26</t>
  </si>
  <si>
    <t>8.1.27</t>
  </si>
  <si>
    <t>8.1.28</t>
  </si>
  <si>
    <t>8.1.29</t>
  </si>
  <si>
    <t>8.1.30</t>
  </si>
  <si>
    <t>8.1.31</t>
  </si>
  <si>
    <t>8.1.32</t>
  </si>
  <si>
    <t>8.1.33</t>
  </si>
  <si>
    <t>8.1.34</t>
  </si>
  <si>
    <t>8.1.35</t>
  </si>
  <si>
    <t>8.1.36</t>
  </si>
  <si>
    <t>8.2.25</t>
  </si>
  <si>
    <t>8.2.26</t>
  </si>
  <si>
    <t>8.2.27</t>
  </si>
  <si>
    <t>8.2.28</t>
  </si>
  <si>
    <t>8.2.29</t>
  </si>
  <si>
    <t>8.2.30</t>
  </si>
  <si>
    <t>8.2.31</t>
  </si>
  <si>
    <t>8.2.32</t>
  </si>
  <si>
    <t>8.2.33</t>
  </si>
  <si>
    <t>8.2.34</t>
  </si>
  <si>
    <t>8.2.35</t>
  </si>
  <si>
    <t>8.2.36</t>
  </si>
  <si>
    <t>8.3.26</t>
  </si>
  <si>
    <t>8.3.27</t>
  </si>
  <si>
    <t>8.3.28</t>
  </si>
  <si>
    <t>8.3.29</t>
  </si>
  <si>
    <t>8.3.30</t>
  </si>
  <si>
    <t>8.3.31</t>
  </si>
  <si>
    <t>8.3.32</t>
  </si>
  <si>
    <t>8.3.33</t>
  </si>
  <si>
    <t>8.3.34</t>
  </si>
  <si>
    <t>8.3.35</t>
  </si>
  <si>
    <t>8.3.36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</si>
</sst>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000"/>
    <numFmt numFmtId="166" formatCode="0.000"/>
  </numFmts>
  <fonts count="10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ill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3" fillId="0" borderId="0" xfId="0" applyFont="1"/>
    <xf numFmtId="164" fontId="0" fillId="0" borderId="0" xfId="1" applyFont="1"/>
    <xf numFmtId="0" fontId="0" fillId="3" borderId="0" xfId="0" applyFill="1"/>
    <xf numFmtId="0" fontId="0" fillId="3" borderId="0" xfId="0" applyFill="1" applyBorder="1"/>
    <xf numFmtId="0" fontId="0" fillId="4" borderId="0" xfId="0" applyFill="1"/>
    <xf numFmtId="0" fontId="5" fillId="0" borderId="0" xfId="0" applyFont="1"/>
    <xf numFmtId="165" fontId="0" fillId="0" borderId="0" xfId="0" applyNumberForma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9" fillId="0" borderId="0" xfId="0" applyFont="1" applyFill="1"/>
    <xf numFmtId="0" fontId="0" fillId="5" borderId="0" xfId="0" applyFill="1"/>
    <xf numFmtId="0" fontId="9" fillId="5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d272/Documents/BATH%20UNIVERSITY%20COMPLETE/POST%20DOC%20PLASTER/FLEXURAL/plaster%208.2.25_8.2.36%20up%20to%2010mm%20displac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iled for figure"/>
      <sheetName val="Compiled"/>
      <sheetName val="Summary"/>
      <sheetName val="Average"/>
      <sheetName val="plaster 8.2_25"/>
      <sheetName val="plaster 8.2_26"/>
      <sheetName val="plaster 8.2_27"/>
      <sheetName val="plaster 8.2_28"/>
      <sheetName val="plaster 8.2_29"/>
      <sheetName val="plaster 8.2_30"/>
      <sheetName val="plaster 8.2_31"/>
      <sheetName val="plaster 8.2_32"/>
      <sheetName val="plaster 8.2_33"/>
      <sheetName val="plaster 8.2_34"/>
      <sheetName val="plaster 8.2_35"/>
      <sheetName val="plaster 8.2_36"/>
    </sheetNames>
    <sheetDataSet>
      <sheetData sheetId="0"/>
      <sheetData sheetId="1" refreshError="1"/>
      <sheetData sheetId="2"/>
      <sheetData sheetId="3"/>
      <sheetData sheetId="4">
        <row r="9">
          <cell r="O9">
            <v>6.0278417229562509E-2</v>
          </cell>
          <cell r="S9">
            <v>2.4493012492709987</v>
          </cell>
        </row>
        <row r="360">
          <cell r="I360">
            <v>2.2017460317460316</v>
          </cell>
        </row>
        <row r="2139">
          <cell r="I2139">
            <v>2.2017460317460316</v>
          </cell>
        </row>
      </sheetData>
      <sheetData sheetId="5">
        <row r="9">
          <cell r="O9">
            <v>0.109128779069309</v>
          </cell>
          <cell r="S9">
            <v>3.0196891184547834</v>
          </cell>
        </row>
        <row r="2402">
          <cell r="I2402">
            <v>2.2198780487804881</v>
          </cell>
        </row>
      </sheetData>
      <sheetData sheetId="6">
        <row r="9">
          <cell r="O9">
            <v>0.12573480114585553</v>
          </cell>
          <cell r="S9">
            <v>2.8557685227278116</v>
          </cell>
        </row>
        <row r="2602">
          <cell r="I2602">
            <v>2.3857317391304345</v>
          </cell>
        </row>
      </sheetData>
      <sheetData sheetId="7">
        <row r="9">
          <cell r="O9">
            <v>0.12552751772135007</v>
          </cell>
          <cell r="S9">
            <v>2.8028997913294074</v>
          </cell>
        </row>
        <row r="2564">
          <cell r="I2564">
            <v>2.0493553398058251</v>
          </cell>
        </row>
      </sheetData>
      <sheetData sheetId="8">
        <row r="9">
          <cell r="O9">
            <v>5.0177752113555581E-2</v>
          </cell>
          <cell r="S9">
            <v>2.7161487696114106</v>
          </cell>
        </row>
        <row r="2719">
          <cell r="I2719">
            <v>1.9430655555555556</v>
          </cell>
        </row>
      </sheetData>
      <sheetData sheetId="9">
        <row r="9">
          <cell r="O9">
            <v>0.12582161487849389</v>
          </cell>
          <cell r="S9">
            <v>1.9642623858452657</v>
          </cell>
        </row>
        <row r="2742">
          <cell r="I2742">
            <v>1.7808673469387755</v>
          </cell>
        </row>
      </sheetData>
      <sheetData sheetId="10">
        <row r="9">
          <cell r="O9">
            <v>0.11221527022616357</v>
          </cell>
          <cell r="S9">
            <v>2.1998423313175834</v>
          </cell>
        </row>
        <row r="2793">
          <cell r="I2793">
            <v>1.9132287081339716</v>
          </cell>
        </row>
      </sheetData>
      <sheetData sheetId="11">
        <row r="9">
          <cell r="O9">
            <v>0.15462298095982502</v>
          </cell>
          <cell r="S9">
            <v>2.7671287126350088</v>
          </cell>
        </row>
        <row r="2159">
          <cell r="I2159">
            <v>1.9975247787610613</v>
          </cell>
        </row>
      </sheetData>
      <sheetData sheetId="12">
        <row r="9">
          <cell r="O9">
            <v>5.7828617513741402E-2</v>
          </cell>
          <cell r="S9">
            <v>2.8911959702827619</v>
          </cell>
        </row>
        <row r="2481">
          <cell r="I2481">
            <v>2.5528172043010757</v>
          </cell>
        </row>
      </sheetData>
      <sheetData sheetId="13">
        <row r="9">
          <cell r="O9">
            <v>0.13911062074557615</v>
          </cell>
          <cell r="S9">
            <v>2.1121546193582357</v>
          </cell>
        </row>
        <row r="2788">
          <cell r="I2788">
            <v>1.0665176470588225</v>
          </cell>
        </row>
      </sheetData>
      <sheetData sheetId="14">
        <row r="9">
          <cell r="O9">
            <v>2.5267516657091694E-2</v>
          </cell>
          <cell r="S9">
            <v>1.3037615644225748</v>
          </cell>
        </row>
        <row r="2787">
          <cell r="I2787">
            <v>1.0552258064516127</v>
          </cell>
        </row>
      </sheetData>
      <sheetData sheetId="15">
        <row r="9">
          <cell r="O9">
            <v>2.1365037823497652E-2</v>
          </cell>
          <cell r="S9">
            <v>2.1489124312416537</v>
          </cell>
        </row>
        <row r="2422">
          <cell r="I2422">
            <v>2.0963356223175964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2694-DDB6-7142-842A-D61D50BA45FD}">
  <dimension ref="A1:AQ37"/>
  <sheetViews>
    <sheetView zoomScale="60" zoomScaleNormal="60" workbookViewId="0">
      <selection activeCell="F16" sqref="F16"/>
    </sheetView>
  </sheetViews>
  <sheetFormatPr defaultColWidth="10.6640625" defaultRowHeight="15.5" x14ac:dyDescent="0.35"/>
  <cols>
    <col min="29" max="29" width="17.83203125" bestFit="1" customWidth="1"/>
  </cols>
  <sheetData>
    <row r="1" spans="1:43" x14ac:dyDescent="0.35">
      <c r="A1" s="12" t="s">
        <v>111</v>
      </c>
      <c r="B1" t="s">
        <v>5</v>
      </c>
      <c r="C1" s="14" t="s">
        <v>123</v>
      </c>
      <c r="D1" s="14" t="s">
        <v>244</v>
      </c>
      <c r="E1" t="s">
        <v>135</v>
      </c>
      <c r="F1" t="s">
        <v>279</v>
      </c>
      <c r="G1" t="s">
        <v>82</v>
      </c>
      <c r="H1" t="s">
        <v>18</v>
      </c>
      <c r="L1" t="s">
        <v>111</v>
      </c>
      <c r="M1" t="s">
        <v>5</v>
      </c>
      <c r="N1" t="s">
        <v>135</v>
      </c>
      <c r="O1" t="s">
        <v>279</v>
      </c>
      <c r="P1" t="s">
        <v>82</v>
      </c>
      <c r="Q1" s="14" t="s">
        <v>18</v>
      </c>
      <c r="U1" t="s">
        <v>111</v>
      </c>
      <c r="V1" t="s">
        <v>5</v>
      </c>
      <c r="W1" t="s">
        <v>135</v>
      </c>
      <c r="X1" t="s">
        <v>279</v>
      </c>
      <c r="Y1" t="s">
        <v>82</v>
      </c>
    </row>
    <row r="2" spans="1:43" x14ac:dyDescent="0.35">
      <c r="A2">
        <v>4.3178409257860944</v>
      </c>
      <c r="B2">
        <v>3.4060303833691035</v>
      </c>
      <c r="C2" s="6">
        <v>1.1401169138071614</v>
      </c>
      <c r="D2" s="6">
        <v>2.3463987391178254</v>
      </c>
      <c r="E2">
        <v>3.4593628352076116</v>
      </c>
      <c r="F2">
        <v>4.8066292616188289</v>
      </c>
      <c r="H2">
        <v>3.5869911786587316</v>
      </c>
      <c r="L2">
        <v>4.3178409257860944</v>
      </c>
      <c r="M2">
        <v>3.4060303833691035</v>
      </c>
      <c r="N2">
        <v>3.4593628352076116</v>
      </c>
      <c r="O2">
        <v>4.8066292616188289</v>
      </c>
      <c r="Q2">
        <v>3.5869911786587316</v>
      </c>
      <c r="U2">
        <v>4.3178409257860944</v>
      </c>
      <c r="V2">
        <v>3.4060303833691035</v>
      </c>
      <c r="W2">
        <v>3.4593628352076116</v>
      </c>
      <c r="X2">
        <v>4.8066292616188289</v>
      </c>
    </row>
    <row r="3" spans="1:43" x14ac:dyDescent="0.35">
      <c r="A3">
        <v>4.7985393714303548</v>
      </c>
      <c r="B3">
        <v>3.4837309763404898</v>
      </c>
      <c r="C3" s="6">
        <v>1.5134865643091893</v>
      </c>
      <c r="D3" s="6">
        <v>3.5426503730894519</v>
      </c>
      <c r="E3">
        <v>3.4389846675724827</v>
      </c>
      <c r="F3">
        <v>4.0461091293433746</v>
      </c>
      <c r="G3">
        <v>4.4466256698759219</v>
      </c>
      <c r="H3">
        <v>3.2098873264040537</v>
      </c>
      <c r="L3">
        <v>4.7985393714303548</v>
      </c>
      <c r="M3">
        <v>3.4837309763404898</v>
      </c>
      <c r="N3">
        <v>3.4389846675724827</v>
      </c>
      <c r="O3">
        <v>4.0461091293433746</v>
      </c>
      <c r="P3">
        <v>4.4466256698759219</v>
      </c>
      <c r="Q3">
        <v>3.2098873264040537</v>
      </c>
      <c r="U3">
        <v>4.7985393714303548</v>
      </c>
      <c r="V3">
        <v>3.4837309763404898</v>
      </c>
      <c r="W3">
        <v>3.4389846675724827</v>
      </c>
      <c r="X3">
        <v>4.0461091293433746</v>
      </c>
      <c r="Y3">
        <v>4.4466256698759219</v>
      </c>
      <c r="AC3" t="s">
        <v>226</v>
      </c>
      <c r="AD3">
        <f>((D20-D22)/D20)*100</f>
        <v>71.198384189638006</v>
      </c>
    </row>
    <row r="4" spans="1:43" x14ac:dyDescent="0.35">
      <c r="A4">
        <v>5.3264034145514163</v>
      </c>
      <c r="B4">
        <v>3.4048938134810709</v>
      </c>
      <c r="C4" s="6">
        <v>1.0402427734459858</v>
      </c>
      <c r="D4" s="6">
        <v>2.9881816814462314</v>
      </c>
      <c r="E4">
        <v>3.8043605742165516</v>
      </c>
      <c r="F4">
        <v>5.5350364389898896</v>
      </c>
      <c r="G4">
        <v>3.3950617283950613</v>
      </c>
      <c r="H4">
        <v>2.9236383054467781</v>
      </c>
      <c r="L4">
        <v>5.3264034145514163</v>
      </c>
      <c r="M4">
        <v>3.4048938134810709</v>
      </c>
      <c r="N4">
        <v>3.8043605742165516</v>
      </c>
      <c r="O4">
        <v>5.5350364389898896</v>
      </c>
      <c r="P4">
        <v>3.3950617283950613</v>
      </c>
      <c r="Q4">
        <v>2.9236383054467781</v>
      </c>
      <c r="U4">
        <v>5.3264034145514163</v>
      </c>
      <c r="V4">
        <v>3.4048938134810709</v>
      </c>
      <c r="W4">
        <v>3.8043605742165516</v>
      </c>
      <c r="X4">
        <v>5.5350364389898896</v>
      </c>
      <c r="Y4">
        <v>3.3950617283950613</v>
      </c>
      <c r="AC4" t="s">
        <v>315</v>
      </c>
      <c r="AD4">
        <f>((D20-D23)/D20)*100</f>
        <v>43.336508489774836</v>
      </c>
    </row>
    <row r="5" spans="1:43" x14ac:dyDescent="0.35">
      <c r="A5">
        <v>4.258931379515194</v>
      </c>
      <c r="B5">
        <v>3.4063666670828705</v>
      </c>
      <c r="C5" s="6">
        <v>1.5797117851214728</v>
      </c>
      <c r="D5" s="6">
        <v>1.9708310587904128</v>
      </c>
      <c r="E5">
        <v>4.1906504014284112</v>
      </c>
      <c r="F5">
        <v>3.8615548017146781</v>
      </c>
      <c r="G5">
        <v>3.8458680142687287</v>
      </c>
      <c r="H5">
        <v>2.2657082623476241</v>
      </c>
      <c r="L5">
        <v>4.258931379515194</v>
      </c>
      <c r="M5">
        <v>3.4063666670828705</v>
      </c>
      <c r="N5">
        <v>4.1906504014284112</v>
      </c>
      <c r="O5">
        <v>3.8615548017146781</v>
      </c>
      <c r="P5">
        <v>3.8458680142687287</v>
      </c>
      <c r="Q5">
        <v>2.2657082623476241</v>
      </c>
      <c r="U5">
        <v>4.258931379515194</v>
      </c>
      <c r="V5">
        <v>3.4063666670828705</v>
      </c>
      <c r="W5">
        <v>4.1906504014284112</v>
      </c>
      <c r="X5">
        <v>3.8615548017146781</v>
      </c>
      <c r="Y5">
        <v>3.8458680142687287</v>
      </c>
      <c r="AC5" t="s">
        <v>316</v>
      </c>
      <c r="AD5">
        <f>((D25-D27)/D25)*100</f>
        <v>13.35344492394289</v>
      </c>
    </row>
    <row r="6" spans="1:43" x14ac:dyDescent="0.35">
      <c r="A6">
        <v>4.7428566314979372</v>
      </c>
      <c r="B6">
        <v>4.4466256698759219</v>
      </c>
      <c r="C6" s="6">
        <v>0.72875254034077619</v>
      </c>
      <c r="D6" s="6">
        <v>2.816381532886886</v>
      </c>
      <c r="E6">
        <v>3.751891364413841</v>
      </c>
      <c r="F6">
        <v>2.9861828512396693</v>
      </c>
      <c r="G6">
        <v>3.7822754168908017</v>
      </c>
      <c r="H6">
        <v>3.4973312672176302</v>
      </c>
      <c r="L6">
        <v>4.7428566314979372</v>
      </c>
      <c r="M6">
        <v>4.4466256698759219</v>
      </c>
      <c r="N6">
        <v>3.751891364413841</v>
      </c>
      <c r="O6">
        <v>2.9861828512396693</v>
      </c>
      <c r="P6">
        <v>3.7822754168908017</v>
      </c>
      <c r="Q6">
        <v>3.4973312672176302</v>
      </c>
      <c r="U6">
        <v>4.7428566314979372</v>
      </c>
      <c r="V6">
        <v>4.4466256698759219</v>
      </c>
      <c r="W6">
        <v>3.751891364413841</v>
      </c>
      <c r="X6">
        <v>2.9861828512396693</v>
      </c>
      <c r="Y6">
        <v>3.7822754168908017</v>
      </c>
    </row>
    <row r="7" spans="1:43" x14ac:dyDescent="0.35">
      <c r="A7">
        <v>5.2250529335427904</v>
      </c>
      <c r="B7">
        <v>4.3464244719070981</v>
      </c>
      <c r="C7" s="6">
        <v>1.4835086973465119</v>
      </c>
      <c r="D7" s="6">
        <v>1.5615870856165026</v>
      </c>
      <c r="E7">
        <v>3.8445459703186113</v>
      </c>
      <c r="F7">
        <v>4.8531169597326418</v>
      </c>
      <c r="G7">
        <v>4.073741874850362</v>
      </c>
      <c r="H7">
        <v>4.354768471476266</v>
      </c>
      <c r="L7">
        <v>5.2250529335427904</v>
      </c>
      <c r="M7">
        <v>4.3464244719070981</v>
      </c>
      <c r="N7">
        <v>3.8445459703186113</v>
      </c>
      <c r="O7">
        <v>4.8531169597326418</v>
      </c>
      <c r="P7">
        <v>4.073741874850362</v>
      </c>
      <c r="Q7">
        <v>4.354768471476266</v>
      </c>
      <c r="U7">
        <v>5.2250529335427904</v>
      </c>
      <c r="V7">
        <v>4.3464244719070981</v>
      </c>
      <c r="W7">
        <v>3.8445459703186113</v>
      </c>
      <c r="X7">
        <v>4.8531169597326418</v>
      </c>
      <c r="Y7">
        <v>4.073741874850362</v>
      </c>
    </row>
    <row r="8" spans="1:43" x14ac:dyDescent="0.35">
      <c r="A8">
        <v>3.9334633953006861</v>
      </c>
      <c r="B8">
        <v>4.3066033092610985</v>
      </c>
      <c r="C8" s="6">
        <v>1.5573725847959585</v>
      </c>
      <c r="D8" s="6">
        <v>2.6353891298927068</v>
      </c>
      <c r="E8">
        <v>4.7576161014958096</v>
      </c>
      <c r="F8">
        <v>4.3620087998786214</v>
      </c>
      <c r="G8">
        <v>4.7895841207366185</v>
      </c>
      <c r="H8">
        <v>4.4784187913392515</v>
      </c>
      <c r="L8">
        <v>3.9334633953006861</v>
      </c>
      <c r="M8">
        <v>4.3066033092610985</v>
      </c>
      <c r="N8">
        <v>4.7576161014958096</v>
      </c>
      <c r="O8">
        <v>4.3620087998786214</v>
      </c>
      <c r="P8">
        <v>4.7895841207366185</v>
      </c>
      <c r="Q8">
        <v>4.4784187913392515</v>
      </c>
      <c r="U8">
        <v>3.9334633953006861</v>
      </c>
      <c r="V8">
        <v>4.3066033092610985</v>
      </c>
      <c r="W8">
        <v>4.7576161014958096</v>
      </c>
      <c r="X8">
        <v>4.3620087998786214</v>
      </c>
      <c r="Y8">
        <v>4.7895841207366185</v>
      </c>
    </row>
    <row r="9" spans="1:43" x14ac:dyDescent="0.35">
      <c r="A9">
        <v>4.0823884918731013</v>
      </c>
      <c r="B9">
        <v>4.2059294656679826</v>
      </c>
      <c r="C9" s="6">
        <v>0.91845524976352411</v>
      </c>
      <c r="D9" s="6">
        <v>1.4770661357018733</v>
      </c>
      <c r="E9">
        <v>5.2406812105323386</v>
      </c>
      <c r="F9">
        <v>3.8872302646423091</v>
      </c>
      <c r="G9">
        <v>4.7645436851211063</v>
      </c>
      <c r="H9">
        <v>4.1888056997947114</v>
      </c>
      <c r="L9">
        <v>4.0823884918731013</v>
      </c>
      <c r="M9">
        <v>4.2059294656679826</v>
      </c>
      <c r="N9">
        <v>5.2406812105323386</v>
      </c>
      <c r="O9">
        <v>3.8872302646423091</v>
      </c>
      <c r="P9">
        <v>4.7645436851211063</v>
      </c>
      <c r="Q9">
        <v>4.1888056997947114</v>
      </c>
      <c r="U9">
        <v>4.0823884918731013</v>
      </c>
      <c r="V9">
        <v>4.2059294656679826</v>
      </c>
      <c r="W9">
        <v>5.2406812105323386</v>
      </c>
      <c r="X9">
        <v>3.8872302646423091</v>
      </c>
      <c r="Y9">
        <v>4.7645436851211063</v>
      </c>
    </row>
    <row r="10" spans="1:43" x14ac:dyDescent="0.35">
      <c r="A10">
        <v>3.2342226543768979</v>
      </c>
      <c r="B10">
        <v>4.4957147229874499</v>
      </c>
      <c r="C10" s="6">
        <v>1.3756659970303085</v>
      </c>
      <c r="D10" s="6">
        <v>1.3637740634902893</v>
      </c>
      <c r="E10">
        <v>4.1843887838689362</v>
      </c>
      <c r="F10">
        <v>3.9385857022429223</v>
      </c>
      <c r="G10">
        <v>3.4686090877558096</v>
      </c>
      <c r="H10">
        <v>3.506391454912603</v>
      </c>
      <c r="L10">
        <v>3.2342226543768979</v>
      </c>
      <c r="M10">
        <v>4.4957147229874499</v>
      </c>
      <c r="N10">
        <v>4.1843887838689362</v>
      </c>
      <c r="O10">
        <v>3.9385857022429223</v>
      </c>
      <c r="P10">
        <v>3.4686090877558096</v>
      </c>
      <c r="Q10">
        <v>3.506391454912603</v>
      </c>
      <c r="U10">
        <v>3.2342226543768979</v>
      </c>
      <c r="V10">
        <v>4.4957147229874499</v>
      </c>
      <c r="W10">
        <v>4.1843887838689362</v>
      </c>
      <c r="X10">
        <v>3.9385857022429223</v>
      </c>
      <c r="Y10">
        <v>3.4686090877558096</v>
      </c>
    </row>
    <row r="11" spans="1:43" x14ac:dyDescent="0.35">
      <c r="A11">
        <v>2.6938391349221256</v>
      </c>
      <c r="B11">
        <v>4.2945840129476389</v>
      </c>
      <c r="C11" s="6">
        <v>0.33908420138888901</v>
      </c>
      <c r="D11" s="6">
        <v>1.7570936828724384</v>
      </c>
      <c r="E11">
        <v>4.0094891242607495</v>
      </c>
      <c r="F11">
        <v>4.6256955675557139</v>
      </c>
      <c r="G11">
        <v>5.1411367716037404</v>
      </c>
      <c r="H11">
        <v>4.417690579997358</v>
      </c>
      <c r="L11">
        <v>2.6938391349221256</v>
      </c>
      <c r="M11">
        <v>4.2945840129476389</v>
      </c>
      <c r="N11">
        <v>4.0094891242607495</v>
      </c>
      <c r="O11">
        <v>4.6256955675557139</v>
      </c>
      <c r="P11">
        <v>5.1411367716037404</v>
      </c>
      <c r="Q11">
        <v>4.417690579997358</v>
      </c>
      <c r="U11">
        <v>2.6938391349221256</v>
      </c>
      <c r="V11">
        <v>4.2945840129476389</v>
      </c>
      <c r="W11">
        <v>4.0094891242607495</v>
      </c>
      <c r="X11">
        <v>4.6256955675557139</v>
      </c>
      <c r="Y11">
        <v>5.1411367716037404</v>
      </c>
    </row>
    <row r="12" spans="1:43" x14ac:dyDescent="0.35">
      <c r="A12">
        <v>3.0702384372306808</v>
      </c>
      <c r="B12">
        <v>3.4075366320082061</v>
      </c>
      <c r="C12" s="6">
        <v>1.1610633693564911</v>
      </c>
      <c r="D12" s="6">
        <v>2.6447290685291351</v>
      </c>
      <c r="E12">
        <v>3.3567254634509265</v>
      </c>
      <c r="F12">
        <v>3.4044798046871398</v>
      </c>
      <c r="G12">
        <v>3.2490548204158793</v>
      </c>
      <c r="H12">
        <v>3.0163979812113482</v>
      </c>
      <c r="L12">
        <v>3.0702384372306808</v>
      </c>
      <c r="M12">
        <v>3.4075366320082061</v>
      </c>
      <c r="N12">
        <v>3.3567254634509265</v>
      </c>
      <c r="O12">
        <v>3.4044798046871398</v>
      </c>
      <c r="P12">
        <v>3.2490548204158793</v>
      </c>
      <c r="Q12">
        <v>3.0163979812113482</v>
      </c>
      <c r="U12">
        <v>3.0702384372306808</v>
      </c>
      <c r="V12">
        <v>3.4075366320082061</v>
      </c>
      <c r="W12">
        <v>3.3567254634509265</v>
      </c>
      <c r="X12">
        <v>3.4044798046871398</v>
      </c>
      <c r="Y12">
        <v>3.2490548204158793</v>
      </c>
    </row>
    <row r="13" spans="1:43" x14ac:dyDescent="0.35">
      <c r="A13">
        <v>3.001434948979592</v>
      </c>
      <c r="B13">
        <v>3.2566162954152245</v>
      </c>
      <c r="C13" s="6">
        <v>1.1846669590634304</v>
      </c>
      <c r="D13" s="6">
        <v>2.4826582577008574</v>
      </c>
      <c r="E13">
        <v>4.2387543252595163</v>
      </c>
      <c r="F13">
        <v>3.3933518005540164</v>
      </c>
      <c r="G13">
        <v>3.8993868550324509</v>
      </c>
      <c r="H13">
        <v>3.617292422311539</v>
      </c>
      <c r="L13">
        <v>3.001434948979592</v>
      </c>
      <c r="M13">
        <v>3.2566162954152245</v>
      </c>
      <c r="N13">
        <v>4.2387543252595163</v>
      </c>
      <c r="O13">
        <v>3.3933518005540164</v>
      </c>
      <c r="P13">
        <v>3.8993868550324509</v>
      </c>
      <c r="Q13">
        <v>3.617292422311539</v>
      </c>
      <c r="U13">
        <v>3.001434948979592</v>
      </c>
      <c r="V13">
        <v>3.2566162954152245</v>
      </c>
      <c r="W13">
        <v>4.2387543252595163</v>
      </c>
      <c r="X13">
        <v>3.3933518005540164</v>
      </c>
      <c r="Y13">
        <v>3.8993868550324509</v>
      </c>
    </row>
    <row r="14" spans="1:43" x14ac:dyDescent="0.35">
      <c r="AI14" s="8"/>
      <c r="AJ14" s="8"/>
      <c r="AK14" s="8"/>
      <c r="AL14" s="8"/>
      <c r="AM14" s="8"/>
      <c r="AN14" s="8"/>
      <c r="AO14" s="8"/>
      <c r="AP14" s="8"/>
      <c r="AQ14" s="8"/>
    </row>
    <row r="15" spans="1:43" x14ac:dyDescent="0.35">
      <c r="K15" s="8"/>
      <c r="L15" s="8"/>
      <c r="M15" s="8"/>
      <c r="N15" s="8"/>
      <c r="O15" s="8"/>
      <c r="P15" s="8"/>
      <c r="Q15" s="8"/>
      <c r="R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</row>
    <row r="16" spans="1:43" x14ac:dyDescent="0.35">
      <c r="A16" t="s">
        <v>97</v>
      </c>
      <c r="K16" s="8"/>
      <c r="L16" t="s">
        <v>97</v>
      </c>
      <c r="U16" t="s">
        <v>97</v>
      </c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</row>
    <row r="17" spans="1:43" x14ac:dyDescent="0.35">
      <c r="K17" s="8"/>
      <c r="L17" s="15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</row>
    <row r="18" spans="1:43" ht="16" thickBot="1" x14ac:dyDescent="0.4">
      <c r="A18" t="s">
        <v>98</v>
      </c>
      <c r="K18" s="8"/>
      <c r="L18" t="s">
        <v>98</v>
      </c>
      <c r="U18" t="s">
        <v>98</v>
      </c>
      <c r="AC18" s="8"/>
      <c r="AD18" s="9"/>
      <c r="AE18" s="9"/>
      <c r="AF18" s="9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</row>
    <row r="19" spans="1:43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K19" s="8"/>
      <c r="L19" s="4" t="s">
        <v>99</v>
      </c>
      <c r="M19" s="4" t="s">
        <v>85</v>
      </c>
      <c r="N19" s="4" t="s">
        <v>86</v>
      </c>
      <c r="O19" s="4" t="s">
        <v>87</v>
      </c>
      <c r="P19" s="4" t="s">
        <v>88</v>
      </c>
      <c r="U19" s="4" t="s">
        <v>99</v>
      </c>
      <c r="V19" s="4" t="s">
        <v>85</v>
      </c>
      <c r="W19" s="4" t="s">
        <v>86</v>
      </c>
      <c r="X19" s="4" t="s">
        <v>87</v>
      </c>
      <c r="Y19" s="4" t="s">
        <v>88</v>
      </c>
      <c r="AC19" s="8"/>
      <c r="AD19" s="2"/>
      <c r="AE19" s="2"/>
      <c r="AF19" s="2"/>
      <c r="AG19" s="9"/>
      <c r="AH19" s="9"/>
      <c r="AI19" s="9"/>
      <c r="AJ19" s="9"/>
      <c r="AK19" s="9"/>
      <c r="AL19" s="9"/>
      <c r="AM19" s="9"/>
      <c r="AN19" s="8"/>
      <c r="AO19" s="8"/>
      <c r="AP19" s="8"/>
      <c r="AQ19" s="8"/>
    </row>
    <row r="20" spans="1:43" x14ac:dyDescent="0.35">
      <c r="A20" s="2" t="s">
        <v>111</v>
      </c>
      <c r="B20" s="2">
        <v>12</v>
      </c>
      <c r="C20" s="2">
        <v>48.68521171900688</v>
      </c>
      <c r="D20" s="2">
        <v>4.0571009765839063</v>
      </c>
      <c r="E20" s="2">
        <v>0.79489261113559706</v>
      </c>
      <c r="H20">
        <f>AVERAGE(A2:A13)</f>
        <v>4.0571009765839063</v>
      </c>
      <c r="K20" s="8"/>
      <c r="L20" s="2" t="s">
        <v>111</v>
      </c>
      <c r="M20" s="2">
        <v>12</v>
      </c>
      <c r="N20" s="2">
        <v>48.68521171900688</v>
      </c>
      <c r="O20" s="2">
        <v>4.0571009765839063</v>
      </c>
      <c r="P20" s="2">
        <v>0.79489261113559706</v>
      </c>
      <c r="U20" s="2" t="s">
        <v>111</v>
      </c>
      <c r="V20" s="2">
        <v>12</v>
      </c>
      <c r="W20" s="2">
        <v>48.68521171900688</v>
      </c>
      <c r="X20" s="2">
        <v>4.0571009765839063</v>
      </c>
      <c r="Y20" s="2">
        <v>0.79489261113559706</v>
      </c>
      <c r="AC20" s="8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8"/>
      <c r="AO20" s="8"/>
      <c r="AP20" s="8"/>
      <c r="AQ20" s="8"/>
    </row>
    <row r="21" spans="1:43" x14ac:dyDescent="0.35">
      <c r="A21" s="2" t="s">
        <v>5</v>
      </c>
      <c r="B21" s="2">
        <v>12</v>
      </c>
      <c r="C21" s="2">
        <v>46.461056420344164</v>
      </c>
      <c r="D21" s="2">
        <v>3.8717547016953469</v>
      </c>
      <c r="E21" s="2">
        <v>0.2564150162491759</v>
      </c>
      <c r="K21" s="8"/>
      <c r="L21" s="2" t="s">
        <v>5</v>
      </c>
      <c r="M21" s="2">
        <v>12</v>
      </c>
      <c r="N21" s="2">
        <v>46.461056420344164</v>
      </c>
      <c r="O21" s="2">
        <v>3.8717547016953469</v>
      </c>
      <c r="P21" s="2">
        <v>0.2564150162491759</v>
      </c>
      <c r="U21" s="2" t="s">
        <v>5</v>
      </c>
      <c r="V21" s="2">
        <v>12</v>
      </c>
      <c r="W21" s="2">
        <v>46.461056420344164</v>
      </c>
      <c r="X21" s="2">
        <v>3.8717547016953469</v>
      </c>
      <c r="Y21" s="2">
        <v>0.2564150162491759</v>
      </c>
      <c r="AC21" s="8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8"/>
      <c r="AO21" s="8"/>
      <c r="AP21" s="8"/>
      <c r="AQ21" s="8"/>
    </row>
    <row r="22" spans="1:43" x14ac:dyDescent="0.35">
      <c r="A22" s="2" t="s">
        <v>123</v>
      </c>
      <c r="B22" s="2">
        <v>12</v>
      </c>
      <c r="C22" s="2">
        <v>14.022127635769699</v>
      </c>
      <c r="D22" s="2">
        <v>1.1685106363141415</v>
      </c>
      <c r="E22" s="2">
        <v>0.14026217632032581</v>
      </c>
      <c r="K22" s="8"/>
      <c r="L22" s="2" t="s">
        <v>135</v>
      </c>
      <c r="M22" s="2">
        <v>12</v>
      </c>
      <c r="N22" s="2">
        <v>48.277450822025791</v>
      </c>
      <c r="O22" s="2">
        <v>4.0231209018354823</v>
      </c>
      <c r="P22" s="2">
        <v>0.30719319023160874</v>
      </c>
      <c r="U22" s="2" t="s">
        <v>135</v>
      </c>
      <c r="V22" s="2">
        <v>12</v>
      </c>
      <c r="W22" s="2">
        <v>48.277450822025791</v>
      </c>
      <c r="X22" s="2">
        <v>4.0231209018354823</v>
      </c>
      <c r="Y22" s="2">
        <v>0.30719319023160874</v>
      </c>
      <c r="AC22" s="8"/>
      <c r="AD22" s="2"/>
      <c r="AE22" s="2"/>
      <c r="AF22" s="2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</row>
    <row r="23" spans="1:43" x14ac:dyDescent="0.35">
      <c r="A23" s="2" t="s">
        <v>244</v>
      </c>
      <c r="B23" s="2">
        <v>12</v>
      </c>
      <c r="C23" s="2">
        <v>27.586740809134611</v>
      </c>
      <c r="D23" s="2">
        <v>2.2988950674278841</v>
      </c>
      <c r="E23" s="2">
        <v>0.45939475791036055</v>
      </c>
      <c r="K23" s="8"/>
      <c r="L23" s="2" t="s">
        <v>279</v>
      </c>
      <c r="M23" s="2">
        <v>12</v>
      </c>
      <c r="N23" s="2">
        <v>49.699981382199816</v>
      </c>
      <c r="O23" s="2">
        <v>4.1416651151833177</v>
      </c>
      <c r="P23" s="2">
        <v>0.5277078948904701</v>
      </c>
      <c r="U23" s="2" t="s">
        <v>279</v>
      </c>
      <c r="V23" s="2">
        <v>12</v>
      </c>
      <c r="W23" s="2">
        <v>49.699981382199816</v>
      </c>
      <c r="X23" s="2">
        <v>4.1416651151833177</v>
      </c>
      <c r="Y23" s="2">
        <v>0.5277078948904701</v>
      </c>
      <c r="AC23" s="8"/>
      <c r="AD23" s="2"/>
      <c r="AE23" s="2"/>
      <c r="AF23" s="2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</row>
    <row r="24" spans="1:43" ht="16" thickBot="1" x14ac:dyDescent="0.4">
      <c r="A24" s="2" t="s">
        <v>135</v>
      </c>
      <c r="B24" s="2">
        <v>12</v>
      </c>
      <c r="C24" s="2">
        <v>48.277450822025791</v>
      </c>
      <c r="D24" s="2">
        <v>4.0231209018354823</v>
      </c>
      <c r="E24" s="2">
        <v>0.30719319023160874</v>
      </c>
      <c r="K24" s="8"/>
      <c r="L24" s="2" t="s">
        <v>82</v>
      </c>
      <c r="M24" s="2">
        <v>11</v>
      </c>
      <c r="N24" s="2">
        <v>44.855888044946482</v>
      </c>
      <c r="O24" s="2">
        <v>4.0778080040860436</v>
      </c>
      <c r="P24" s="2">
        <v>0.39420096191488768</v>
      </c>
      <c r="U24" s="3" t="s">
        <v>82</v>
      </c>
      <c r="V24" s="3">
        <v>11</v>
      </c>
      <c r="W24" s="3">
        <v>44.855888044946482</v>
      </c>
      <c r="X24" s="3">
        <v>4.0778080040860436</v>
      </c>
      <c r="Y24" s="3">
        <v>0.39420096191488768</v>
      </c>
      <c r="AC24" s="8"/>
      <c r="AD24" s="2"/>
      <c r="AE24" s="2"/>
      <c r="AF24" s="2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</row>
    <row r="25" spans="1:43" ht="16" thickBot="1" x14ac:dyDescent="0.4">
      <c r="A25" s="2" t="s">
        <v>279</v>
      </c>
      <c r="B25" s="2">
        <v>12</v>
      </c>
      <c r="C25" s="2">
        <v>49.699981382199816</v>
      </c>
      <c r="D25" s="2">
        <v>4.1416651151833177</v>
      </c>
      <c r="E25" s="2">
        <v>0.5277078948904701</v>
      </c>
      <c r="K25" s="8"/>
      <c r="L25" s="3" t="s">
        <v>18</v>
      </c>
      <c r="M25" s="3">
        <v>12</v>
      </c>
      <c r="N25" s="3">
        <v>43.063321741117889</v>
      </c>
      <c r="O25" s="3">
        <v>3.5886101450931576</v>
      </c>
      <c r="P25" s="3">
        <v>0.46412716298813061</v>
      </c>
      <c r="AC25" s="8"/>
      <c r="AD25" s="2"/>
      <c r="AE25" s="2"/>
      <c r="AF25" s="2"/>
      <c r="AG25" s="8"/>
      <c r="AH25" s="8"/>
      <c r="AI25" s="9"/>
      <c r="AJ25" s="9"/>
      <c r="AK25" s="9"/>
      <c r="AL25" s="9"/>
      <c r="AM25" s="9"/>
      <c r="AN25" s="9"/>
      <c r="AO25" s="9"/>
      <c r="AP25" s="8"/>
      <c r="AQ25" s="8"/>
    </row>
    <row r="26" spans="1:43" x14ac:dyDescent="0.35">
      <c r="A26" s="2" t="s">
        <v>82</v>
      </c>
      <c r="B26" s="2">
        <v>11</v>
      </c>
      <c r="C26" s="2">
        <v>44.855888044946482</v>
      </c>
      <c r="D26" s="2">
        <v>4.0778080040860436</v>
      </c>
      <c r="E26" s="2">
        <v>0.39420096191488768</v>
      </c>
      <c r="K26" s="8"/>
      <c r="AC26" s="8"/>
      <c r="AD26" s="2"/>
      <c r="AE26" s="2"/>
      <c r="AF26" s="2"/>
      <c r="AG26" s="8"/>
      <c r="AH26" s="8"/>
      <c r="AI26" s="2"/>
      <c r="AJ26" s="2"/>
      <c r="AK26" s="2"/>
      <c r="AL26" s="2"/>
      <c r="AM26" s="2"/>
      <c r="AN26" s="2"/>
      <c r="AO26" s="2"/>
      <c r="AP26" s="8"/>
      <c r="AQ26" s="8"/>
    </row>
    <row r="27" spans="1:43" ht="16" thickBot="1" x14ac:dyDescent="0.4">
      <c r="A27" s="3" t="s">
        <v>18</v>
      </c>
      <c r="B27" s="3">
        <v>12</v>
      </c>
      <c r="C27" s="3">
        <v>43.063321741117889</v>
      </c>
      <c r="D27" s="3">
        <v>3.5886101450931576</v>
      </c>
      <c r="E27" s="3">
        <v>0.46412716298813061</v>
      </c>
      <c r="K27" s="8"/>
      <c r="U27" t="s">
        <v>83</v>
      </c>
      <c r="AC27" s="8"/>
      <c r="AD27" s="2"/>
      <c r="AE27" s="2"/>
      <c r="AF27" s="2"/>
      <c r="AG27" s="8"/>
      <c r="AH27" s="8"/>
      <c r="AI27" s="2"/>
      <c r="AJ27" s="2"/>
      <c r="AK27" s="2"/>
      <c r="AL27" s="2"/>
      <c r="AM27" s="2"/>
      <c r="AN27" s="2"/>
      <c r="AO27" s="2"/>
      <c r="AP27" s="8"/>
      <c r="AQ27" s="8"/>
    </row>
    <row r="28" spans="1:43" ht="16" thickBot="1" x14ac:dyDescent="0.4">
      <c r="K28" s="8"/>
      <c r="L28" t="s">
        <v>83</v>
      </c>
      <c r="U28" s="4" t="s">
        <v>100</v>
      </c>
      <c r="V28" s="4" t="s">
        <v>92</v>
      </c>
      <c r="W28" s="4" t="s">
        <v>93</v>
      </c>
      <c r="X28" s="4" t="s">
        <v>90</v>
      </c>
      <c r="Y28" s="4" t="s">
        <v>94</v>
      </c>
      <c r="Z28" s="4" t="s">
        <v>95</v>
      </c>
      <c r="AA28" s="4" t="s">
        <v>96</v>
      </c>
      <c r="AC28" s="8"/>
      <c r="AD28" s="2"/>
      <c r="AE28" s="2"/>
      <c r="AF28" s="2"/>
      <c r="AG28" s="8"/>
      <c r="AH28" s="8"/>
      <c r="AI28" s="2"/>
      <c r="AJ28" s="2"/>
      <c r="AK28" s="2"/>
      <c r="AL28" s="2"/>
      <c r="AM28" s="2"/>
      <c r="AN28" s="2"/>
      <c r="AO28" s="2"/>
      <c r="AP28" s="8"/>
      <c r="AQ28" s="8"/>
    </row>
    <row r="29" spans="1:43" x14ac:dyDescent="0.35">
      <c r="K29" s="8"/>
      <c r="L29" s="4" t="s">
        <v>100</v>
      </c>
      <c r="M29" s="4" t="s">
        <v>92</v>
      </c>
      <c r="N29" s="4" t="s">
        <v>93</v>
      </c>
      <c r="O29" s="4" t="s">
        <v>90</v>
      </c>
      <c r="P29" s="4" t="s">
        <v>94</v>
      </c>
      <c r="Q29" s="4" t="s">
        <v>95</v>
      </c>
      <c r="R29" s="4" t="s">
        <v>96</v>
      </c>
      <c r="U29" s="2" t="s">
        <v>101</v>
      </c>
      <c r="V29" s="2">
        <v>0.48390661511197308</v>
      </c>
      <c r="W29" s="2">
        <v>4</v>
      </c>
      <c r="X29" s="2">
        <v>0.12097665377799327</v>
      </c>
      <c r="Y29" s="2">
        <v>0.26458722090181308</v>
      </c>
      <c r="Z29" s="2">
        <v>0.89942311997447388</v>
      </c>
      <c r="AA29" s="2">
        <v>2.5429175260526606</v>
      </c>
      <c r="AC29" s="8"/>
      <c r="AD29" s="8"/>
      <c r="AE29" s="8"/>
      <c r="AF29" s="8"/>
      <c r="AG29" s="8"/>
      <c r="AH29" s="8"/>
      <c r="AI29" s="2"/>
      <c r="AJ29" s="2"/>
      <c r="AK29" s="2"/>
      <c r="AL29" s="2"/>
      <c r="AM29" s="2"/>
      <c r="AN29" s="2"/>
      <c r="AO29" s="2"/>
      <c r="AP29" s="8"/>
      <c r="AQ29" s="8"/>
    </row>
    <row r="30" spans="1:43" ht="16" thickBot="1" x14ac:dyDescent="0.4">
      <c r="A30" t="s">
        <v>83</v>
      </c>
      <c r="K30" s="8"/>
      <c r="L30" s="2" t="s">
        <v>101</v>
      </c>
      <c r="M30" s="2">
        <v>2.4580655126979245</v>
      </c>
      <c r="N30" s="2">
        <v>5</v>
      </c>
      <c r="O30" s="2">
        <v>0.4916131025395849</v>
      </c>
      <c r="P30" s="2">
        <v>1.0724650572912184</v>
      </c>
      <c r="Q30" s="2">
        <v>0.38386305832993578</v>
      </c>
      <c r="R30" s="2">
        <v>2.3560278219221891</v>
      </c>
      <c r="U30" s="2" t="s">
        <v>102</v>
      </c>
      <c r="V30" s="2">
        <v>24.690305456724616</v>
      </c>
      <c r="W30" s="2">
        <v>54</v>
      </c>
      <c r="X30" s="2">
        <v>0.45722787882823362</v>
      </c>
      <c r="Y30" s="2"/>
      <c r="Z30" s="2"/>
      <c r="AA30" s="2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</row>
    <row r="31" spans="1:43" x14ac:dyDescent="0.35">
      <c r="A31" s="4" t="s">
        <v>100</v>
      </c>
      <c r="B31" s="4" t="s">
        <v>92</v>
      </c>
      <c r="C31" s="4" t="s">
        <v>93</v>
      </c>
      <c r="D31" s="4" t="s">
        <v>90</v>
      </c>
      <c r="E31" s="4" t="s">
        <v>94</v>
      </c>
      <c r="F31" s="4" t="s">
        <v>95</v>
      </c>
      <c r="G31" s="4" t="s">
        <v>96</v>
      </c>
      <c r="K31" s="8"/>
      <c r="L31" s="2" t="s">
        <v>102</v>
      </c>
      <c r="M31" s="2">
        <v>29.795704249593992</v>
      </c>
      <c r="N31" s="2">
        <v>65</v>
      </c>
      <c r="O31" s="2">
        <v>0.4583954499937537</v>
      </c>
      <c r="P31" s="2"/>
      <c r="Q31" s="2"/>
      <c r="R31" s="2"/>
      <c r="U31" s="2"/>
      <c r="V31" s="2"/>
      <c r="W31" s="2"/>
      <c r="X31" s="2"/>
      <c r="Y31" s="2"/>
      <c r="Z31" s="2"/>
      <c r="AA31" s="2"/>
      <c r="AI31" s="8"/>
      <c r="AJ31" s="8"/>
      <c r="AK31" s="8"/>
      <c r="AL31" s="8"/>
      <c r="AM31" s="8"/>
      <c r="AN31" s="8"/>
      <c r="AO31" s="8"/>
      <c r="AP31" s="8"/>
      <c r="AQ31" s="8"/>
    </row>
    <row r="32" spans="1:43" ht="16" thickBot="1" x14ac:dyDescent="0.4">
      <c r="A32" s="2" t="s">
        <v>101</v>
      </c>
      <c r="B32" s="2">
        <v>98.895163788655822</v>
      </c>
      <c r="C32" s="2">
        <v>7</v>
      </c>
      <c r="D32" s="2">
        <v>14.127880541236546</v>
      </c>
      <c r="E32" s="2">
        <v>33.77467447639237</v>
      </c>
      <c r="F32" s="2">
        <v>3.0214429253878712E-22</v>
      </c>
      <c r="G32" s="2">
        <v>2.1167166421257866</v>
      </c>
      <c r="K32" s="8"/>
      <c r="L32" s="2"/>
      <c r="M32" s="2"/>
      <c r="N32" s="2"/>
      <c r="O32" s="2"/>
      <c r="P32" s="2"/>
      <c r="Q32" s="2"/>
      <c r="R32" s="2"/>
      <c r="U32" s="3" t="s">
        <v>84</v>
      </c>
      <c r="V32" s="3">
        <v>25.174212071836589</v>
      </c>
      <c r="W32" s="3">
        <v>58</v>
      </c>
      <c r="X32" s="3"/>
      <c r="Y32" s="3"/>
      <c r="Z32" s="3"/>
      <c r="AA32" s="3"/>
      <c r="AI32" s="8"/>
      <c r="AJ32" s="8"/>
      <c r="AK32" s="8"/>
      <c r="AL32" s="8"/>
      <c r="AM32" s="8"/>
      <c r="AN32" s="8"/>
      <c r="AO32" s="8"/>
      <c r="AP32" s="8"/>
      <c r="AQ32" s="8"/>
    </row>
    <row r="33" spans="1:43" ht="16" thickBot="1" x14ac:dyDescent="0.4">
      <c r="A33" s="2" t="s">
        <v>102</v>
      </c>
      <c r="B33" s="2">
        <v>36.391930526131546</v>
      </c>
      <c r="C33" s="2">
        <v>87</v>
      </c>
      <c r="D33" s="2">
        <v>0.41829805202450054</v>
      </c>
      <c r="E33" s="2"/>
      <c r="F33" s="2"/>
      <c r="G33" s="2"/>
      <c r="K33" s="8"/>
      <c r="L33" s="3" t="s">
        <v>84</v>
      </c>
      <c r="M33" s="3">
        <v>32.253769762291917</v>
      </c>
      <c r="N33" s="3">
        <v>70</v>
      </c>
      <c r="O33" s="3"/>
      <c r="P33" s="3"/>
      <c r="Q33" s="3"/>
      <c r="R33" s="3"/>
      <c r="AI33" s="8"/>
      <c r="AJ33" s="8"/>
      <c r="AK33" s="8"/>
      <c r="AL33" s="8"/>
      <c r="AM33" s="8"/>
      <c r="AN33" s="8"/>
      <c r="AO33" s="8"/>
      <c r="AP33" s="8"/>
      <c r="AQ33" s="8"/>
    </row>
    <row r="34" spans="1:43" x14ac:dyDescent="0.35">
      <c r="A34" s="2"/>
      <c r="B34" s="2"/>
      <c r="C34" s="2"/>
      <c r="D34" s="2"/>
      <c r="E34" s="2"/>
      <c r="F34" s="2"/>
      <c r="G34" s="2"/>
      <c r="K34" s="8"/>
      <c r="L34" s="2"/>
      <c r="M34" s="2"/>
      <c r="N34" s="2"/>
      <c r="O34" s="2"/>
      <c r="P34" s="2"/>
      <c r="Q34" s="2"/>
      <c r="R34" s="2"/>
      <c r="AI34" s="8"/>
      <c r="AJ34" s="8"/>
      <c r="AK34" s="8"/>
      <c r="AL34" s="8"/>
      <c r="AM34" s="8"/>
      <c r="AN34" s="8"/>
      <c r="AO34" s="8"/>
      <c r="AP34" s="8"/>
      <c r="AQ34" s="8"/>
    </row>
    <row r="35" spans="1:43" ht="16" thickBot="1" x14ac:dyDescent="0.4">
      <c r="A35" s="3" t="s">
        <v>84</v>
      </c>
      <c r="B35" s="3">
        <v>135.28709431478737</v>
      </c>
      <c r="C35" s="3">
        <v>94</v>
      </c>
      <c r="D35" s="3"/>
      <c r="E35" s="3"/>
      <c r="F35" s="3"/>
      <c r="G35" s="3"/>
      <c r="K35" s="8"/>
      <c r="L35" s="8"/>
      <c r="M35" s="8"/>
      <c r="N35" s="8"/>
      <c r="O35" s="8"/>
      <c r="P35" s="8"/>
      <c r="Q35" s="8"/>
      <c r="R35" s="8"/>
      <c r="S35" s="8"/>
    </row>
    <row r="36" spans="1:43" x14ac:dyDescent="0.35">
      <c r="A36" s="2"/>
      <c r="B36" s="2"/>
      <c r="C36" s="2"/>
      <c r="D36" s="2"/>
      <c r="E36" s="2"/>
      <c r="F36" s="2"/>
      <c r="G36" s="2"/>
    </row>
    <row r="37" spans="1:43" x14ac:dyDescent="0.35">
      <c r="A37" s="8"/>
      <c r="B37" s="8"/>
      <c r="C37" s="8"/>
      <c r="D37" s="8"/>
      <c r="E37" s="8"/>
      <c r="F37" s="8"/>
      <c r="G37" s="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4FF60-789D-7142-8F99-ED4C51D3776A}">
  <dimension ref="A1:W32"/>
  <sheetViews>
    <sheetView workbookViewId="0"/>
  </sheetViews>
  <sheetFormatPr defaultColWidth="10.6640625" defaultRowHeight="15.5" x14ac:dyDescent="0.35"/>
  <sheetData>
    <row r="1" spans="1:18" x14ac:dyDescent="0.35">
      <c r="A1" s="12" t="s">
        <v>147</v>
      </c>
      <c r="B1" t="s">
        <v>17</v>
      </c>
      <c r="C1" s="14" t="s">
        <v>159</v>
      </c>
      <c r="D1" s="14" t="s">
        <v>256</v>
      </c>
      <c r="E1" t="s">
        <v>171</v>
      </c>
      <c r="I1" t="s">
        <v>147</v>
      </c>
      <c r="J1" t="s">
        <v>17</v>
      </c>
      <c r="K1" t="s">
        <v>171</v>
      </c>
      <c r="Q1" t="s">
        <v>147</v>
      </c>
      <c r="R1" t="s">
        <v>17</v>
      </c>
    </row>
    <row r="2" spans="1:18" x14ac:dyDescent="0.35">
      <c r="A2">
        <v>4.5206063166482133</v>
      </c>
      <c r="B2">
        <v>2.2717806974366743</v>
      </c>
      <c r="C2">
        <v>1.4017489711934155</v>
      </c>
      <c r="D2">
        <v>1.6981450844095325</v>
      </c>
      <c r="E2">
        <v>2.0392844696520003</v>
      </c>
      <c r="I2">
        <v>4.5206063166482133</v>
      </c>
      <c r="J2">
        <v>2.2717806974366743</v>
      </c>
      <c r="K2">
        <v>2.0392844696520003</v>
      </c>
      <c r="Q2">
        <v>4.5206063166482133</v>
      </c>
      <c r="R2">
        <v>2.2717806974366743</v>
      </c>
    </row>
    <row r="3" spans="1:18" x14ac:dyDescent="0.35">
      <c r="A3">
        <v>2.8695652173913042</v>
      </c>
      <c r="B3">
        <v>1.8534890844286029</v>
      </c>
      <c r="C3">
        <v>1.5094795314575538</v>
      </c>
      <c r="D3">
        <v>1.9338802792538861</v>
      </c>
      <c r="E3">
        <v>1.5328195049851379</v>
      </c>
      <c r="I3">
        <v>2.8695652173913042</v>
      </c>
      <c r="J3">
        <v>1.8534890844286029</v>
      </c>
      <c r="K3">
        <v>1.5328195049851379</v>
      </c>
      <c r="Q3">
        <v>2.8695652173913042</v>
      </c>
      <c r="R3">
        <v>1.8534890844286029</v>
      </c>
    </row>
    <row r="4" spans="1:18" x14ac:dyDescent="0.35">
      <c r="A4">
        <v>2.4183639786786637</v>
      </c>
      <c r="B4">
        <v>2.0161225802528793</v>
      </c>
      <c r="C4">
        <v>1.581869729144662</v>
      </c>
      <c r="D4">
        <v>1.1552164772788578</v>
      </c>
      <c r="E4">
        <v>1.9451674966047989</v>
      </c>
      <c r="I4">
        <v>2.4183639786786637</v>
      </c>
      <c r="J4">
        <v>2.0161225802528793</v>
      </c>
      <c r="K4">
        <v>1.9451674966047989</v>
      </c>
      <c r="Q4">
        <v>2.4183639786786637</v>
      </c>
      <c r="R4">
        <v>2.0161225802528793</v>
      </c>
    </row>
    <row r="5" spans="1:18" x14ac:dyDescent="0.35">
      <c r="A5">
        <v>2.9695823396653966</v>
      </c>
      <c r="B5">
        <v>1.7702311111363889</v>
      </c>
      <c r="C5">
        <v>1.7042655751548137</v>
      </c>
      <c r="D5">
        <v>1.6262337176023753</v>
      </c>
      <c r="E5">
        <v>2.2321366773624658</v>
      </c>
      <c r="I5">
        <v>2.9695823396653966</v>
      </c>
      <c r="J5">
        <v>1.7702311111363889</v>
      </c>
      <c r="K5">
        <v>2.2321366773624658</v>
      </c>
      <c r="Q5">
        <v>2.9695823396653966</v>
      </c>
      <c r="R5">
        <v>1.7702311111363889</v>
      </c>
    </row>
    <row r="6" spans="1:18" x14ac:dyDescent="0.35">
      <c r="B6">
        <v>2.5110307437503239</v>
      </c>
      <c r="C6">
        <v>1.430511474609375</v>
      </c>
      <c r="D6">
        <v>1.3286258411547998</v>
      </c>
      <c r="E6">
        <v>3.1507201646090541</v>
      </c>
      <c r="J6">
        <v>2.5110307437503239</v>
      </c>
      <c r="K6">
        <v>3.1507201646090541</v>
      </c>
      <c r="R6">
        <v>2.5110307437503239</v>
      </c>
    </row>
    <row r="7" spans="1:18" x14ac:dyDescent="0.35">
      <c r="A7">
        <v>3.3172015668282544</v>
      </c>
      <c r="B7">
        <v>2.7411513302165864</v>
      </c>
      <c r="C7">
        <v>1.5076341109070472</v>
      </c>
      <c r="D7">
        <v>1.7642425833552111</v>
      </c>
      <c r="E7">
        <v>1.9029174856438122</v>
      </c>
      <c r="I7">
        <v>3.3172015668282544</v>
      </c>
      <c r="J7">
        <v>2.7411513302165864</v>
      </c>
      <c r="K7">
        <v>1.9029174856438122</v>
      </c>
      <c r="Q7">
        <v>3.3172015668282544</v>
      </c>
      <c r="R7">
        <v>2.7411513302165864</v>
      </c>
    </row>
    <row r="8" spans="1:18" x14ac:dyDescent="0.35">
      <c r="A8">
        <v>3.5042130561538141</v>
      </c>
      <c r="B8">
        <v>2.0252072549762237</v>
      </c>
      <c r="C8">
        <v>1.38121080233564</v>
      </c>
      <c r="D8">
        <v>1.0966129957519883</v>
      </c>
      <c r="E8">
        <v>0.64934200010655874</v>
      </c>
      <c r="I8">
        <v>3.5042130561538141</v>
      </c>
      <c r="J8">
        <v>2.0252072549762237</v>
      </c>
      <c r="K8">
        <v>0.64934200010655874</v>
      </c>
      <c r="Q8">
        <v>3.5042130561538141</v>
      </c>
      <c r="R8">
        <v>2.0252072549762237</v>
      </c>
    </row>
    <row r="9" spans="1:18" x14ac:dyDescent="0.35">
      <c r="A9">
        <v>2.1617375862304486</v>
      </c>
      <c r="B9">
        <v>2.2531714450906364</v>
      </c>
      <c r="C9">
        <v>1.1810167753155647</v>
      </c>
      <c r="D9">
        <v>0.79636234091349289</v>
      </c>
      <c r="E9">
        <v>2.6196492271105831</v>
      </c>
      <c r="I9">
        <v>2.1617375862304486</v>
      </c>
      <c r="J9">
        <v>2.2531714450906364</v>
      </c>
      <c r="K9">
        <v>2.6196492271105831</v>
      </c>
      <c r="Q9">
        <v>2.1617375862304486</v>
      </c>
      <c r="R9">
        <v>2.2531714450906364</v>
      </c>
    </row>
    <row r="10" spans="1:18" x14ac:dyDescent="0.35">
      <c r="B10">
        <v>2.0415879017013232</v>
      </c>
      <c r="C10">
        <v>1.5194142622352083</v>
      </c>
      <c r="D10">
        <v>2.1830168122424585</v>
      </c>
      <c r="E10">
        <v>1.8493210292378057</v>
      </c>
      <c r="J10">
        <v>2.0415879017013232</v>
      </c>
      <c r="K10">
        <v>1.8493210292378057</v>
      </c>
      <c r="R10">
        <v>2.0415879017013232</v>
      </c>
    </row>
    <row r="11" spans="1:18" x14ac:dyDescent="0.35">
      <c r="A11">
        <v>3.027147371444987</v>
      </c>
      <c r="B11">
        <v>2.5750602673679603</v>
      </c>
      <c r="C11">
        <v>1.6528233810872588</v>
      </c>
      <c r="D11">
        <v>1.8152598641221012</v>
      </c>
      <c r="E11">
        <v>1.9510926118626426</v>
      </c>
      <c r="I11">
        <v>3.027147371444987</v>
      </c>
      <c r="J11">
        <v>2.5750602673679603</v>
      </c>
      <c r="K11">
        <v>1.9510926118626426</v>
      </c>
      <c r="Q11">
        <v>3.027147371444987</v>
      </c>
      <c r="R11">
        <v>2.5750602673679603</v>
      </c>
    </row>
    <row r="12" spans="1:18" x14ac:dyDescent="0.35">
      <c r="A12">
        <v>2.280209256912952</v>
      </c>
      <c r="B12">
        <v>2.537876030317002</v>
      </c>
      <c r="C12">
        <v>1.3161123539079622</v>
      </c>
      <c r="D12">
        <v>1.8048738978817847</v>
      </c>
      <c r="E12">
        <v>1.5054726943384591</v>
      </c>
      <c r="I12">
        <v>2.280209256912952</v>
      </c>
      <c r="J12">
        <v>2.537876030317002</v>
      </c>
      <c r="K12">
        <v>1.5054726943384591</v>
      </c>
      <c r="Q12">
        <v>2.280209256912952</v>
      </c>
      <c r="R12">
        <v>2.537876030317002</v>
      </c>
    </row>
    <row r="13" spans="1:18" x14ac:dyDescent="0.35">
      <c r="A13">
        <v>2.3308003927295529</v>
      </c>
      <c r="B13">
        <v>1.9255220304171354</v>
      </c>
      <c r="C13">
        <v>1.2096774193548385</v>
      </c>
      <c r="D13">
        <v>1.9252494727717504</v>
      </c>
      <c r="E13">
        <v>1.3227471937469566</v>
      </c>
      <c r="I13">
        <v>2.3308003927295529</v>
      </c>
      <c r="J13">
        <v>1.9255220304171354</v>
      </c>
      <c r="K13">
        <v>1.3227471937469566</v>
      </c>
      <c r="Q13">
        <v>2.3308003927295529</v>
      </c>
      <c r="R13">
        <v>1.9255220304171354</v>
      </c>
    </row>
    <row r="16" spans="1:18" x14ac:dyDescent="0.35">
      <c r="A16" t="s">
        <v>97</v>
      </c>
      <c r="I16" t="s">
        <v>97</v>
      </c>
      <c r="Q16" t="s">
        <v>97</v>
      </c>
    </row>
    <row r="18" spans="1:23" ht="16" thickBot="1" x14ac:dyDescent="0.4">
      <c r="A18" t="s">
        <v>98</v>
      </c>
      <c r="I18" t="s">
        <v>98</v>
      </c>
      <c r="Q18" t="s">
        <v>98</v>
      </c>
    </row>
    <row r="19" spans="1:23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  <c r="Q19" s="4" t="s">
        <v>99</v>
      </c>
      <c r="R19" s="4" t="s">
        <v>85</v>
      </c>
      <c r="S19" s="4" t="s">
        <v>86</v>
      </c>
      <c r="T19" s="4" t="s">
        <v>87</v>
      </c>
      <c r="U19" s="4" t="s">
        <v>88</v>
      </c>
    </row>
    <row r="20" spans="1:23" x14ac:dyDescent="0.35">
      <c r="A20" s="2" t="s">
        <v>147</v>
      </c>
      <c r="B20" s="2">
        <v>10</v>
      </c>
      <c r="C20" s="2">
        <v>29.399427082683587</v>
      </c>
      <c r="D20" s="2">
        <v>2.9399427082683589</v>
      </c>
      <c r="E20" s="2">
        <v>0.51740100416845458</v>
      </c>
      <c r="I20" s="2" t="s">
        <v>147</v>
      </c>
      <c r="J20" s="2">
        <v>10</v>
      </c>
      <c r="K20" s="2">
        <v>29.399427082683587</v>
      </c>
      <c r="L20" s="2">
        <v>2.9399427082683589</v>
      </c>
      <c r="M20" s="2">
        <v>0.51740100416845458</v>
      </c>
      <c r="Q20" s="2" t="s">
        <v>147</v>
      </c>
      <c r="R20" s="2">
        <v>10</v>
      </c>
      <c r="S20" s="2">
        <v>29.399427082683587</v>
      </c>
      <c r="T20" s="2">
        <v>2.9399427082683589</v>
      </c>
      <c r="U20" s="2">
        <v>0.51740100416845458</v>
      </c>
    </row>
    <row r="21" spans="1:23" ht="16" thickBot="1" x14ac:dyDescent="0.4">
      <c r="A21" s="2" t="s">
        <v>17</v>
      </c>
      <c r="B21" s="2">
        <v>12</v>
      </c>
      <c r="C21" s="2">
        <v>26.522230477091735</v>
      </c>
      <c r="D21" s="2">
        <v>2.2101858730909778</v>
      </c>
      <c r="E21" s="2">
        <v>0.10188336536988177</v>
      </c>
      <c r="I21" s="2" t="s">
        <v>17</v>
      </c>
      <c r="J21" s="2">
        <v>12</v>
      </c>
      <c r="K21" s="2">
        <v>26.522230477091735</v>
      </c>
      <c r="L21" s="2">
        <v>2.2101858730909778</v>
      </c>
      <c r="M21" s="2">
        <v>0.10188336536988177</v>
      </c>
      <c r="Q21" s="3" t="s">
        <v>17</v>
      </c>
      <c r="R21" s="3">
        <v>12</v>
      </c>
      <c r="S21" s="3">
        <v>26.522230477091735</v>
      </c>
      <c r="T21" s="3">
        <v>2.2101858730909778</v>
      </c>
      <c r="U21" s="3">
        <v>0.10188336536988177</v>
      </c>
    </row>
    <row r="22" spans="1:23" ht="16" thickBot="1" x14ac:dyDescent="0.4">
      <c r="A22" s="2" t="s">
        <v>159</v>
      </c>
      <c r="B22" s="2">
        <v>12</v>
      </c>
      <c r="C22" s="2">
        <v>17.395764386703341</v>
      </c>
      <c r="D22" s="2">
        <v>1.4496470322252784</v>
      </c>
      <c r="E22" s="2">
        <v>2.6393365462002872E-2</v>
      </c>
      <c r="I22" s="3" t="s">
        <v>171</v>
      </c>
      <c r="J22" s="3">
        <v>12</v>
      </c>
      <c r="K22" s="3">
        <v>22.700670555260274</v>
      </c>
      <c r="L22" s="3">
        <v>1.8917225462716896</v>
      </c>
      <c r="M22" s="3">
        <v>0.40055960497148713</v>
      </c>
    </row>
    <row r="23" spans="1:23" x14ac:dyDescent="0.35">
      <c r="A23" s="2" t="s">
        <v>256</v>
      </c>
      <c r="B23" s="2">
        <v>12</v>
      </c>
      <c r="C23" s="2">
        <v>19.127719366738237</v>
      </c>
      <c r="D23" s="2">
        <v>1.593976613894853</v>
      </c>
      <c r="E23" s="2">
        <v>0.16845919852587118</v>
      </c>
    </row>
    <row r="24" spans="1:23" ht="16" thickBot="1" x14ac:dyDescent="0.4">
      <c r="A24" s="3" t="s">
        <v>171</v>
      </c>
      <c r="B24" s="3">
        <v>12</v>
      </c>
      <c r="C24" s="3">
        <v>22.700670555260274</v>
      </c>
      <c r="D24" s="3">
        <v>1.8917225462716896</v>
      </c>
      <c r="E24" s="3">
        <v>0.40055960497148713</v>
      </c>
      <c r="Q24" t="s">
        <v>83</v>
      </c>
    </row>
    <row r="25" spans="1:23" ht="16" thickBot="1" x14ac:dyDescent="0.4">
      <c r="I25" t="s">
        <v>83</v>
      </c>
      <c r="Q25" s="4" t="s">
        <v>100</v>
      </c>
      <c r="R25" s="4" t="s">
        <v>92</v>
      </c>
      <c r="S25" s="4" t="s">
        <v>93</v>
      </c>
      <c r="T25" s="4" t="s">
        <v>90</v>
      </c>
      <c r="U25" s="4" t="s">
        <v>94</v>
      </c>
      <c r="V25" s="4" t="s">
        <v>95</v>
      </c>
      <c r="W25" s="4" t="s">
        <v>96</v>
      </c>
    </row>
    <row r="26" spans="1:23" x14ac:dyDescent="0.35"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  <c r="Q26" s="2" t="s">
        <v>101</v>
      </c>
      <c r="R26" s="2">
        <v>2.9047911190260356</v>
      </c>
      <c r="S26" s="2">
        <v>1</v>
      </c>
      <c r="T26" s="2">
        <v>2.9047911190260356</v>
      </c>
      <c r="U26" s="2">
        <v>10.055832371500852</v>
      </c>
      <c r="V26" s="2">
        <v>4.8025733151113113E-3</v>
      </c>
      <c r="W26" s="2">
        <v>4.3512435033292896</v>
      </c>
    </row>
    <row r="27" spans="1:23" ht="16" thickBot="1" x14ac:dyDescent="0.4">
      <c r="A27" t="s">
        <v>83</v>
      </c>
      <c r="I27" s="2" t="s">
        <v>101</v>
      </c>
      <c r="J27" s="2">
        <v>6.187105465196467</v>
      </c>
      <c r="K27" s="2">
        <v>2</v>
      </c>
      <c r="L27" s="2">
        <v>3.0935527325982335</v>
      </c>
      <c r="M27" s="2">
        <v>9.4172246221449232</v>
      </c>
      <c r="N27" s="2">
        <v>6.3737713400708392E-4</v>
      </c>
      <c r="O27" s="2">
        <v>3.3048172521982027</v>
      </c>
      <c r="Q27" s="2" t="s">
        <v>102</v>
      </c>
      <c r="R27" s="2">
        <v>5.7773260565847915</v>
      </c>
      <c r="S27" s="2">
        <v>20</v>
      </c>
      <c r="T27" s="2">
        <v>0.28886630282923959</v>
      </c>
      <c r="U27" s="2"/>
      <c r="V27" s="2"/>
      <c r="W27" s="2"/>
    </row>
    <row r="28" spans="1:23" x14ac:dyDescent="0.35">
      <c r="A28" s="4" t="s">
        <v>100</v>
      </c>
      <c r="B28" s="4" t="s">
        <v>92</v>
      </c>
      <c r="C28" s="4" t="s">
        <v>93</v>
      </c>
      <c r="D28" s="4" t="s">
        <v>90</v>
      </c>
      <c r="E28" s="4" t="s">
        <v>94</v>
      </c>
      <c r="F28" s="4" t="s">
        <v>95</v>
      </c>
      <c r="G28" s="4" t="s">
        <v>96</v>
      </c>
      <c r="I28" s="2" t="s">
        <v>102</v>
      </c>
      <c r="J28" s="2">
        <v>10.183481711271156</v>
      </c>
      <c r="K28" s="2">
        <v>31</v>
      </c>
      <c r="L28" s="2">
        <v>0.32849941004100502</v>
      </c>
      <c r="M28" s="2"/>
      <c r="N28" s="2"/>
      <c r="O28" s="2"/>
      <c r="Q28" s="2"/>
      <c r="R28" s="2"/>
      <c r="S28" s="2"/>
      <c r="T28" s="2"/>
      <c r="U28" s="2"/>
      <c r="V28" s="2"/>
      <c r="W28" s="2"/>
    </row>
    <row r="29" spans="1:23" ht="16" thickBot="1" x14ac:dyDescent="0.4">
      <c r="A29" s="2" t="s">
        <v>101</v>
      </c>
      <c r="B29" s="2">
        <v>15.106088842943883</v>
      </c>
      <c r="C29" s="2">
        <v>4</v>
      </c>
      <c r="D29" s="2">
        <v>3.7765222107359708</v>
      </c>
      <c r="E29" s="2">
        <v>16.237361221506951</v>
      </c>
      <c r="F29" s="2">
        <v>9.6890434273743634E-9</v>
      </c>
      <c r="G29" s="2">
        <v>2.546273104256886</v>
      </c>
      <c r="I29" s="2"/>
      <c r="J29" s="2"/>
      <c r="K29" s="2"/>
      <c r="L29" s="2"/>
      <c r="M29" s="2"/>
      <c r="N29" s="2"/>
      <c r="O29" s="2"/>
      <c r="Q29" s="3" t="s">
        <v>84</v>
      </c>
      <c r="R29" s="3">
        <v>8.6821171756108271</v>
      </c>
      <c r="S29" s="3">
        <v>21</v>
      </c>
      <c r="T29" s="3"/>
      <c r="U29" s="3"/>
      <c r="V29" s="3"/>
      <c r="W29" s="3"/>
    </row>
    <row r="30" spans="1:23" ht="16" thickBot="1" x14ac:dyDescent="0.4">
      <c r="A30" s="2" t="s">
        <v>102</v>
      </c>
      <c r="B30" s="2">
        <v>12.326859915137767</v>
      </c>
      <c r="C30" s="2">
        <v>53</v>
      </c>
      <c r="D30" s="2">
        <v>0.23258226254976919</v>
      </c>
      <c r="E30" s="2"/>
      <c r="F30" s="2"/>
      <c r="G30" s="2"/>
      <c r="I30" s="3" t="s">
        <v>84</v>
      </c>
      <c r="J30" s="3">
        <v>16.370587176467623</v>
      </c>
      <c r="K30" s="3">
        <v>33</v>
      </c>
      <c r="L30" s="3"/>
      <c r="M30" s="3"/>
      <c r="N30" s="3"/>
      <c r="O30" s="3"/>
    </row>
    <row r="31" spans="1:23" x14ac:dyDescent="0.35">
      <c r="A31" s="2"/>
      <c r="B31" s="2"/>
      <c r="C31" s="2"/>
      <c r="D31" s="2"/>
      <c r="E31" s="2"/>
      <c r="F31" s="2"/>
      <c r="G31" s="2"/>
    </row>
    <row r="32" spans="1:23" ht="16" thickBot="1" x14ac:dyDescent="0.4">
      <c r="A32" s="3" t="s">
        <v>84</v>
      </c>
      <c r="B32" s="3">
        <v>27.43294875808165</v>
      </c>
      <c r="C32" s="3">
        <v>57</v>
      </c>
      <c r="D32" s="3"/>
      <c r="E32" s="3"/>
      <c r="F32" s="3"/>
      <c r="G32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04F29-4F95-6047-99FD-0EE87645B189}">
  <dimension ref="A1:X16"/>
  <sheetViews>
    <sheetView workbookViewId="0">
      <selection activeCell="E18" sqref="E18"/>
    </sheetView>
  </sheetViews>
  <sheetFormatPr defaultColWidth="10.6640625" defaultRowHeight="15.5" x14ac:dyDescent="0.35"/>
  <sheetData>
    <row r="1" spans="1:24" x14ac:dyDescent="0.35">
      <c r="A1" t="s">
        <v>110</v>
      </c>
      <c r="H1" t="s">
        <v>110</v>
      </c>
      <c r="N1" t="s">
        <v>110</v>
      </c>
      <c r="U1" t="s">
        <v>110</v>
      </c>
    </row>
    <row r="2" spans="1:24" ht="16" thickBot="1" x14ac:dyDescent="0.4"/>
    <row r="3" spans="1:24" x14ac:dyDescent="0.35">
      <c r="A3" s="4"/>
      <c r="B3" s="4" t="s">
        <v>147</v>
      </c>
      <c r="C3" s="4" t="s">
        <v>17</v>
      </c>
      <c r="D3" t="s">
        <v>225</v>
      </c>
      <c r="H3" s="4"/>
      <c r="I3" s="4" t="s">
        <v>147</v>
      </c>
      <c r="J3" s="4" t="s">
        <v>159</v>
      </c>
      <c r="K3" t="s">
        <v>226</v>
      </c>
      <c r="N3" s="4"/>
      <c r="O3" s="4" t="s">
        <v>147</v>
      </c>
      <c r="P3" s="4" t="s">
        <v>256</v>
      </c>
      <c r="U3" s="4"/>
      <c r="V3" s="4" t="s">
        <v>147</v>
      </c>
      <c r="W3" s="4" t="s">
        <v>171</v>
      </c>
      <c r="X3" t="s">
        <v>227</v>
      </c>
    </row>
    <row r="4" spans="1:24" x14ac:dyDescent="0.35">
      <c r="A4" s="2" t="s">
        <v>89</v>
      </c>
      <c r="B4" s="2">
        <v>2.9399427082683589</v>
      </c>
      <c r="C4" s="2">
        <v>2.2101858730909778</v>
      </c>
      <c r="H4" s="2" t="s">
        <v>89</v>
      </c>
      <c r="I4" s="2">
        <v>2.9399427082683589</v>
      </c>
      <c r="J4" s="2">
        <v>1.4496470322252784</v>
      </c>
      <c r="N4" s="2" t="s">
        <v>89</v>
      </c>
      <c r="O4" s="2">
        <v>2.9399427082683589</v>
      </c>
      <c r="P4" s="2">
        <v>1.593976613894853</v>
      </c>
      <c r="U4" s="2" t="s">
        <v>89</v>
      </c>
      <c r="V4" s="2">
        <v>2.9399427082683589</v>
      </c>
      <c r="W4" s="2">
        <v>1.8917225462716896</v>
      </c>
    </row>
    <row r="5" spans="1:24" x14ac:dyDescent="0.35">
      <c r="A5" s="2" t="s">
        <v>88</v>
      </c>
      <c r="B5" s="2">
        <v>0.51740100416845458</v>
      </c>
      <c r="C5" s="2">
        <v>0.10188336536988177</v>
      </c>
      <c r="H5" s="2" t="s">
        <v>88</v>
      </c>
      <c r="I5" s="2">
        <v>0.51740100416845458</v>
      </c>
      <c r="J5" s="2">
        <v>2.6393365462002872E-2</v>
      </c>
      <c r="N5" s="2" t="s">
        <v>88</v>
      </c>
      <c r="O5" s="2">
        <v>0.51740100416845458</v>
      </c>
      <c r="P5" s="2">
        <v>0.16845919852587118</v>
      </c>
      <c r="U5" s="2" t="s">
        <v>88</v>
      </c>
      <c r="V5" s="2">
        <v>0.51740100416845458</v>
      </c>
      <c r="W5" s="2">
        <v>0.40055960497148713</v>
      </c>
    </row>
    <row r="6" spans="1:24" x14ac:dyDescent="0.35">
      <c r="A6" s="2" t="s">
        <v>103</v>
      </c>
      <c r="B6" s="2">
        <v>10</v>
      </c>
      <c r="C6" s="2">
        <v>12</v>
      </c>
      <c r="H6" s="2" t="s">
        <v>103</v>
      </c>
      <c r="I6" s="2">
        <v>10</v>
      </c>
      <c r="J6" s="2">
        <v>12</v>
      </c>
      <c r="N6" s="2" t="s">
        <v>103</v>
      </c>
      <c r="O6" s="2">
        <v>10</v>
      </c>
      <c r="P6" s="2">
        <v>12</v>
      </c>
      <c r="U6" s="2" t="s">
        <v>103</v>
      </c>
      <c r="V6" s="2">
        <v>10</v>
      </c>
      <c r="W6" s="2">
        <v>12</v>
      </c>
    </row>
    <row r="7" spans="1:24" x14ac:dyDescent="0.35">
      <c r="A7" s="2" t="s">
        <v>104</v>
      </c>
      <c r="B7" s="2">
        <v>0</v>
      </c>
      <c r="C7" s="2"/>
      <c r="H7" s="2" t="s">
        <v>104</v>
      </c>
      <c r="I7" s="2">
        <v>0</v>
      </c>
      <c r="J7" s="2"/>
      <c r="N7" s="2" t="s">
        <v>104</v>
      </c>
      <c r="O7" s="2">
        <v>0</v>
      </c>
      <c r="P7" s="2"/>
      <c r="U7" s="2" t="s">
        <v>104</v>
      </c>
      <c r="V7" s="2">
        <v>0</v>
      </c>
      <c r="W7" s="2"/>
    </row>
    <row r="8" spans="1:24" x14ac:dyDescent="0.35">
      <c r="A8" s="2" t="s">
        <v>93</v>
      </c>
      <c r="B8" s="2">
        <v>12</v>
      </c>
      <c r="C8" s="2"/>
      <c r="H8" s="2" t="s">
        <v>93</v>
      </c>
      <c r="I8" s="2">
        <v>10</v>
      </c>
      <c r="J8" s="2"/>
      <c r="N8" s="2" t="s">
        <v>93</v>
      </c>
      <c r="O8" s="2">
        <v>14</v>
      </c>
      <c r="P8" s="2"/>
      <c r="U8" s="2" t="s">
        <v>93</v>
      </c>
      <c r="V8" s="2">
        <v>18</v>
      </c>
      <c r="W8" s="2"/>
    </row>
    <row r="9" spans="1:24" x14ac:dyDescent="0.35">
      <c r="A9" s="2" t="s">
        <v>105</v>
      </c>
      <c r="B9" s="2">
        <v>2.9735165958394174</v>
      </c>
      <c r="C9" s="2"/>
      <c r="H9" s="2" t="s">
        <v>105</v>
      </c>
      <c r="I9" s="2">
        <v>6.4168042624709329</v>
      </c>
      <c r="J9" s="2"/>
      <c r="N9" s="2" t="s">
        <v>105</v>
      </c>
      <c r="O9" s="2">
        <v>5.2479848936478586</v>
      </c>
      <c r="P9" s="2"/>
      <c r="U9" s="2" t="s">
        <v>105</v>
      </c>
      <c r="V9" s="2">
        <v>3.5928288484804889</v>
      </c>
      <c r="W9" s="2"/>
    </row>
    <row r="10" spans="1:24" x14ac:dyDescent="0.35">
      <c r="A10" s="2" t="s">
        <v>106</v>
      </c>
      <c r="B10" s="2">
        <v>5.8124854467984559E-3</v>
      </c>
      <c r="C10" s="2"/>
      <c r="H10" s="2" t="s">
        <v>106</v>
      </c>
      <c r="I10" s="2">
        <v>3.8329365160809764E-5</v>
      </c>
      <c r="J10" s="2"/>
      <c r="N10" s="2" t="s">
        <v>106</v>
      </c>
      <c r="O10" s="2">
        <v>6.1649449983147768E-5</v>
      </c>
      <c r="P10" s="2"/>
      <c r="U10" s="2" t="s">
        <v>106</v>
      </c>
      <c r="V10" s="2">
        <v>1.0400582000477364E-3</v>
      </c>
      <c r="W10" s="2"/>
    </row>
    <row r="11" spans="1:24" x14ac:dyDescent="0.35">
      <c r="A11" s="2" t="s">
        <v>107</v>
      </c>
      <c r="B11" s="2">
        <v>1.7822875556493194</v>
      </c>
      <c r="C11" s="2"/>
      <c r="H11" s="2" t="s">
        <v>107</v>
      </c>
      <c r="I11" s="2">
        <v>1.812461122811676</v>
      </c>
      <c r="J11" s="2"/>
      <c r="N11" s="2" t="s">
        <v>107</v>
      </c>
      <c r="O11" s="2">
        <v>1.7613101357748921</v>
      </c>
      <c r="P11" s="2"/>
      <c r="U11" s="2" t="s">
        <v>107</v>
      </c>
      <c r="V11" s="2">
        <v>1.7340636066175394</v>
      </c>
      <c r="W11" s="2"/>
    </row>
    <row r="12" spans="1:24" x14ac:dyDescent="0.35">
      <c r="A12" s="2" t="s">
        <v>108</v>
      </c>
      <c r="B12" s="2">
        <v>1.1624970893596912E-2</v>
      </c>
      <c r="C12" s="2"/>
      <c r="D12" s="7" t="s">
        <v>220</v>
      </c>
      <c r="H12" s="2" t="s">
        <v>108</v>
      </c>
      <c r="I12" s="2">
        <v>7.6658730321619529E-5</v>
      </c>
      <c r="J12" s="2"/>
      <c r="K12" t="s">
        <v>220</v>
      </c>
      <c r="N12" s="2" t="s">
        <v>108</v>
      </c>
      <c r="O12" s="2">
        <v>1.2329889996629554E-4</v>
      </c>
      <c r="P12" s="2"/>
      <c r="Q12" t="s">
        <v>220</v>
      </c>
      <c r="U12" s="2" t="s">
        <v>108</v>
      </c>
      <c r="V12" s="2">
        <v>2.0801164000954727E-3</v>
      </c>
      <c r="W12" s="2"/>
      <c r="X12" s="7" t="s">
        <v>220</v>
      </c>
    </row>
    <row r="13" spans="1:24" ht="16" thickBot="1" x14ac:dyDescent="0.4">
      <c r="A13" s="3" t="s">
        <v>109</v>
      </c>
      <c r="B13" s="3">
        <v>2.1788128296672284</v>
      </c>
      <c r="C13" s="3"/>
      <c r="H13" s="3" t="s">
        <v>109</v>
      </c>
      <c r="I13" s="3">
        <v>2.2281388519862744</v>
      </c>
      <c r="J13" s="3"/>
      <c r="N13" s="3" t="s">
        <v>109</v>
      </c>
      <c r="O13" s="3">
        <v>2.1447866879178044</v>
      </c>
      <c r="P13" s="3"/>
      <c r="U13" s="3" t="s">
        <v>109</v>
      </c>
      <c r="V13" s="3">
        <v>2.1009220402410378</v>
      </c>
      <c r="W13" s="3"/>
    </row>
    <row r="16" spans="1:24" x14ac:dyDescent="0.35">
      <c r="B16">
        <f>100*(B4-C4)/B4</f>
        <v>24.822144769181964</v>
      </c>
      <c r="I16">
        <f>100*(I4-J4)/I4</f>
        <v>50.691316937970953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092B0-D5EF-C04A-9005-609F7FC0AAC0}">
  <dimension ref="A1:O32"/>
  <sheetViews>
    <sheetView workbookViewId="0">
      <selection activeCell="N29" sqref="N29"/>
    </sheetView>
  </sheetViews>
  <sheetFormatPr defaultColWidth="10.6640625" defaultRowHeight="15.5" x14ac:dyDescent="0.35"/>
  <sheetData>
    <row r="1" spans="1:11" x14ac:dyDescent="0.35">
      <c r="A1" s="12" t="s">
        <v>183</v>
      </c>
      <c r="B1" t="s">
        <v>81</v>
      </c>
      <c r="C1" s="14" t="s">
        <v>195</v>
      </c>
      <c r="D1" s="14" t="s">
        <v>232</v>
      </c>
      <c r="E1" t="s">
        <v>207</v>
      </c>
      <c r="I1" t="s">
        <v>183</v>
      </c>
      <c r="J1" t="s">
        <v>81</v>
      </c>
      <c r="K1" t="s">
        <v>207</v>
      </c>
    </row>
    <row r="2" spans="1:11" x14ac:dyDescent="0.35">
      <c r="A2">
        <v>4.3897317717247795</v>
      </c>
      <c r="B2">
        <v>3.643224482468522</v>
      </c>
      <c r="C2">
        <v>2.448131887052341</v>
      </c>
      <c r="D2">
        <v>2.771743535413925</v>
      </c>
      <c r="E2">
        <v>4.7539860642729614</v>
      </c>
      <c r="I2">
        <v>4.3897317717247795</v>
      </c>
      <c r="J2">
        <v>3.643224482468522</v>
      </c>
      <c r="K2">
        <v>4.7539860642729614</v>
      </c>
    </row>
    <row r="3" spans="1:11" x14ac:dyDescent="0.35">
      <c r="A3">
        <v>4.332550264989143</v>
      </c>
      <c r="B3">
        <v>3.8040740185999646</v>
      </c>
      <c r="C3">
        <v>1.9079654022273729</v>
      </c>
      <c r="D3">
        <v>3.5124161924242081</v>
      </c>
      <c r="E3">
        <v>4.0057952854569656</v>
      </c>
      <c r="I3">
        <v>4.332550264989143</v>
      </c>
      <c r="J3">
        <v>3.8040740185999646</v>
      </c>
      <c r="K3">
        <v>4.0057952854569656</v>
      </c>
    </row>
    <row r="4" spans="1:11" x14ac:dyDescent="0.35">
      <c r="A4">
        <v>4.7604560153940714</v>
      </c>
      <c r="B4">
        <v>4.4076256535672114</v>
      </c>
      <c r="C4">
        <v>2.0599839692652124</v>
      </c>
      <c r="D4">
        <v>3.9065912326054368</v>
      </c>
      <c r="E4">
        <v>3.8450132347327344</v>
      </c>
      <c r="I4">
        <v>4.7604560153940714</v>
      </c>
      <c r="J4">
        <v>4.4076256535672114</v>
      </c>
      <c r="K4">
        <v>3.8450132347327344</v>
      </c>
    </row>
    <row r="5" spans="1:11" x14ac:dyDescent="0.35">
      <c r="A5">
        <v>3.6322314049586786</v>
      </c>
      <c r="B5">
        <v>3.2624814631735042</v>
      </c>
      <c r="C5">
        <v>2.0838741047567169</v>
      </c>
      <c r="D5">
        <v>1.7918529733688615</v>
      </c>
      <c r="E5">
        <v>3.4554414862687906</v>
      </c>
      <c r="I5">
        <v>3.6322314049586786</v>
      </c>
      <c r="J5">
        <v>3.2624814631735042</v>
      </c>
      <c r="K5">
        <v>3.4554414862687906</v>
      </c>
    </row>
    <row r="6" spans="1:11" x14ac:dyDescent="0.35">
      <c r="A6">
        <v>4.0909090909090908</v>
      </c>
      <c r="B6">
        <v>3.9681328408778738</v>
      </c>
      <c r="C6">
        <v>2.1570247933884299</v>
      </c>
      <c r="D6">
        <v>2.5539249075528758</v>
      </c>
      <c r="E6">
        <v>3.9282963039365151</v>
      </c>
      <c r="I6">
        <v>4.0909090909090908</v>
      </c>
      <c r="J6">
        <v>3.9681328408778738</v>
      </c>
      <c r="K6">
        <v>3.9282963039365151</v>
      </c>
    </row>
    <row r="7" spans="1:11" x14ac:dyDescent="0.35">
      <c r="A7">
        <v>4.5960194220304009</v>
      </c>
      <c r="B7">
        <v>4.472739683797947</v>
      </c>
      <c r="C7">
        <v>2.0884512489707223</v>
      </c>
      <c r="D7">
        <v>2.6843662977502434</v>
      </c>
      <c r="E7">
        <v>3.5645876377410461</v>
      </c>
      <c r="I7">
        <v>4.5960194220304009</v>
      </c>
      <c r="J7">
        <v>4.472739683797947</v>
      </c>
      <c r="K7">
        <v>3.5645876377410461</v>
      </c>
    </row>
    <row r="8" spans="1:11" x14ac:dyDescent="0.35">
      <c r="A8">
        <v>4.665607302521523</v>
      </c>
      <c r="B8">
        <v>3.3865406267592428</v>
      </c>
      <c r="C8">
        <v>1.5726954046924897</v>
      </c>
      <c r="D8">
        <v>4.0885676467473617</v>
      </c>
      <c r="E8">
        <v>4.5865414856317477</v>
      </c>
      <c r="I8">
        <v>4.665607302521523</v>
      </c>
      <c r="J8">
        <v>3.3865406267592428</v>
      </c>
      <c r="K8">
        <v>4.5865414856317477</v>
      </c>
    </row>
    <row r="9" spans="1:11" x14ac:dyDescent="0.35">
      <c r="A9">
        <v>5.2608012616753888</v>
      </c>
      <c r="B9">
        <v>3.1090561224489801</v>
      </c>
      <c r="C9">
        <v>2.0501233934908778</v>
      </c>
      <c r="D9">
        <v>3.2959066568916469</v>
      </c>
      <c r="E9">
        <v>4.0368029786856807</v>
      </c>
      <c r="I9">
        <v>5.2608012616753888</v>
      </c>
      <c r="J9">
        <v>3.1090561224489801</v>
      </c>
      <c r="K9">
        <v>4.0368029786856807</v>
      </c>
    </row>
    <row r="10" spans="1:11" x14ac:dyDescent="0.35">
      <c r="A10">
        <v>5.3946464140525796</v>
      </c>
      <c r="B10">
        <v>3.9892500209960522</v>
      </c>
      <c r="C10">
        <v>1.566951566951567</v>
      </c>
      <c r="D10">
        <v>2.3869498431633542</v>
      </c>
      <c r="E10">
        <v>1.1674127539122741</v>
      </c>
      <c r="I10">
        <v>5.3946464140525796</v>
      </c>
      <c r="J10">
        <v>3.9892500209960522</v>
      </c>
      <c r="K10">
        <v>1.1674127539122741</v>
      </c>
    </row>
    <row r="11" spans="1:11" x14ac:dyDescent="0.35">
      <c r="A11">
        <v>3.8927219522671752</v>
      </c>
      <c r="B11">
        <v>3.8517335223324407</v>
      </c>
      <c r="C11">
        <v>2.2109610969660838</v>
      </c>
      <c r="D11">
        <v>1.6163133084402177</v>
      </c>
      <c r="E11">
        <v>2.3032292736784759</v>
      </c>
      <c r="I11">
        <v>3.8927219522671752</v>
      </c>
      <c r="J11">
        <v>3.8517335223324407</v>
      </c>
      <c r="K11">
        <v>2.3032292736784759</v>
      </c>
    </row>
    <row r="12" spans="1:11" x14ac:dyDescent="0.35">
      <c r="A12">
        <v>3.9126739542018498</v>
      </c>
      <c r="B12">
        <v>3.4964569236507002</v>
      </c>
      <c r="C12">
        <v>2.9125077582084398</v>
      </c>
      <c r="D12">
        <v>2.4435504839439006</v>
      </c>
      <c r="E12">
        <v>4.6929360990003088</v>
      </c>
      <c r="I12">
        <v>3.9126739542018498</v>
      </c>
      <c r="J12">
        <v>3.4964569236507002</v>
      </c>
      <c r="K12">
        <v>4.6929360990003088</v>
      </c>
    </row>
    <row r="13" spans="1:11" x14ac:dyDescent="0.35">
      <c r="A13">
        <v>5.2520831579833347</v>
      </c>
      <c r="B13">
        <v>3.5372925484517701</v>
      </c>
      <c r="C13">
        <v>1.9865340784607379</v>
      </c>
      <c r="D13">
        <v>3.7114346383969479</v>
      </c>
      <c r="E13">
        <v>3.2603770248414943</v>
      </c>
      <c r="I13">
        <v>5.2520831579833347</v>
      </c>
      <c r="J13">
        <v>3.5372925484517701</v>
      </c>
      <c r="K13">
        <v>3.2603770248414943</v>
      </c>
    </row>
    <row r="16" spans="1:11" x14ac:dyDescent="0.35">
      <c r="A16" t="s">
        <v>97</v>
      </c>
      <c r="I16" t="s">
        <v>97</v>
      </c>
    </row>
    <row r="18" spans="1:15" ht="16" thickBot="1" x14ac:dyDescent="0.4">
      <c r="A18" t="s">
        <v>98</v>
      </c>
      <c r="I18" t="s">
        <v>98</v>
      </c>
    </row>
    <row r="19" spans="1:15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</row>
    <row r="20" spans="1:15" x14ac:dyDescent="0.35">
      <c r="A20" s="2" t="s">
        <v>183</v>
      </c>
      <c r="B20" s="2">
        <v>12</v>
      </c>
      <c r="C20" s="2">
        <v>54.18043201270801</v>
      </c>
      <c r="D20" s="2">
        <v>4.5150360010590012</v>
      </c>
      <c r="E20" s="2">
        <v>0.33826585674878307</v>
      </c>
      <c r="I20" s="2" t="s">
        <v>183</v>
      </c>
      <c r="J20" s="2">
        <v>12</v>
      </c>
      <c r="K20" s="2">
        <v>54.18043201270801</v>
      </c>
      <c r="L20" s="2">
        <v>4.5150360010590012</v>
      </c>
      <c r="M20" s="2">
        <v>0.33826585674878307</v>
      </c>
    </row>
    <row r="21" spans="1:15" x14ac:dyDescent="0.35">
      <c r="A21" s="2" t="s">
        <v>81</v>
      </c>
      <c r="B21" s="2">
        <v>12</v>
      </c>
      <c r="C21" s="2">
        <v>44.928607907124203</v>
      </c>
      <c r="D21" s="2">
        <v>3.7440506589270171</v>
      </c>
      <c r="E21" s="2">
        <v>0.17945557175404889</v>
      </c>
      <c r="I21" s="2" t="s">
        <v>81</v>
      </c>
      <c r="J21" s="2">
        <v>12</v>
      </c>
      <c r="K21" s="2">
        <v>44.928607907124203</v>
      </c>
      <c r="L21" s="2">
        <v>3.7440506589270171</v>
      </c>
      <c r="M21" s="2">
        <v>0.17945557175404889</v>
      </c>
    </row>
    <row r="22" spans="1:15" ht="16" thickBot="1" x14ac:dyDescent="0.4">
      <c r="A22" s="2" t="s">
        <v>195</v>
      </c>
      <c r="B22" s="2">
        <v>12</v>
      </c>
      <c r="C22" s="2">
        <v>25.04520470443099</v>
      </c>
      <c r="D22" s="2">
        <v>2.0871003920359157</v>
      </c>
      <c r="E22" s="2">
        <v>0.12830518258595899</v>
      </c>
      <c r="I22" s="3" t="s">
        <v>207</v>
      </c>
      <c r="J22" s="3">
        <v>12</v>
      </c>
      <c r="K22" s="3">
        <v>43.600419628158996</v>
      </c>
      <c r="L22" s="3">
        <v>3.6333683023465828</v>
      </c>
      <c r="M22" s="3">
        <v>1.0678147752700691</v>
      </c>
    </row>
    <row r="23" spans="1:15" x14ac:dyDescent="0.35">
      <c r="A23" s="2" t="s">
        <v>232</v>
      </c>
      <c r="B23" s="2">
        <v>12</v>
      </c>
      <c r="C23" s="2">
        <v>34.763617716698981</v>
      </c>
      <c r="D23" s="2">
        <v>2.8969681430582486</v>
      </c>
      <c r="E23" s="2">
        <v>0.64965036940025234</v>
      </c>
    </row>
    <row r="24" spans="1:15" ht="16" thickBot="1" x14ac:dyDescent="0.4">
      <c r="A24" s="3" t="s">
        <v>207</v>
      </c>
      <c r="B24" s="3">
        <v>12</v>
      </c>
      <c r="C24" s="3">
        <v>43.600419628158996</v>
      </c>
      <c r="D24" s="3">
        <v>3.6333683023465828</v>
      </c>
      <c r="E24" s="3">
        <v>1.0678147752700691</v>
      </c>
    </row>
    <row r="25" spans="1:15" ht="16" thickBot="1" x14ac:dyDescent="0.4">
      <c r="I25" t="s">
        <v>83</v>
      </c>
    </row>
    <row r="26" spans="1:15" x14ac:dyDescent="0.35"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</row>
    <row r="27" spans="1:15" ht="16" thickBot="1" x14ac:dyDescent="0.4">
      <c r="A27" t="s">
        <v>83</v>
      </c>
      <c r="I27" s="2" t="s">
        <v>101</v>
      </c>
      <c r="J27" s="2">
        <v>5.5360276511736828</v>
      </c>
      <c r="K27" s="2">
        <v>2</v>
      </c>
      <c r="L27" s="2">
        <v>2.7680138255868414</v>
      </c>
      <c r="M27" s="2">
        <v>5.2373710906130784</v>
      </c>
      <c r="N27" s="2">
        <v>1.0582036556480861E-2</v>
      </c>
      <c r="O27" s="2">
        <v>3.2849176510382869</v>
      </c>
    </row>
    <row r="28" spans="1:15" x14ac:dyDescent="0.35">
      <c r="A28" s="4" t="s">
        <v>100</v>
      </c>
      <c r="B28" s="4" t="s">
        <v>92</v>
      </c>
      <c r="C28" s="4" t="s">
        <v>93</v>
      </c>
      <c r="D28" s="4" t="s">
        <v>90</v>
      </c>
      <c r="E28" s="4" t="s">
        <v>94</v>
      </c>
      <c r="F28" s="4" t="s">
        <v>95</v>
      </c>
      <c r="G28" s="4" t="s">
        <v>96</v>
      </c>
      <c r="I28" s="2" t="s">
        <v>102</v>
      </c>
      <c r="J28" s="2">
        <v>17.440898241501756</v>
      </c>
      <c r="K28" s="2">
        <v>33</v>
      </c>
      <c r="L28" s="2">
        <v>0.52851206792429561</v>
      </c>
      <c r="M28" s="2"/>
      <c r="N28" s="2"/>
      <c r="O28" s="2"/>
    </row>
    <row r="29" spans="1:15" x14ac:dyDescent="0.35">
      <c r="A29" s="2" t="s">
        <v>101</v>
      </c>
      <c r="B29" s="2">
        <v>40.678008533506308</v>
      </c>
      <c r="C29" s="2">
        <v>4</v>
      </c>
      <c r="D29" s="2">
        <v>10.169502133376577</v>
      </c>
      <c r="E29" s="2">
        <v>21.513724574237752</v>
      </c>
      <c r="F29" s="2">
        <v>1.0038369686077655E-10</v>
      </c>
      <c r="G29" s="2">
        <v>2.5396886349036807</v>
      </c>
      <c r="I29" s="2"/>
      <c r="J29" s="2"/>
      <c r="K29" s="2"/>
      <c r="L29" s="2"/>
      <c r="M29" s="2"/>
      <c r="N29" s="2"/>
      <c r="O29" s="2"/>
    </row>
    <row r="30" spans="1:15" ht="16" thickBot="1" x14ac:dyDescent="0.4">
      <c r="A30" s="2" t="s">
        <v>102</v>
      </c>
      <c r="B30" s="2">
        <v>25.998409313350102</v>
      </c>
      <c r="C30" s="2">
        <v>55</v>
      </c>
      <c r="D30" s="2">
        <v>0.47269835115182002</v>
      </c>
      <c r="E30" s="2"/>
      <c r="F30" s="2"/>
      <c r="G30" s="2"/>
      <c r="I30" s="3" t="s">
        <v>84</v>
      </c>
      <c r="J30" s="3">
        <v>22.976925892675439</v>
      </c>
      <c r="K30" s="3">
        <v>35</v>
      </c>
      <c r="L30" s="3"/>
      <c r="M30" s="3"/>
      <c r="N30" s="3"/>
      <c r="O30" s="3"/>
    </row>
    <row r="31" spans="1:15" x14ac:dyDescent="0.35">
      <c r="A31" s="2"/>
      <c r="B31" s="2"/>
      <c r="C31" s="2"/>
      <c r="D31" s="2"/>
      <c r="E31" s="2"/>
      <c r="F31" s="2"/>
      <c r="G31" s="2"/>
    </row>
    <row r="32" spans="1:15" ht="16" thickBot="1" x14ac:dyDescent="0.4">
      <c r="A32" s="3" t="s">
        <v>84</v>
      </c>
      <c r="B32" s="3">
        <v>66.67641784685641</v>
      </c>
      <c r="C32" s="3">
        <v>59</v>
      </c>
      <c r="D32" s="3"/>
      <c r="E32" s="3"/>
      <c r="F32" s="3"/>
      <c r="G32" s="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C7889-8CF1-A74B-86B2-F912E1F997FE}">
  <dimension ref="A1:V16"/>
  <sheetViews>
    <sheetView workbookViewId="0">
      <selection activeCell="H15" sqref="H15"/>
    </sheetView>
  </sheetViews>
  <sheetFormatPr defaultColWidth="10.6640625" defaultRowHeight="15.5" x14ac:dyDescent="0.35"/>
  <sheetData>
    <row r="1" spans="1:22" x14ac:dyDescent="0.35">
      <c r="A1" s="12" t="s">
        <v>110</v>
      </c>
      <c r="G1" t="s">
        <v>110</v>
      </c>
      <c r="M1" t="s">
        <v>110</v>
      </c>
      <c r="S1" t="s">
        <v>110</v>
      </c>
    </row>
    <row r="2" spans="1:22" ht="16" thickBot="1" x14ac:dyDescent="0.4"/>
    <row r="3" spans="1:22" x14ac:dyDescent="0.35">
      <c r="A3" s="4"/>
      <c r="B3" s="4" t="s">
        <v>183</v>
      </c>
      <c r="C3" s="4" t="s">
        <v>81</v>
      </c>
      <c r="G3" s="4"/>
      <c r="H3" s="4" t="s">
        <v>183</v>
      </c>
      <c r="I3" s="4" t="s">
        <v>195</v>
      </c>
      <c r="M3" s="4"/>
      <c r="N3" s="4" t="s">
        <v>183</v>
      </c>
      <c r="O3" s="4" t="s">
        <v>232</v>
      </c>
      <c r="S3" s="4"/>
      <c r="T3" s="4" t="s">
        <v>183</v>
      </c>
      <c r="U3" s="4" t="s">
        <v>207</v>
      </c>
    </row>
    <row r="4" spans="1:22" x14ac:dyDescent="0.35">
      <c r="A4" s="2" t="s">
        <v>89</v>
      </c>
      <c r="B4" s="2">
        <v>4.5150360010590012</v>
      </c>
      <c r="C4" s="2">
        <v>3.7440506589270171</v>
      </c>
      <c r="G4" s="2" t="s">
        <v>89</v>
      </c>
      <c r="H4" s="2">
        <v>4.5150360010590012</v>
      </c>
      <c r="I4" s="2">
        <v>2.0871003920359157</v>
      </c>
      <c r="M4" s="2" t="s">
        <v>89</v>
      </c>
      <c r="N4" s="2">
        <v>4.5150360010590012</v>
      </c>
      <c r="O4" s="2">
        <v>2.8969681430582486</v>
      </c>
      <c r="S4" s="2" t="s">
        <v>89</v>
      </c>
      <c r="T4" s="2">
        <v>4.5150360010590012</v>
      </c>
      <c r="U4" s="2">
        <v>3.6333683023465828</v>
      </c>
    </row>
    <row r="5" spans="1:22" x14ac:dyDescent="0.35">
      <c r="A5" s="2" t="s">
        <v>88</v>
      </c>
      <c r="B5" s="2">
        <v>0.33826585674878307</v>
      </c>
      <c r="C5" s="2">
        <v>0.17945557175404889</v>
      </c>
      <c r="G5" s="2" t="s">
        <v>88</v>
      </c>
      <c r="H5" s="2">
        <v>0.33826585674878307</v>
      </c>
      <c r="I5" s="2">
        <v>0.12830518258595899</v>
      </c>
      <c r="M5" s="2" t="s">
        <v>88</v>
      </c>
      <c r="N5" s="2">
        <v>0.33826585674878307</v>
      </c>
      <c r="O5" s="2">
        <v>0.64965036940025234</v>
      </c>
      <c r="S5" s="2" t="s">
        <v>88</v>
      </c>
      <c r="T5" s="2">
        <v>0.33826585674878307</v>
      </c>
      <c r="U5" s="2">
        <v>1.0678147752700691</v>
      </c>
    </row>
    <row r="6" spans="1:22" x14ac:dyDescent="0.35">
      <c r="A6" s="2" t="s">
        <v>103</v>
      </c>
      <c r="B6" s="2">
        <v>12</v>
      </c>
      <c r="C6" s="2">
        <v>12</v>
      </c>
      <c r="G6" s="2" t="s">
        <v>103</v>
      </c>
      <c r="H6" s="2">
        <v>12</v>
      </c>
      <c r="I6" s="2">
        <v>12</v>
      </c>
      <c r="M6" s="2" t="s">
        <v>103</v>
      </c>
      <c r="N6" s="2">
        <v>12</v>
      </c>
      <c r="O6" s="2">
        <v>12</v>
      </c>
      <c r="S6" s="2" t="s">
        <v>103</v>
      </c>
      <c r="T6" s="2">
        <v>12</v>
      </c>
      <c r="U6" s="2">
        <v>12</v>
      </c>
    </row>
    <row r="7" spans="1:22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20</v>
      </c>
      <c r="C8" s="2"/>
      <c r="G8" s="2" t="s">
        <v>93</v>
      </c>
      <c r="H8" s="2">
        <v>18</v>
      </c>
      <c r="I8" s="2"/>
      <c r="M8" s="2" t="s">
        <v>93</v>
      </c>
      <c r="N8" s="2">
        <v>20</v>
      </c>
      <c r="O8" s="2"/>
      <c r="S8" s="2" t="s">
        <v>93</v>
      </c>
      <c r="T8" s="2">
        <v>17</v>
      </c>
      <c r="U8" s="2"/>
    </row>
    <row r="9" spans="1:22" x14ac:dyDescent="0.35">
      <c r="A9" s="2" t="s">
        <v>105</v>
      </c>
      <c r="B9" s="2">
        <v>3.7118350979327457</v>
      </c>
      <c r="C9" s="2"/>
      <c r="G9" s="2" t="s">
        <v>105</v>
      </c>
      <c r="H9" s="2">
        <v>12.313142303828876</v>
      </c>
      <c r="I9" s="2"/>
      <c r="M9" s="2" t="s">
        <v>105</v>
      </c>
      <c r="N9" s="2">
        <v>5.639327214418679</v>
      </c>
      <c r="O9" s="2"/>
      <c r="S9" s="2" t="s">
        <v>105</v>
      </c>
      <c r="T9" s="2">
        <v>2.5756713072043049</v>
      </c>
      <c r="U9" s="2"/>
    </row>
    <row r="10" spans="1:22" x14ac:dyDescent="0.35">
      <c r="A10" s="2" t="s">
        <v>106</v>
      </c>
      <c r="B10" s="2">
        <v>6.8934322818675728E-4</v>
      </c>
      <c r="C10" s="2"/>
      <c r="G10" s="2" t="s">
        <v>106</v>
      </c>
      <c r="H10" s="2">
        <v>1.6648341922797257E-10</v>
      </c>
      <c r="I10" s="2"/>
      <c r="M10" s="2" t="s">
        <v>106</v>
      </c>
      <c r="N10" s="2">
        <v>8.0547323332055313E-6</v>
      </c>
      <c r="O10" s="2"/>
      <c r="S10" s="2" t="s">
        <v>106</v>
      </c>
      <c r="T10" s="2">
        <v>9.8214243275187348E-3</v>
      </c>
      <c r="U10" s="2"/>
    </row>
    <row r="11" spans="1:22" x14ac:dyDescent="0.35">
      <c r="A11" s="2" t="s">
        <v>107</v>
      </c>
      <c r="B11" s="2">
        <v>1.7247182429207868</v>
      </c>
      <c r="C11" s="2"/>
      <c r="G11" s="2" t="s">
        <v>107</v>
      </c>
      <c r="H11" s="2">
        <v>1.7340636066175394</v>
      </c>
      <c r="I11" s="2"/>
      <c r="M11" s="2" t="s">
        <v>107</v>
      </c>
      <c r="N11" s="2">
        <v>1.7247182429207868</v>
      </c>
      <c r="O11" s="2"/>
      <c r="S11" s="2" t="s">
        <v>107</v>
      </c>
      <c r="T11" s="2">
        <v>1.7396067260750732</v>
      </c>
      <c r="U11" s="2"/>
    </row>
    <row r="12" spans="1:22" x14ac:dyDescent="0.35">
      <c r="A12" s="2" t="s">
        <v>108</v>
      </c>
      <c r="B12" s="2">
        <v>1.3786864563735146E-3</v>
      </c>
      <c r="C12" s="2"/>
      <c r="D12" t="s">
        <v>220</v>
      </c>
      <c r="G12" s="2" t="s">
        <v>108</v>
      </c>
      <c r="H12" s="2">
        <v>3.3296683845594514E-10</v>
      </c>
      <c r="I12" s="2"/>
      <c r="J12" t="s">
        <v>220</v>
      </c>
      <c r="M12" s="2" t="s">
        <v>108</v>
      </c>
      <c r="N12" s="2">
        <v>1.6109464666411063E-5</v>
      </c>
      <c r="O12" s="2"/>
      <c r="P12" t="s">
        <v>220</v>
      </c>
      <c r="S12" s="2" t="s">
        <v>108</v>
      </c>
      <c r="T12" s="2">
        <v>1.964284865503747E-2</v>
      </c>
      <c r="U12" s="2"/>
      <c r="V12" t="s">
        <v>220</v>
      </c>
    </row>
    <row r="13" spans="1:22" ht="16" thickBot="1" x14ac:dyDescent="0.4">
      <c r="A13" s="3" t="s">
        <v>109</v>
      </c>
      <c r="B13" s="3">
        <v>2.0859634472658648</v>
      </c>
      <c r="C13" s="3"/>
      <c r="G13" s="3" t="s">
        <v>109</v>
      </c>
      <c r="H13" s="3">
        <v>2.1009220402410378</v>
      </c>
      <c r="I13" s="3"/>
      <c r="M13" s="3" t="s">
        <v>109</v>
      </c>
      <c r="N13" s="3">
        <v>2.0859634472658648</v>
      </c>
      <c r="O13" s="3"/>
      <c r="S13" s="3" t="s">
        <v>109</v>
      </c>
      <c r="T13" s="3">
        <v>2.109815577833317</v>
      </c>
      <c r="U13" s="3"/>
    </row>
    <row r="16" spans="1:22" x14ac:dyDescent="0.35">
      <c r="A16" t="s">
        <v>228</v>
      </c>
      <c r="H16">
        <f>100*(H4-I4)/H4</f>
        <v>53.774446282457404</v>
      </c>
      <c r="N16">
        <f>100*(N4-O4)/N4</f>
        <v>35.837319073895202</v>
      </c>
      <c r="T16">
        <f>100*(T4-U4)/T4</f>
        <v>19.527368076480972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96EC9-2B37-F247-A730-CB9B6AA18E3C}">
  <dimension ref="A1:Y31"/>
  <sheetViews>
    <sheetView workbookViewId="0">
      <selection activeCell="H19" sqref="H19"/>
    </sheetView>
  </sheetViews>
  <sheetFormatPr defaultColWidth="10.6640625" defaultRowHeight="15.5" x14ac:dyDescent="0.35"/>
  <sheetData>
    <row r="1" spans="1:21" x14ac:dyDescent="0.35">
      <c r="A1" s="12" t="s">
        <v>279</v>
      </c>
      <c r="B1" t="s">
        <v>82</v>
      </c>
      <c r="C1" t="s">
        <v>18</v>
      </c>
      <c r="J1" t="s">
        <v>291</v>
      </c>
      <c r="K1" t="s">
        <v>30</v>
      </c>
      <c r="L1" t="s">
        <v>42</v>
      </c>
      <c r="S1" t="s">
        <v>303</v>
      </c>
      <c r="T1" t="s">
        <v>54</v>
      </c>
      <c r="U1" t="s">
        <v>66</v>
      </c>
    </row>
    <row r="2" spans="1:21" x14ac:dyDescent="0.35">
      <c r="A2">
        <v>4.8066292616188289</v>
      </c>
      <c r="C2">
        <v>3.5869911786587316</v>
      </c>
      <c r="J2">
        <v>2.2459030151367188</v>
      </c>
      <c r="K2">
        <v>2.2633744855967075</v>
      </c>
      <c r="L2">
        <v>2.1701093394697786</v>
      </c>
      <c r="S2">
        <v>2.6334177657437334</v>
      </c>
      <c r="T2">
        <v>2.216577092465859</v>
      </c>
    </row>
    <row r="3" spans="1:21" x14ac:dyDescent="0.35">
      <c r="A3">
        <v>4.0461091293433746</v>
      </c>
      <c r="B3">
        <v>4.4466256698759219</v>
      </c>
      <c r="C3">
        <v>3.2098873264040537</v>
      </c>
      <c r="J3">
        <v>3.2777810150923608</v>
      </c>
      <c r="K3">
        <v>2.8211032226821269</v>
      </c>
      <c r="L3">
        <v>3.277725881494252</v>
      </c>
      <c r="S3">
        <v>2.4641688157111683</v>
      </c>
      <c r="T3">
        <v>2.1397015863687772</v>
      </c>
      <c r="U3">
        <v>1.7539467920066139</v>
      </c>
    </row>
    <row r="4" spans="1:21" x14ac:dyDescent="0.35">
      <c r="A4">
        <v>5.5350364389898896</v>
      </c>
      <c r="B4">
        <v>3.3950617283950613</v>
      </c>
      <c r="C4">
        <v>2.9236383054467781</v>
      </c>
      <c r="J4">
        <v>3.7230926627228693</v>
      </c>
      <c r="K4">
        <v>3.5865099564376068</v>
      </c>
      <c r="L4">
        <v>2.671164487742971</v>
      </c>
      <c r="S4">
        <v>1.8946203630232095</v>
      </c>
      <c r="T4">
        <v>2.3714866863905324</v>
      </c>
      <c r="U4">
        <v>1.7008130862736504</v>
      </c>
    </row>
    <row r="5" spans="1:21" x14ac:dyDescent="0.35">
      <c r="A5">
        <v>3.8615548017146781</v>
      </c>
      <c r="B5">
        <v>3.8458680142687287</v>
      </c>
      <c r="C5">
        <v>2.2657082623476241</v>
      </c>
      <c r="J5">
        <v>3.2777258814942529</v>
      </c>
      <c r="K5">
        <v>2.4189952437574322</v>
      </c>
      <c r="L5">
        <v>2.664562196414634</v>
      </c>
      <c r="S5">
        <v>1.8004650839927807</v>
      </c>
      <c r="T5">
        <v>2.1446280991735538</v>
      </c>
      <c r="U5">
        <v>1.2675382653061227</v>
      </c>
    </row>
    <row r="6" spans="1:21" x14ac:dyDescent="0.35">
      <c r="A6">
        <v>2.9861828512396693</v>
      </c>
      <c r="B6">
        <v>3.7822754168908017</v>
      </c>
      <c r="C6">
        <v>3.4973312672176302</v>
      </c>
      <c r="J6">
        <v>3.9143207644628091</v>
      </c>
      <c r="K6">
        <v>2.7896250743900022</v>
      </c>
      <c r="L6">
        <v>1.8937799848497607</v>
      </c>
      <c r="S6">
        <v>2.4569314371603652</v>
      </c>
      <c r="T6">
        <v>1.9409358296754153</v>
      </c>
      <c r="U6">
        <v>1.767159410311856</v>
      </c>
    </row>
    <row r="7" spans="1:21" x14ac:dyDescent="0.35">
      <c r="A7">
        <v>4.8531169597326418</v>
      </c>
      <c r="B7">
        <v>4.073741874850362</v>
      </c>
      <c r="C7">
        <v>4.354768471476266</v>
      </c>
      <c r="J7">
        <v>4.3760330578512399</v>
      </c>
      <c r="K7">
        <v>2.6610483347750864</v>
      </c>
      <c r="L7">
        <v>2.0230545646716869</v>
      </c>
      <c r="S7">
        <v>2.4060516266613767</v>
      </c>
      <c r="T7">
        <v>2.1842760710546347</v>
      </c>
      <c r="U7">
        <v>1.993312757201646</v>
      </c>
    </row>
    <row r="8" spans="1:21" x14ac:dyDescent="0.35">
      <c r="A8">
        <v>4.3620087998786214</v>
      </c>
      <c r="B8">
        <v>4.7895841207366185</v>
      </c>
      <c r="C8">
        <v>4.4784187913392515</v>
      </c>
      <c r="J8">
        <v>2.0492801848964133</v>
      </c>
      <c r="K8">
        <v>3.5906115931196156</v>
      </c>
      <c r="L8">
        <v>2.817597627286208</v>
      </c>
      <c r="S8">
        <v>2.4441946949553643</v>
      </c>
      <c r="T8">
        <v>1.955202170866895</v>
      </c>
      <c r="U8">
        <v>2.0038056015326675</v>
      </c>
    </row>
    <row r="9" spans="1:21" x14ac:dyDescent="0.35">
      <c r="A9">
        <v>3.8872302646423091</v>
      </c>
      <c r="B9">
        <v>4.7645436851211063</v>
      </c>
      <c r="C9">
        <v>4.1888056997947114</v>
      </c>
      <c r="J9">
        <v>3.8317054845980469</v>
      </c>
      <c r="K9">
        <v>3.3208549692066174</v>
      </c>
      <c r="L9">
        <v>2.4992028061224496</v>
      </c>
      <c r="S9">
        <v>2.4121770636420923</v>
      </c>
      <c r="T9">
        <v>1.9874813830857787</v>
      </c>
      <c r="U9">
        <v>2.2002551020408165</v>
      </c>
    </row>
    <row r="10" spans="1:21" x14ac:dyDescent="0.35">
      <c r="A10">
        <v>3.9385857022429223</v>
      </c>
      <c r="B10">
        <v>3.4686090877558096</v>
      </c>
      <c r="C10">
        <v>3.506391454912603</v>
      </c>
      <c r="J10">
        <v>4.0465219976218787</v>
      </c>
      <c r="K10">
        <v>3.6977007829383215</v>
      </c>
      <c r="L10">
        <v>2.4525453779012096</v>
      </c>
      <c r="S10">
        <v>2.250692520775623</v>
      </c>
      <c r="T10">
        <v>1.9183657906526725</v>
      </c>
      <c r="U10">
        <v>1.7428439519852257</v>
      </c>
    </row>
    <row r="11" spans="1:21" x14ac:dyDescent="0.35">
      <c r="A11">
        <v>4.6256955675557139</v>
      </c>
      <c r="B11">
        <v>5.1411367716037404</v>
      </c>
      <c r="C11">
        <v>4.417690579997358</v>
      </c>
      <c r="J11">
        <v>3.6913742650809418</v>
      </c>
      <c r="K11">
        <v>2.4470416362308254</v>
      </c>
      <c r="L11">
        <v>2.7747969532466437</v>
      </c>
      <c r="S11">
        <v>2.7547056351454313</v>
      </c>
      <c r="T11">
        <v>2.2846885423084742</v>
      </c>
      <c r="U11">
        <v>2.1258503401360542</v>
      </c>
    </row>
    <row r="12" spans="1:21" x14ac:dyDescent="0.35">
      <c r="A12">
        <v>3.4044798046871398</v>
      </c>
      <c r="B12">
        <v>3.2490548204158793</v>
      </c>
      <c r="C12">
        <v>3.0163979812113482</v>
      </c>
      <c r="J12">
        <v>2.9826981813133417</v>
      </c>
      <c r="K12">
        <v>3.0569069923916987</v>
      </c>
      <c r="L12">
        <v>3.0571377714489145</v>
      </c>
      <c r="S12">
        <v>1.5946502057613166</v>
      </c>
      <c r="T12">
        <v>2.2005306512624259</v>
      </c>
      <c r="U12">
        <v>1.5609182694869199</v>
      </c>
    </row>
    <row r="13" spans="1:21" x14ac:dyDescent="0.35">
      <c r="A13">
        <v>3.3933518005540164</v>
      </c>
      <c r="B13">
        <v>3.8993868550324509</v>
      </c>
      <c r="C13">
        <v>3.617292422311539</v>
      </c>
      <c r="J13">
        <v>2.7859631160334133</v>
      </c>
      <c r="K13">
        <v>3.0811681589979814</v>
      </c>
      <c r="L13">
        <v>2.228100950656406</v>
      </c>
      <c r="S13">
        <v>1.7993755406574392</v>
      </c>
      <c r="T13">
        <v>2.6683760631331634</v>
      </c>
      <c r="U13">
        <v>2.0941198224852067</v>
      </c>
    </row>
    <row r="16" spans="1:21" x14ac:dyDescent="0.35">
      <c r="A16" t="s">
        <v>97</v>
      </c>
      <c r="J16" t="s">
        <v>97</v>
      </c>
      <c r="S16" t="s">
        <v>97</v>
      </c>
    </row>
    <row r="18" spans="1:25" ht="16" thickBot="1" x14ac:dyDescent="0.4">
      <c r="A18" t="s">
        <v>98</v>
      </c>
      <c r="J18" t="s">
        <v>98</v>
      </c>
      <c r="S18" t="s">
        <v>98</v>
      </c>
    </row>
    <row r="19" spans="1:25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J19" s="4" t="s">
        <v>99</v>
      </c>
      <c r="K19" s="4" t="s">
        <v>85</v>
      </c>
      <c r="L19" s="4" t="s">
        <v>86</v>
      </c>
      <c r="M19" s="4" t="s">
        <v>87</v>
      </c>
      <c r="N19" s="4" t="s">
        <v>88</v>
      </c>
      <c r="S19" s="4" t="s">
        <v>99</v>
      </c>
      <c r="T19" s="4" t="s">
        <v>85</v>
      </c>
      <c r="U19" s="4" t="s">
        <v>86</v>
      </c>
      <c r="V19" s="4" t="s">
        <v>87</v>
      </c>
      <c r="W19" s="4" t="s">
        <v>88</v>
      </c>
    </row>
    <row r="20" spans="1:25" x14ac:dyDescent="0.35">
      <c r="A20" s="2" t="s">
        <v>279</v>
      </c>
      <c r="B20" s="2">
        <v>12</v>
      </c>
      <c r="C20" s="2">
        <v>49.699981382199816</v>
      </c>
      <c r="D20" s="2">
        <v>4.1416651151833177</v>
      </c>
      <c r="E20" s="2">
        <v>0.5277078948904701</v>
      </c>
      <c r="J20" s="2" t="s">
        <v>291</v>
      </c>
      <c r="K20" s="2">
        <v>12</v>
      </c>
      <c r="L20" s="2">
        <v>40.202399626304285</v>
      </c>
      <c r="M20" s="2">
        <v>3.3501999688586905</v>
      </c>
      <c r="N20" s="2">
        <v>0.51986440217423147</v>
      </c>
      <c r="S20" s="2" t="s">
        <v>303</v>
      </c>
      <c r="T20" s="2">
        <v>12</v>
      </c>
      <c r="U20" s="2">
        <v>26.911450753229904</v>
      </c>
      <c r="V20" s="2">
        <v>2.2426208961024918</v>
      </c>
      <c r="W20" s="2">
        <v>0.13991455463588795</v>
      </c>
    </row>
    <row r="21" spans="1:25" x14ac:dyDescent="0.35">
      <c r="A21" s="2" t="s">
        <v>82</v>
      </c>
      <c r="B21" s="2">
        <v>11</v>
      </c>
      <c r="C21" s="2">
        <v>44.855888044946482</v>
      </c>
      <c r="D21" s="2">
        <v>4.0778080040860436</v>
      </c>
      <c r="E21" s="2">
        <v>0.39420096191488768</v>
      </c>
      <c r="J21" s="2" t="s">
        <v>30</v>
      </c>
      <c r="K21" s="2">
        <v>12</v>
      </c>
      <c r="L21" s="2">
        <v>35.734940450524022</v>
      </c>
      <c r="M21" s="2">
        <v>2.9779117042103351</v>
      </c>
      <c r="N21" s="2">
        <v>0.24214716033819042</v>
      </c>
      <c r="S21" s="2" t="s">
        <v>54</v>
      </c>
      <c r="T21" s="2">
        <v>12</v>
      </c>
      <c r="U21" s="2">
        <v>26.01224996643818</v>
      </c>
      <c r="V21" s="2">
        <v>2.1676874972031817</v>
      </c>
      <c r="W21" s="2">
        <v>4.5652116072567299E-2</v>
      </c>
    </row>
    <row r="22" spans="1:25" ht="16" thickBot="1" x14ac:dyDescent="0.4">
      <c r="A22" s="3" t="s">
        <v>18</v>
      </c>
      <c r="B22" s="3">
        <v>12</v>
      </c>
      <c r="C22" s="3">
        <v>43.063321741117889</v>
      </c>
      <c r="D22" s="3">
        <v>3.5886101450931576</v>
      </c>
      <c r="E22" s="3">
        <v>0.46412716298813061</v>
      </c>
      <c r="J22" s="3" t="s">
        <v>42</v>
      </c>
      <c r="K22" s="3">
        <v>12</v>
      </c>
      <c r="L22" s="3">
        <v>30.529777941304914</v>
      </c>
      <c r="M22" s="3">
        <v>2.5441481617754094</v>
      </c>
      <c r="N22" s="3">
        <v>0.1731472827502552</v>
      </c>
      <c r="S22" s="3" t="s">
        <v>66</v>
      </c>
      <c r="T22" s="3">
        <v>11</v>
      </c>
      <c r="U22" s="3">
        <v>20.21056339876678</v>
      </c>
      <c r="V22" s="3">
        <v>1.8373239453424346</v>
      </c>
      <c r="W22" s="3">
        <v>7.7345159306813821E-2</v>
      </c>
    </row>
    <row r="25" spans="1:25" ht="16" thickBot="1" x14ac:dyDescent="0.4">
      <c r="A25" t="s">
        <v>83</v>
      </c>
      <c r="J25" t="s">
        <v>83</v>
      </c>
      <c r="S25" t="s">
        <v>83</v>
      </c>
    </row>
    <row r="26" spans="1:25" x14ac:dyDescent="0.35">
      <c r="A26" s="4" t="s">
        <v>100</v>
      </c>
      <c r="B26" s="4" t="s">
        <v>92</v>
      </c>
      <c r="C26" s="4" t="s">
        <v>93</v>
      </c>
      <c r="D26" s="4" t="s">
        <v>90</v>
      </c>
      <c r="E26" s="4" t="s">
        <v>94</v>
      </c>
      <c r="F26" s="4" t="s">
        <v>95</v>
      </c>
      <c r="G26" s="4" t="s">
        <v>96</v>
      </c>
      <c r="H26" s="9"/>
      <c r="I26" s="9"/>
      <c r="J26" s="4" t="s">
        <v>100</v>
      </c>
      <c r="K26" s="4" t="s">
        <v>92</v>
      </c>
      <c r="L26" s="4" t="s">
        <v>93</v>
      </c>
      <c r="M26" s="4" t="s">
        <v>90</v>
      </c>
      <c r="N26" s="4" t="s">
        <v>94</v>
      </c>
      <c r="O26" s="4" t="s">
        <v>95</v>
      </c>
      <c r="P26" s="4" t="s">
        <v>96</v>
      </c>
      <c r="S26" s="4" t="s">
        <v>100</v>
      </c>
      <c r="T26" s="4" t="s">
        <v>92</v>
      </c>
      <c r="U26" s="4" t="s">
        <v>93</v>
      </c>
      <c r="V26" s="4" t="s">
        <v>90</v>
      </c>
      <c r="W26" s="4" t="s">
        <v>94</v>
      </c>
      <c r="X26" s="4" t="s">
        <v>95</v>
      </c>
      <c r="Y26" s="4" t="s">
        <v>96</v>
      </c>
    </row>
    <row r="27" spans="1:25" x14ac:dyDescent="0.35">
      <c r="A27" s="2" t="s">
        <v>101</v>
      </c>
      <c r="B27" s="2">
        <v>2.1763723316527397</v>
      </c>
      <c r="C27" s="2">
        <v>2</v>
      </c>
      <c r="D27" s="2">
        <v>1.0881861658263698</v>
      </c>
      <c r="E27" s="2">
        <v>2.3445663557926606</v>
      </c>
      <c r="F27" s="2">
        <v>0.11215032140581477</v>
      </c>
      <c r="G27" s="2">
        <v>3.2945368164911413</v>
      </c>
      <c r="H27" s="2"/>
      <c r="I27" s="2"/>
      <c r="J27" s="2" t="s">
        <v>101</v>
      </c>
      <c r="K27" s="2">
        <v>3.9058755137712122</v>
      </c>
      <c r="L27" s="2">
        <v>2</v>
      </c>
      <c r="M27" s="2">
        <v>1.9529377568856061</v>
      </c>
      <c r="N27" s="2">
        <v>6.2650460938656094</v>
      </c>
      <c r="O27" s="2">
        <v>4.9380361926184288E-3</v>
      </c>
      <c r="P27" s="2">
        <v>3.2849176510382869</v>
      </c>
      <c r="S27" s="2" t="s">
        <v>101</v>
      </c>
      <c r="T27" s="2">
        <v>1.0542318215572024</v>
      </c>
      <c r="U27" s="2">
        <v>2</v>
      </c>
      <c r="V27" s="2">
        <v>0.5271159107786012</v>
      </c>
      <c r="W27" s="2">
        <v>5.9927520555717591</v>
      </c>
      <c r="X27" s="2">
        <v>6.1580962650380341E-3</v>
      </c>
      <c r="Y27" s="2">
        <v>3.2945368164911413</v>
      </c>
    </row>
    <row r="28" spans="1:25" x14ac:dyDescent="0.35">
      <c r="A28" s="2" t="s">
        <v>102</v>
      </c>
      <c r="B28" s="2">
        <v>14.852195255813559</v>
      </c>
      <c r="C28" s="2">
        <v>32</v>
      </c>
      <c r="D28" s="2">
        <v>0.46413110174417371</v>
      </c>
      <c r="E28" s="2"/>
      <c r="F28" s="2"/>
      <c r="G28" s="2"/>
      <c r="H28" s="2"/>
      <c r="I28" s="2"/>
      <c r="J28" s="2" t="s">
        <v>102</v>
      </c>
      <c r="K28" s="2">
        <v>10.286747297889464</v>
      </c>
      <c r="L28" s="2">
        <v>33</v>
      </c>
      <c r="M28" s="2">
        <v>0.31171961508755952</v>
      </c>
      <c r="N28" s="2"/>
      <c r="O28" s="2"/>
      <c r="P28" s="2"/>
      <c r="S28" s="2" t="s">
        <v>102</v>
      </c>
      <c r="T28" s="2">
        <v>2.8146849708611743</v>
      </c>
      <c r="U28" s="2">
        <v>32</v>
      </c>
      <c r="V28" s="2">
        <v>8.7958905339411697E-2</v>
      </c>
      <c r="W28" s="2"/>
      <c r="X28" s="2"/>
      <c r="Y28" s="2"/>
    </row>
    <row r="29" spans="1:25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S29" s="2"/>
      <c r="T29" s="2"/>
      <c r="U29" s="2"/>
      <c r="V29" s="2"/>
      <c r="W29" s="2"/>
      <c r="X29" s="2"/>
      <c r="Y29" s="2"/>
    </row>
    <row r="30" spans="1:25" ht="16" thickBot="1" x14ac:dyDescent="0.4">
      <c r="A30" s="3" t="s">
        <v>84</v>
      </c>
      <c r="B30" s="3">
        <v>17.028567587466299</v>
      </c>
      <c r="C30" s="3">
        <v>34</v>
      </c>
      <c r="D30" s="3"/>
      <c r="E30" s="3"/>
      <c r="F30" s="3"/>
      <c r="G30" s="3"/>
      <c r="H30" s="2"/>
      <c r="I30" s="2"/>
      <c r="J30" s="3" t="s">
        <v>84</v>
      </c>
      <c r="K30" s="3">
        <v>14.192622811660677</v>
      </c>
      <c r="L30" s="3">
        <v>35</v>
      </c>
      <c r="M30" s="3"/>
      <c r="N30" s="3"/>
      <c r="O30" s="3"/>
      <c r="P30" s="3"/>
      <c r="S30" s="3" t="s">
        <v>84</v>
      </c>
      <c r="T30" s="3">
        <v>3.8689167924183767</v>
      </c>
      <c r="U30" s="3">
        <v>34</v>
      </c>
      <c r="V30" s="3"/>
      <c r="W30" s="3"/>
      <c r="X30" s="3"/>
      <c r="Y30" s="3"/>
    </row>
    <row r="31" spans="1:25" x14ac:dyDescent="0.35">
      <c r="F31" s="12" t="s">
        <v>219</v>
      </c>
      <c r="O31" s="7" t="s">
        <v>220</v>
      </c>
      <c r="X31" s="7" t="s">
        <v>220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2B878-80AF-6A46-A85F-14518EEB8622}">
  <dimension ref="A1:O63"/>
  <sheetViews>
    <sheetView workbookViewId="0">
      <selection activeCell="C19" sqref="C19"/>
    </sheetView>
  </sheetViews>
  <sheetFormatPr defaultColWidth="10.6640625" defaultRowHeight="15.5" x14ac:dyDescent="0.35"/>
  <sheetData>
    <row r="1" spans="1:15" x14ac:dyDescent="0.35">
      <c r="A1" s="12" t="s">
        <v>110</v>
      </c>
      <c r="L1" t="s">
        <v>110</v>
      </c>
    </row>
    <row r="2" spans="1:15" ht="16" thickBot="1" x14ac:dyDescent="0.4"/>
    <row r="3" spans="1:15" x14ac:dyDescent="0.35">
      <c r="A3" s="4"/>
      <c r="B3" s="4" t="s">
        <v>30</v>
      </c>
      <c r="C3" s="4" t="s">
        <v>42</v>
      </c>
      <c r="D3" t="s">
        <v>221</v>
      </c>
      <c r="L3" s="4"/>
      <c r="M3" s="4" t="s">
        <v>54</v>
      </c>
      <c r="N3" s="4" t="s">
        <v>66</v>
      </c>
      <c r="O3" t="s">
        <v>222</v>
      </c>
    </row>
    <row r="4" spans="1:15" x14ac:dyDescent="0.35">
      <c r="A4" s="2" t="s">
        <v>89</v>
      </c>
      <c r="B4" s="2">
        <v>2.9779117042103351</v>
      </c>
      <c r="C4" s="2">
        <v>2.5441481617754094</v>
      </c>
      <c r="L4" s="2" t="s">
        <v>89</v>
      </c>
      <c r="M4" s="2">
        <v>2.1676874972031817</v>
      </c>
      <c r="N4" s="2">
        <v>1.8373239453424346</v>
      </c>
    </row>
    <row r="5" spans="1:15" x14ac:dyDescent="0.35">
      <c r="A5" s="2" t="s">
        <v>88</v>
      </c>
      <c r="B5" s="2">
        <v>0.24214716033819042</v>
      </c>
      <c r="C5" s="2">
        <v>0.1731472827502552</v>
      </c>
      <c r="L5" s="2" t="s">
        <v>88</v>
      </c>
      <c r="M5" s="2">
        <v>4.5652116072567299E-2</v>
      </c>
      <c r="N5" s="2">
        <v>7.7345159306813821E-2</v>
      </c>
    </row>
    <row r="6" spans="1:15" x14ac:dyDescent="0.35">
      <c r="A6" s="2" t="s">
        <v>103</v>
      </c>
      <c r="B6" s="2">
        <v>12</v>
      </c>
      <c r="C6" s="2">
        <v>12</v>
      </c>
      <c r="L6" s="2" t="s">
        <v>103</v>
      </c>
      <c r="M6" s="2">
        <v>12</v>
      </c>
      <c r="N6" s="2">
        <v>11</v>
      </c>
    </row>
    <row r="7" spans="1:15" x14ac:dyDescent="0.35">
      <c r="A7" s="2" t="s">
        <v>104</v>
      </c>
      <c r="B7" s="2">
        <v>0</v>
      </c>
      <c r="C7" s="2"/>
      <c r="L7" s="2" t="s">
        <v>104</v>
      </c>
      <c r="M7" s="2">
        <v>0</v>
      </c>
      <c r="N7" s="2"/>
    </row>
    <row r="8" spans="1:15" x14ac:dyDescent="0.35">
      <c r="A8" s="2" t="s">
        <v>93</v>
      </c>
      <c r="B8" s="2">
        <v>21</v>
      </c>
      <c r="C8" s="2"/>
      <c r="L8" s="2" t="s">
        <v>93</v>
      </c>
      <c r="M8" s="2">
        <v>19</v>
      </c>
      <c r="N8" s="2"/>
    </row>
    <row r="9" spans="1:15" x14ac:dyDescent="0.35">
      <c r="A9" s="2" t="s">
        <v>105</v>
      </c>
      <c r="B9" s="2">
        <v>2.3316620813169791</v>
      </c>
      <c r="C9" s="2"/>
      <c r="L9" s="2" t="s">
        <v>105</v>
      </c>
      <c r="M9" s="2">
        <v>3.1736806000180677</v>
      </c>
      <c r="N9" s="2"/>
    </row>
    <row r="10" spans="1:15" x14ac:dyDescent="0.35">
      <c r="A10" s="2" t="s">
        <v>106</v>
      </c>
      <c r="B10" s="2">
        <v>1.4878325829366287E-2</v>
      </c>
      <c r="C10" s="2"/>
      <c r="L10" s="2" t="s">
        <v>106</v>
      </c>
      <c r="M10" s="2">
        <v>2.5002458646575256E-3</v>
      </c>
      <c r="N10" s="2"/>
    </row>
    <row r="11" spans="1:15" x14ac:dyDescent="0.35">
      <c r="A11" s="2" t="s">
        <v>107</v>
      </c>
      <c r="B11" s="2">
        <v>1.7207429028118781</v>
      </c>
      <c r="C11" s="2"/>
      <c r="L11" s="2" t="s">
        <v>107</v>
      </c>
      <c r="M11" s="2">
        <v>1.7291328115213698</v>
      </c>
      <c r="N11" s="2"/>
    </row>
    <row r="12" spans="1:15" x14ac:dyDescent="0.35">
      <c r="A12" s="2" t="s">
        <v>108</v>
      </c>
      <c r="B12" s="2">
        <v>2.9756651658732574E-2</v>
      </c>
      <c r="C12" s="2"/>
      <c r="D12" s="7" t="s">
        <v>220</v>
      </c>
      <c r="L12" s="2" t="s">
        <v>108</v>
      </c>
      <c r="M12" s="2">
        <v>5.0004917293150512E-3</v>
      </c>
      <c r="N12" s="2"/>
      <c r="O12" s="7" t="s">
        <v>220</v>
      </c>
    </row>
    <row r="13" spans="1:15" ht="16" thickBot="1" x14ac:dyDescent="0.4">
      <c r="A13" s="3" t="s">
        <v>109</v>
      </c>
      <c r="B13" s="3">
        <v>2.07961384472768</v>
      </c>
      <c r="C13" s="3"/>
      <c r="L13" s="3" t="s">
        <v>109</v>
      </c>
      <c r="M13" s="3">
        <v>2.0930240544083096</v>
      </c>
      <c r="N13" s="3"/>
    </row>
    <row r="17" spans="1:15" x14ac:dyDescent="0.35">
      <c r="A17" t="s">
        <v>110</v>
      </c>
      <c r="L17" t="s">
        <v>110</v>
      </c>
    </row>
    <row r="18" spans="1:15" ht="16" thickBot="1" x14ac:dyDescent="0.4"/>
    <row r="19" spans="1:15" x14ac:dyDescent="0.35">
      <c r="A19" s="4"/>
      <c r="B19" s="4" t="s">
        <v>30</v>
      </c>
      <c r="C19" s="4" t="s">
        <v>54</v>
      </c>
      <c r="D19" t="s">
        <v>223</v>
      </c>
      <c r="L19" s="4"/>
      <c r="M19" s="4" t="s">
        <v>42</v>
      </c>
      <c r="N19" s="4" t="s">
        <v>66</v>
      </c>
      <c r="O19" t="s">
        <v>224</v>
      </c>
    </row>
    <row r="20" spans="1:15" x14ac:dyDescent="0.35">
      <c r="A20" s="2" t="s">
        <v>89</v>
      </c>
      <c r="B20" s="2">
        <v>2.9779117042103351</v>
      </c>
      <c r="C20" s="2">
        <v>2.1676874972031817</v>
      </c>
      <c r="L20" s="2" t="s">
        <v>89</v>
      </c>
      <c r="M20" s="2">
        <v>2.5441481617754094</v>
      </c>
      <c r="N20" s="2">
        <v>1.8373239453424346</v>
      </c>
    </row>
    <row r="21" spans="1:15" x14ac:dyDescent="0.35">
      <c r="A21" s="2" t="s">
        <v>88</v>
      </c>
      <c r="B21" s="2">
        <v>0.24214716033819042</v>
      </c>
      <c r="C21" s="2">
        <v>4.5652116072567299E-2</v>
      </c>
      <c r="L21" s="2" t="s">
        <v>88</v>
      </c>
      <c r="M21" s="2">
        <v>0.1731472827502552</v>
      </c>
      <c r="N21" s="2">
        <v>7.7345159306813821E-2</v>
      </c>
    </row>
    <row r="22" spans="1:15" x14ac:dyDescent="0.35">
      <c r="A22" s="2" t="s">
        <v>103</v>
      </c>
      <c r="B22" s="2">
        <v>12</v>
      </c>
      <c r="C22" s="2">
        <v>12</v>
      </c>
      <c r="L22" s="2" t="s">
        <v>103</v>
      </c>
      <c r="M22" s="2">
        <v>12</v>
      </c>
      <c r="N22" s="2">
        <v>11</v>
      </c>
    </row>
    <row r="23" spans="1:15" x14ac:dyDescent="0.35">
      <c r="A23" s="2" t="s">
        <v>104</v>
      </c>
      <c r="B23" s="2">
        <v>0</v>
      </c>
      <c r="C23" s="2"/>
      <c r="L23" s="2" t="s">
        <v>104</v>
      </c>
      <c r="M23" s="2">
        <v>0</v>
      </c>
      <c r="N23" s="2"/>
    </row>
    <row r="24" spans="1:15" x14ac:dyDescent="0.35">
      <c r="A24" s="2" t="s">
        <v>93</v>
      </c>
      <c r="B24" s="2">
        <v>15</v>
      </c>
      <c r="C24" s="2"/>
      <c r="L24" s="2" t="s">
        <v>93</v>
      </c>
      <c r="M24" s="2">
        <v>19</v>
      </c>
      <c r="N24" s="2"/>
    </row>
    <row r="25" spans="1:15" x14ac:dyDescent="0.35">
      <c r="A25" s="2" t="s">
        <v>105</v>
      </c>
      <c r="B25" s="2">
        <v>5.2317982541311885</v>
      </c>
      <c r="C25" s="2"/>
      <c r="L25" s="2" t="s">
        <v>105</v>
      </c>
      <c r="M25" s="2">
        <v>4.8249558121859568</v>
      </c>
      <c r="N25" s="2"/>
    </row>
    <row r="26" spans="1:15" x14ac:dyDescent="0.35">
      <c r="A26" s="2" t="s">
        <v>106</v>
      </c>
      <c r="B26" s="2">
        <v>5.0700488327228778E-5</v>
      </c>
      <c r="C26" s="2"/>
      <c r="L26" s="2" t="s">
        <v>106</v>
      </c>
      <c r="M26" s="2">
        <v>5.883721792491539E-5</v>
      </c>
      <c r="N26" s="2"/>
    </row>
    <row r="27" spans="1:15" x14ac:dyDescent="0.35">
      <c r="A27" s="2" t="s">
        <v>107</v>
      </c>
      <c r="B27" s="2">
        <v>1.7530503556925723</v>
      </c>
      <c r="C27" s="2"/>
      <c r="L27" s="2" t="s">
        <v>107</v>
      </c>
      <c r="M27" s="2">
        <v>1.7291328115213698</v>
      </c>
      <c r="N27" s="2"/>
    </row>
    <row r="28" spans="1:15" x14ac:dyDescent="0.35">
      <c r="A28" s="2" t="s">
        <v>108</v>
      </c>
      <c r="B28" s="2">
        <v>1.0140097665445756E-4</v>
      </c>
      <c r="C28" s="2"/>
      <c r="D28" t="s">
        <v>220</v>
      </c>
      <c r="L28" s="2" t="s">
        <v>108</v>
      </c>
      <c r="M28" s="2">
        <v>1.1767443584983078E-4</v>
      </c>
      <c r="N28" s="2"/>
      <c r="O28" t="s">
        <v>220</v>
      </c>
    </row>
    <row r="29" spans="1:15" ht="16" thickBot="1" x14ac:dyDescent="0.4">
      <c r="A29" s="3" t="s">
        <v>109</v>
      </c>
      <c r="B29" s="3">
        <v>2.1314495455597742</v>
      </c>
      <c r="C29" s="3"/>
      <c r="L29" s="3" t="s">
        <v>109</v>
      </c>
      <c r="M29" s="3">
        <v>2.0930240544083096</v>
      </c>
      <c r="N29" s="3"/>
    </row>
    <row r="32" spans="1:15" x14ac:dyDescent="0.35">
      <c r="A32" s="12" t="s">
        <v>339</v>
      </c>
    </row>
    <row r="35" spans="1:15" x14ac:dyDescent="0.35">
      <c r="A35" t="s">
        <v>110</v>
      </c>
      <c r="L35" t="s">
        <v>110</v>
      </c>
    </row>
    <row r="36" spans="1:15" ht="16" thickBot="1" x14ac:dyDescent="0.4"/>
    <row r="37" spans="1:15" x14ac:dyDescent="0.35">
      <c r="A37" s="4"/>
      <c r="B37" s="4" t="s">
        <v>291</v>
      </c>
      <c r="C37" s="4" t="s">
        <v>30</v>
      </c>
      <c r="L37" s="4"/>
      <c r="M37" s="4" t="s">
        <v>291</v>
      </c>
      <c r="N37" s="4" t="s">
        <v>42</v>
      </c>
    </row>
    <row r="38" spans="1:15" x14ac:dyDescent="0.35">
      <c r="A38" s="2" t="s">
        <v>89</v>
      </c>
      <c r="B38" s="2">
        <v>3.3501999688586905</v>
      </c>
      <c r="C38" s="2">
        <v>2.9779117042103351</v>
      </c>
      <c r="L38" s="2" t="s">
        <v>89</v>
      </c>
      <c r="M38" s="2">
        <v>3.3501999688586905</v>
      </c>
      <c r="N38" s="2">
        <v>2.5441481617754094</v>
      </c>
    </row>
    <row r="39" spans="1:15" x14ac:dyDescent="0.35">
      <c r="A39" s="2" t="s">
        <v>88</v>
      </c>
      <c r="B39" s="2">
        <v>0.51986440217423147</v>
      </c>
      <c r="C39" s="2">
        <v>0.24214716033819042</v>
      </c>
      <c r="L39" s="2" t="s">
        <v>88</v>
      </c>
      <c r="M39" s="2">
        <v>0.51986440217423147</v>
      </c>
      <c r="N39" s="2">
        <v>0.1731472827502552</v>
      </c>
    </row>
    <row r="40" spans="1:15" x14ac:dyDescent="0.35">
      <c r="A40" s="2" t="s">
        <v>103</v>
      </c>
      <c r="B40" s="2">
        <v>12</v>
      </c>
      <c r="C40" s="2">
        <v>12</v>
      </c>
      <c r="L40" s="2" t="s">
        <v>103</v>
      </c>
      <c r="M40" s="2">
        <v>12</v>
      </c>
      <c r="N40" s="2">
        <v>12</v>
      </c>
    </row>
    <row r="41" spans="1:15" x14ac:dyDescent="0.35">
      <c r="A41" s="2" t="s">
        <v>104</v>
      </c>
      <c r="B41" s="2">
        <v>0</v>
      </c>
      <c r="C41" s="2"/>
      <c r="L41" s="2" t="s">
        <v>104</v>
      </c>
      <c r="M41" s="2">
        <v>0</v>
      </c>
      <c r="N41" s="2"/>
    </row>
    <row r="42" spans="1:15" x14ac:dyDescent="0.35">
      <c r="A42" s="2" t="s">
        <v>93</v>
      </c>
      <c r="B42" s="2">
        <v>19</v>
      </c>
      <c r="C42" s="2"/>
      <c r="L42" s="2" t="s">
        <v>93</v>
      </c>
      <c r="M42" s="2">
        <v>18</v>
      </c>
      <c r="N42" s="2"/>
    </row>
    <row r="43" spans="1:15" x14ac:dyDescent="0.35">
      <c r="A43" s="2" t="s">
        <v>105</v>
      </c>
      <c r="B43" s="2">
        <v>1.4773697043211262</v>
      </c>
      <c r="C43" s="2"/>
      <c r="L43" s="2" t="s">
        <v>105</v>
      </c>
      <c r="M43" s="2">
        <v>3.3541563302822315</v>
      </c>
      <c r="N43" s="2"/>
    </row>
    <row r="44" spans="1:15" x14ac:dyDescent="0.35">
      <c r="A44" s="2" t="s">
        <v>106</v>
      </c>
      <c r="B44" s="2">
        <v>7.7980666968639145E-2</v>
      </c>
      <c r="C44" s="2"/>
      <c r="L44" s="2" t="s">
        <v>106</v>
      </c>
      <c r="M44" s="2">
        <v>1.7661555444912073E-3</v>
      </c>
      <c r="N44" s="2"/>
    </row>
    <row r="45" spans="1:15" x14ac:dyDescent="0.35">
      <c r="A45" s="2" t="s">
        <v>107</v>
      </c>
      <c r="B45" s="2">
        <v>1.7291328115213698</v>
      </c>
      <c r="C45" s="2"/>
      <c r="L45" s="2" t="s">
        <v>107</v>
      </c>
      <c r="M45" s="2">
        <v>1.7340636066175394</v>
      </c>
      <c r="N45" s="2"/>
    </row>
    <row r="46" spans="1:15" x14ac:dyDescent="0.35">
      <c r="A46" s="2" t="s">
        <v>108</v>
      </c>
      <c r="B46" s="2">
        <v>0.15596133393727829</v>
      </c>
      <c r="C46" s="2"/>
      <c r="D46" s="12" t="s">
        <v>219</v>
      </c>
      <c r="L46" s="2" t="s">
        <v>108</v>
      </c>
      <c r="M46" s="2">
        <v>3.5323110889824145E-3</v>
      </c>
      <c r="N46" s="2"/>
      <c r="O46" t="s">
        <v>220</v>
      </c>
    </row>
    <row r="47" spans="1:15" ht="16" thickBot="1" x14ac:dyDescent="0.4">
      <c r="A47" s="3" t="s">
        <v>109</v>
      </c>
      <c r="B47" s="3">
        <v>2.0930240544083096</v>
      </c>
      <c r="C47" s="3"/>
      <c r="L47" s="3" t="s">
        <v>109</v>
      </c>
      <c r="M47" s="3">
        <v>2.1009220402410378</v>
      </c>
      <c r="N47" s="3"/>
    </row>
    <row r="51" spans="1:15" x14ac:dyDescent="0.35">
      <c r="A51" t="s">
        <v>110</v>
      </c>
      <c r="L51" t="s">
        <v>110</v>
      </c>
    </row>
    <row r="52" spans="1:15" ht="16" thickBot="1" x14ac:dyDescent="0.4"/>
    <row r="53" spans="1:15" x14ac:dyDescent="0.35">
      <c r="A53" s="4"/>
      <c r="B53" s="4" t="s">
        <v>303</v>
      </c>
      <c r="C53" s="4" t="s">
        <v>54</v>
      </c>
      <c r="L53" s="4"/>
      <c r="M53" s="4" t="s">
        <v>303</v>
      </c>
      <c r="N53" s="4" t="s">
        <v>66</v>
      </c>
    </row>
    <row r="54" spans="1:15" x14ac:dyDescent="0.35">
      <c r="A54" s="2" t="s">
        <v>89</v>
      </c>
      <c r="B54" s="2">
        <v>2.2426208961024918</v>
      </c>
      <c r="C54" s="2">
        <v>2.1676874972031817</v>
      </c>
      <c r="L54" s="2" t="s">
        <v>89</v>
      </c>
      <c r="M54" s="2">
        <v>2.2426208961024918</v>
      </c>
      <c r="N54" s="2">
        <v>1.8373239453424346</v>
      </c>
    </row>
    <row r="55" spans="1:15" x14ac:dyDescent="0.35">
      <c r="A55" s="2" t="s">
        <v>88</v>
      </c>
      <c r="B55" s="2">
        <v>0.13991455463588795</v>
      </c>
      <c r="C55" s="2">
        <v>4.5652116072567299E-2</v>
      </c>
      <c r="L55" s="2" t="s">
        <v>88</v>
      </c>
      <c r="M55" s="2">
        <v>0.13991455463588795</v>
      </c>
      <c r="N55" s="2">
        <v>7.7345159306813821E-2</v>
      </c>
    </row>
    <row r="56" spans="1:15" x14ac:dyDescent="0.35">
      <c r="A56" s="2" t="s">
        <v>103</v>
      </c>
      <c r="B56" s="2">
        <v>12</v>
      </c>
      <c r="C56" s="2">
        <v>12</v>
      </c>
      <c r="L56" s="2" t="s">
        <v>103</v>
      </c>
      <c r="M56" s="2">
        <v>12</v>
      </c>
      <c r="N56" s="2">
        <v>11</v>
      </c>
    </row>
    <row r="57" spans="1:15" x14ac:dyDescent="0.35">
      <c r="A57" s="2" t="s">
        <v>104</v>
      </c>
      <c r="B57" s="2">
        <v>0</v>
      </c>
      <c r="C57" s="2"/>
      <c r="L57" s="2" t="s">
        <v>104</v>
      </c>
      <c r="M57" s="2">
        <v>0</v>
      </c>
      <c r="N57" s="2"/>
    </row>
    <row r="58" spans="1:15" x14ac:dyDescent="0.35">
      <c r="A58" s="2" t="s">
        <v>93</v>
      </c>
      <c r="B58" s="2">
        <v>17</v>
      </c>
      <c r="C58" s="2"/>
      <c r="L58" s="2" t="s">
        <v>93</v>
      </c>
      <c r="M58" s="2">
        <v>20</v>
      </c>
      <c r="N58" s="2"/>
    </row>
    <row r="59" spans="1:15" x14ac:dyDescent="0.35">
      <c r="A59" s="2" t="s">
        <v>105</v>
      </c>
      <c r="B59" s="2">
        <v>0.60258187881274028</v>
      </c>
      <c r="C59" s="2"/>
      <c r="L59" s="2" t="s">
        <v>105</v>
      </c>
      <c r="M59" s="2">
        <v>2.9645443144392654</v>
      </c>
      <c r="N59" s="2"/>
    </row>
    <row r="60" spans="1:15" x14ac:dyDescent="0.35">
      <c r="A60" s="2" t="s">
        <v>106</v>
      </c>
      <c r="B60" s="2">
        <v>0.27737030064944812</v>
      </c>
      <c r="C60" s="2"/>
      <c r="L60" s="2" t="s">
        <v>106</v>
      </c>
      <c r="M60" s="2">
        <v>3.8314525699157348E-3</v>
      </c>
      <c r="N60" s="2"/>
    </row>
    <row r="61" spans="1:15" x14ac:dyDescent="0.35">
      <c r="A61" s="2" t="s">
        <v>107</v>
      </c>
      <c r="B61" s="2">
        <v>1.7396067260750732</v>
      </c>
      <c r="C61" s="2"/>
      <c r="L61" s="2" t="s">
        <v>107</v>
      </c>
      <c r="M61" s="2">
        <v>1.7247182429207868</v>
      </c>
      <c r="N61" s="2"/>
    </row>
    <row r="62" spans="1:15" x14ac:dyDescent="0.35">
      <c r="A62" s="2" t="s">
        <v>108</v>
      </c>
      <c r="B62" s="2">
        <v>0.55474060129889624</v>
      </c>
      <c r="C62" s="2"/>
      <c r="D62" s="12" t="s">
        <v>219</v>
      </c>
      <c r="L62" s="2" t="s">
        <v>108</v>
      </c>
      <c r="M62" s="2">
        <v>7.6629051398314696E-3</v>
      </c>
      <c r="N62" s="2"/>
      <c r="O62" t="s">
        <v>220</v>
      </c>
    </row>
    <row r="63" spans="1:15" ht="16" thickBot="1" x14ac:dyDescent="0.4">
      <c r="A63" s="3" t="s">
        <v>109</v>
      </c>
      <c r="B63" s="3">
        <v>2.109815577833317</v>
      </c>
      <c r="C63" s="3"/>
      <c r="L63" s="3" t="s">
        <v>109</v>
      </c>
      <c r="M63" s="3">
        <v>2.0859634472658648</v>
      </c>
      <c r="N63" s="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3DF0C-8670-8F4D-862D-1C048858F03C}">
  <dimension ref="A1:AA15"/>
  <sheetViews>
    <sheetView topLeftCell="D1" zoomScale="60" zoomScaleNormal="60" workbookViewId="0">
      <selection activeCell="Z16" sqref="Z16"/>
    </sheetView>
  </sheetViews>
  <sheetFormatPr defaultColWidth="10.6640625" defaultRowHeight="15.5" x14ac:dyDescent="0.35"/>
  <sheetData>
    <row r="1" spans="1:27" x14ac:dyDescent="0.35">
      <c r="A1" t="s">
        <v>111</v>
      </c>
      <c r="B1" t="s">
        <v>5</v>
      </c>
      <c r="C1" t="s">
        <v>123</v>
      </c>
      <c r="D1" t="s">
        <v>244</v>
      </c>
      <c r="E1" t="s">
        <v>135</v>
      </c>
      <c r="F1" t="s">
        <v>147</v>
      </c>
      <c r="G1" t="s">
        <v>17</v>
      </c>
      <c r="H1" t="s">
        <v>159</v>
      </c>
      <c r="I1" t="s">
        <v>256</v>
      </c>
      <c r="J1" t="s">
        <v>171</v>
      </c>
      <c r="K1" t="s">
        <v>183</v>
      </c>
      <c r="L1" t="s">
        <v>81</v>
      </c>
      <c r="M1" t="s">
        <v>195</v>
      </c>
      <c r="N1" t="s">
        <v>232</v>
      </c>
      <c r="O1" t="s">
        <v>207</v>
      </c>
      <c r="P1" t="s">
        <v>279</v>
      </c>
      <c r="Q1" t="s">
        <v>82</v>
      </c>
      <c r="R1" s="23" t="s">
        <v>342</v>
      </c>
      <c r="S1" t="s">
        <v>18</v>
      </c>
      <c r="T1" t="s">
        <v>291</v>
      </c>
      <c r="U1" t="s">
        <v>30</v>
      </c>
      <c r="V1" s="23" t="s">
        <v>354</v>
      </c>
      <c r="W1" t="s">
        <v>42</v>
      </c>
      <c r="X1" t="s">
        <v>303</v>
      </c>
      <c r="Y1" t="s">
        <v>54</v>
      </c>
      <c r="Z1" s="23" t="s">
        <v>341</v>
      </c>
      <c r="AA1" t="s">
        <v>66</v>
      </c>
    </row>
    <row r="2" spans="1:27" x14ac:dyDescent="0.35">
      <c r="A2">
        <f>'5.1.1'!C3</f>
        <v>4.3178409257860944</v>
      </c>
      <c r="B2">
        <f>'5.1.13'!C3</f>
        <v>3.4060303833691035</v>
      </c>
      <c r="C2" s="6">
        <f>'5.1.25'!C3</f>
        <v>1.1401169138071614</v>
      </c>
      <c r="D2" s="6">
        <f>'5.1.37'!C3</f>
        <v>2.3463987391178254</v>
      </c>
      <c r="E2">
        <f>'5.1.49'!C3</f>
        <v>3.4593628352076116</v>
      </c>
      <c r="F2">
        <f>'5.2.1'!C3</f>
        <v>4.5206063166482133</v>
      </c>
      <c r="G2">
        <f>'5.2.13'!C3</f>
        <v>2.2717806974366743</v>
      </c>
      <c r="H2">
        <f>'5.2.25'!C3</f>
        <v>1.4017489711934155</v>
      </c>
      <c r="I2">
        <f>'5.2.37'!C3</f>
        <v>1.6981450844095325</v>
      </c>
      <c r="J2">
        <f>'5.2.49'!C3</f>
        <v>2.0392844696520003</v>
      </c>
      <c r="K2">
        <f>'5.3.1'!C3</f>
        <v>4.3897317717247795</v>
      </c>
      <c r="L2">
        <f>'5.3.13'!C3</f>
        <v>3.643224482468522</v>
      </c>
      <c r="M2">
        <f>'5.3.25'!C3</f>
        <v>2.448131887052341</v>
      </c>
      <c r="N2">
        <f>'5.3.37'!C3</f>
        <v>2.771743535413925</v>
      </c>
      <c r="O2">
        <f>'5.3.49'!C3</f>
        <v>4.7539860642729614</v>
      </c>
      <c r="P2">
        <f>'8.1.1'!C3</f>
        <v>4.8066292616188289</v>
      </c>
      <c r="R2" s="23">
        <v>1.9306155251141552</v>
      </c>
      <c r="S2">
        <f>'8.1.37'!C3</f>
        <v>3.5869911786587316</v>
      </c>
      <c r="T2">
        <f>'8.2.1'!C3</f>
        <v>2.2459030151367188</v>
      </c>
      <c r="U2">
        <f>'8.2.13'!C3</f>
        <v>2.2633744855967075</v>
      </c>
      <c r="V2" s="23">
        <v>2.2017460317460316</v>
      </c>
      <c r="W2">
        <f>'8.2.37'!C3</f>
        <v>2.1701093394697786</v>
      </c>
      <c r="X2">
        <f>'8.3.1'!C3</f>
        <v>2.6334177657437334</v>
      </c>
      <c r="Y2">
        <f>'8.3.13'!C3</f>
        <v>2.216577092465859</v>
      </c>
      <c r="Z2" s="23"/>
    </row>
    <row r="3" spans="1:27" x14ac:dyDescent="0.35">
      <c r="A3">
        <f>'5.1.1'!C4</f>
        <v>4.7985393714303548</v>
      </c>
      <c r="B3">
        <f>'5.1.13'!C4</f>
        <v>3.4837309763404898</v>
      </c>
      <c r="C3" s="6">
        <f>'5.1.25'!C4</f>
        <v>1.5134865643091893</v>
      </c>
      <c r="D3" s="6">
        <f>'5.1.37'!C4</f>
        <v>3.5426503730894519</v>
      </c>
      <c r="E3">
        <f>'5.1.49'!C4</f>
        <v>3.4389846675724827</v>
      </c>
      <c r="F3">
        <f>'5.2.1'!C4</f>
        <v>2.8695652173913042</v>
      </c>
      <c r="G3">
        <f>'5.2.13'!C4</f>
        <v>1.8534890844286029</v>
      </c>
      <c r="H3">
        <f>'5.2.25'!C4</f>
        <v>1.5094795314575538</v>
      </c>
      <c r="I3">
        <f>'5.2.37'!C4</f>
        <v>1.9338802792538861</v>
      </c>
      <c r="J3">
        <f>'5.2.49'!C4</f>
        <v>1.5328195049851379</v>
      </c>
      <c r="K3">
        <f>'5.3.1'!C4</f>
        <v>4.332550264989143</v>
      </c>
      <c r="L3">
        <f>'5.3.13'!C4</f>
        <v>3.8040740185999646</v>
      </c>
      <c r="M3">
        <f>'5.3.25'!C4</f>
        <v>1.9079654022273729</v>
      </c>
      <c r="N3">
        <f>'5.3.37'!C4</f>
        <v>3.5124161924242081</v>
      </c>
      <c r="O3">
        <f>'5.3.49'!C4</f>
        <v>4.0057952854569656</v>
      </c>
      <c r="P3">
        <f>'8.1.1'!C4</f>
        <v>4.0461091293433746</v>
      </c>
      <c r="Q3">
        <f>'8.1.13'!C4</f>
        <v>4.4466256698759219</v>
      </c>
      <c r="R3" s="23">
        <v>1.7228931707317077</v>
      </c>
      <c r="S3">
        <f>'8.1.37'!C4</f>
        <v>3.2098873264040537</v>
      </c>
      <c r="T3">
        <f>'8.2.1'!C4</f>
        <v>3.2777810150923608</v>
      </c>
      <c r="U3">
        <f>'8.2.13'!C4</f>
        <v>2.8211032226821269</v>
      </c>
      <c r="V3" s="23">
        <v>2.2198780487804881</v>
      </c>
      <c r="W3">
        <f>'8.2.37'!C4</f>
        <v>3.277725881494252</v>
      </c>
      <c r="X3">
        <f>'8.3.1'!C4</f>
        <v>2.4641688157111683</v>
      </c>
      <c r="Y3">
        <f>'8.3.13'!C4</f>
        <v>2.1397015863687772</v>
      </c>
      <c r="Z3" s="23">
        <v>1.0351093821510295</v>
      </c>
      <c r="AA3">
        <f>'8.3.37'!C4</f>
        <v>1.7539467920066139</v>
      </c>
    </row>
    <row r="4" spans="1:27" x14ac:dyDescent="0.35">
      <c r="A4">
        <f>'5.1.1'!C5</f>
        <v>5.3264034145514163</v>
      </c>
      <c r="B4">
        <f>'5.1.13'!C5</f>
        <v>3.4048938134810709</v>
      </c>
      <c r="C4" s="6">
        <f>'5.1.25'!C5</f>
        <v>1.0402427734459858</v>
      </c>
      <c r="D4" s="6">
        <f>'5.1.37'!C5</f>
        <v>2.9881816814462314</v>
      </c>
      <c r="E4">
        <f>'5.1.49'!C5</f>
        <v>3.8043605742165516</v>
      </c>
      <c r="F4">
        <f>'5.2.1'!C5</f>
        <v>2.4183639786786637</v>
      </c>
      <c r="G4">
        <f>'5.2.13'!C5</f>
        <v>2.0161225802528793</v>
      </c>
      <c r="H4">
        <f>'5.2.25'!C5</f>
        <v>1.581869729144662</v>
      </c>
      <c r="I4">
        <f>'5.2.37'!C5</f>
        <v>1.1552164772788578</v>
      </c>
      <c r="J4">
        <f>'5.2.49'!C5</f>
        <v>1.9451674966047989</v>
      </c>
      <c r="K4">
        <f>'5.3.1'!C5</f>
        <v>4.7604560153940714</v>
      </c>
      <c r="L4">
        <f>'5.3.13'!C5</f>
        <v>4.4076256535672114</v>
      </c>
      <c r="M4">
        <f>'5.3.25'!C5</f>
        <v>2.0599839692652124</v>
      </c>
      <c r="N4">
        <f>'5.3.37'!C5</f>
        <v>3.9065912326054368</v>
      </c>
      <c r="O4">
        <f>'5.3.49'!C5</f>
        <v>3.8450132347327344</v>
      </c>
      <c r="P4">
        <f>'8.1.1'!C5</f>
        <v>5.5350364389898896</v>
      </c>
      <c r="Q4">
        <f>'8.1.13'!C5</f>
        <v>3.3950617283950613</v>
      </c>
      <c r="R4" s="23">
        <v>2.0068000000000001</v>
      </c>
      <c r="S4">
        <f>'8.1.37'!C5</f>
        <v>2.9236383054467781</v>
      </c>
      <c r="T4">
        <f>'8.2.1'!C5</f>
        <v>3.7230926627228693</v>
      </c>
      <c r="U4">
        <f>'8.2.13'!C5</f>
        <v>3.5865099564376068</v>
      </c>
      <c r="V4" s="23">
        <v>2.3857317391304345</v>
      </c>
      <c r="W4">
        <f>'8.2.37'!C5</f>
        <v>2.671164487742971</v>
      </c>
      <c r="X4">
        <f>'8.3.1'!C5</f>
        <v>1.8946203630232095</v>
      </c>
      <c r="Y4">
        <f>'8.3.13'!C5</f>
        <v>2.3714866863905324</v>
      </c>
      <c r="Z4" s="23">
        <v>0.44251902985074637</v>
      </c>
      <c r="AA4">
        <f>'8.3.37'!C5</f>
        <v>1.7008130862736504</v>
      </c>
    </row>
    <row r="5" spans="1:27" x14ac:dyDescent="0.35">
      <c r="A5">
        <f>'5.1.1'!C6</f>
        <v>4.258931379515194</v>
      </c>
      <c r="B5">
        <f>'5.1.13'!C6</f>
        <v>3.4063666670828705</v>
      </c>
      <c r="C5" s="6">
        <f>'5.1.25'!C6</f>
        <v>1.5797117851214728</v>
      </c>
      <c r="D5" s="6">
        <f>'5.1.37'!C6</f>
        <v>1.9708310587904128</v>
      </c>
      <c r="E5">
        <f>'5.1.49'!C6</f>
        <v>4.1906504014284112</v>
      </c>
      <c r="F5">
        <f>'5.2.1'!C6</f>
        <v>2.9695823396653966</v>
      </c>
      <c r="G5">
        <f>'5.2.13'!C6</f>
        <v>1.7702311111363889</v>
      </c>
      <c r="H5">
        <f>'5.2.25'!C6</f>
        <v>1.7042655751548137</v>
      </c>
      <c r="I5">
        <f>'5.2.37'!C6</f>
        <v>1.6262337176023753</v>
      </c>
      <c r="J5">
        <f>'5.2.49'!C6</f>
        <v>2.2321366773624658</v>
      </c>
      <c r="K5">
        <f>'5.3.1'!C6</f>
        <v>3.6322314049586786</v>
      </c>
      <c r="L5">
        <f>'5.3.13'!C6</f>
        <v>3.2624814631735042</v>
      </c>
      <c r="M5">
        <f>'5.3.25'!C6</f>
        <v>2.0838741047567169</v>
      </c>
      <c r="N5">
        <f>'5.3.37'!C6</f>
        <v>1.7918529733688615</v>
      </c>
      <c r="O5">
        <f>'5.3.49'!C6</f>
        <v>3.4554414862687906</v>
      </c>
      <c r="P5">
        <f>'8.1.1'!C6</f>
        <v>3.8615548017146781</v>
      </c>
      <c r="Q5">
        <f>'8.1.13'!C6</f>
        <v>3.8458680142687287</v>
      </c>
      <c r="R5" s="23">
        <v>2.2299677966101692</v>
      </c>
      <c r="S5">
        <f>'8.1.37'!C6</f>
        <v>2.2657082623476241</v>
      </c>
      <c r="T5">
        <f>'8.2.1'!C6</f>
        <v>3.2777258814942529</v>
      </c>
      <c r="U5">
        <f>'8.2.13'!C6</f>
        <v>2.4189952437574322</v>
      </c>
      <c r="V5" s="23">
        <v>2.0493553398058251</v>
      </c>
      <c r="W5">
        <f>'8.2.37'!C6</f>
        <v>2.664562196414634</v>
      </c>
      <c r="X5">
        <f>'8.3.1'!C6</f>
        <v>1.8004650839927807</v>
      </c>
      <c r="Y5">
        <f>'8.3.13'!C6</f>
        <v>2.1446280991735538</v>
      </c>
      <c r="Z5" s="23">
        <v>1.495218413597734</v>
      </c>
      <c r="AA5">
        <f>'8.3.37'!C6</f>
        <v>1.2675382653061227</v>
      </c>
    </row>
    <row r="6" spans="1:27" x14ac:dyDescent="0.35">
      <c r="A6">
        <f>'5.1.1'!C7</f>
        <v>4.7428566314979372</v>
      </c>
      <c r="B6">
        <f>'5.1.13'!C7</f>
        <v>4.4466256698759219</v>
      </c>
      <c r="C6" s="6">
        <f>'5.1.25'!C7</f>
        <v>0.72875254034077619</v>
      </c>
      <c r="D6" s="6">
        <f>'5.1.37'!C7</f>
        <v>2.816381532886886</v>
      </c>
      <c r="E6">
        <f>'5.1.49'!C7</f>
        <v>3.751891364413841</v>
      </c>
      <c r="G6">
        <f>'5.2.13'!C7</f>
        <v>2.5110307437503239</v>
      </c>
      <c r="H6">
        <f>'5.2.25'!C7</f>
        <v>1.430511474609375</v>
      </c>
      <c r="I6">
        <f>'5.2.37'!C7</f>
        <v>1.3286258411547998</v>
      </c>
      <c r="J6">
        <f>'5.2.49'!C7</f>
        <v>3.1507201646090541</v>
      </c>
      <c r="K6">
        <f>'5.3.1'!C7</f>
        <v>4.0909090909090908</v>
      </c>
      <c r="L6">
        <f>'5.3.13'!C7</f>
        <v>3.9681328408778738</v>
      </c>
      <c r="M6">
        <f>'5.3.25'!C7</f>
        <v>2.1570247933884299</v>
      </c>
      <c r="N6">
        <f>'5.3.37'!C7</f>
        <v>2.5539249075528758</v>
      </c>
      <c r="O6">
        <f>'5.3.49'!C7</f>
        <v>3.9282963039365151</v>
      </c>
      <c r="P6">
        <f>'8.1.1'!C7</f>
        <v>2.9861828512396693</v>
      </c>
      <c r="Q6">
        <f>'8.1.13'!C7</f>
        <v>3.7822754168908017</v>
      </c>
      <c r="R6" s="23">
        <v>2.2246032786885248</v>
      </c>
      <c r="S6">
        <f>'8.1.37'!C7</f>
        <v>3.4973312672176302</v>
      </c>
      <c r="T6">
        <f>'8.2.1'!C7</f>
        <v>3.9143207644628091</v>
      </c>
      <c r="U6">
        <f>'8.2.13'!C7</f>
        <v>2.7896250743900022</v>
      </c>
      <c r="V6" s="23">
        <v>1.9430655555555556</v>
      </c>
      <c r="W6">
        <f>'8.2.37'!C7</f>
        <v>1.8937799848497607</v>
      </c>
      <c r="X6">
        <f>'8.3.1'!C7</f>
        <v>2.4569314371603652</v>
      </c>
      <c r="Y6">
        <f>'8.3.13'!C7</f>
        <v>1.9409358296754153</v>
      </c>
      <c r="Z6" s="23">
        <v>1.4552906976744184</v>
      </c>
      <c r="AA6">
        <f>'8.3.37'!C7</f>
        <v>1.767159410311856</v>
      </c>
    </row>
    <row r="7" spans="1:27" x14ac:dyDescent="0.35">
      <c r="A7">
        <f>'5.1.1'!C8</f>
        <v>5.2250529335427904</v>
      </c>
      <c r="B7">
        <f>'5.1.13'!C8</f>
        <v>4.3464244719070981</v>
      </c>
      <c r="C7" s="6">
        <f>'5.1.25'!C8</f>
        <v>1.4835086973465119</v>
      </c>
      <c r="D7" s="6">
        <f>'5.1.37'!C8</f>
        <v>1.5615870856165026</v>
      </c>
      <c r="E7">
        <f>'5.1.49'!C8</f>
        <v>3.8445459703186113</v>
      </c>
      <c r="F7">
        <f>'5.2.1'!C8</f>
        <v>3.3172015668282544</v>
      </c>
      <c r="G7">
        <f>'5.2.13'!C8</f>
        <v>2.7411513302165864</v>
      </c>
      <c r="H7">
        <f>'5.2.25'!C8</f>
        <v>1.5076341109070472</v>
      </c>
      <c r="I7">
        <f>'5.2.37'!C8</f>
        <v>1.7642425833552111</v>
      </c>
      <c r="J7">
        <f>'5.2.49'!C8</f>
        <v>1.9029174856438122</v>
      </c>
      <c r="K7">
        <f>'5.3.1'!C8</f>
        <v>4.5960194220304009</v>
      </c>
      <c r="L7">
        <f>'5.3.13'!C8</f>
        <v>4.472739683797947</v>
      </c>
      <c r="M7">
        <f>'5.3.25'!C8</f>
        <v>2.0884512489707223</v>
      </c>
      <c r="N7">
        <f>'5.3.37'!C8</f>
        <v>2.6843662977502434</v>
      </c>
      <c r="O7">
        <f>'5.3.49'!C8</f>
        <v>3.5645876377410461</v>
      </c>
      <c r="P7">
        <f>'8.1.1'!C8</f>
        <v>4.8531169597326418</v>
      </c>
      <c r="Q7">
        <f>'8.1.13'!C8</f>
        <v>4.073741874850362</v>
      </c>
      <c r="R7" s="23">
        <v>2.4997977678571424</v>
      </c>
      <c r="S7">
        <f>'8.1.37'!C8</f>
        <v>4.354768471476266</v>
      </c>
      <c r="T7">
        <f>'8.2.1'!C8</f>
        <v>4.3760330578512399</v>
      </c>
      <c r="U7">
        <f>'8.2.13'!C8</f>
        <v>2.6610483347750864</v>
      </c>
      <c r="V7" s="23">
        <v>1.7808673469387755</v>
      </c>
      <c r="W7">
        <f>'8.2.37'!C8</f>
        <v>2.0230545646716869</v>
      </c>
      <c r="X7">
        <f>'8.3.1'!C8</f>
        <v>2.4060516266613767</v>
      </c>
      <c r="Y7">
        <f>'8.3.13'!C8</f>
        <v>2.1842760710546347</v>
      </c>
      <c r="Z7" s="23">
        <v>1.2899796296296295</v>
      </c>
      <c r="AA7">
        <f>'8.3.37'!C8</f>
        <v>1.993312757201646</v>
      </c>
    </row>
    <row r="8" spans="1:27" x14ac:dyDescent="0.35">
      <c r="A8">
        <f>'5.1.1'!C9</f>
        <v>3.9334633953006861</v>
      </c>
      <c r="B8">
        <f>'5.1.13'!C9</f>
        <v>4.3066033092610985</v>
      </c>
      <c r="C8" s="6">
        <f>'5.1.25'!C9</f>
        <v>1.5573725847959585</v>
      </c>
      <c r="D8" s="6">
        <f>'5.1.37'!C9</f>
        <v>2.6353891298927068</v>
      </c>
      <c r="E8">
        <f>'5.1.49'!C9</f>
        <v>4.7576161014958096</v>
      </c>
      <c r="F8">
        <f>'5.2.1'!C9</f>
        <v>3.5042130561538141</v>
      </c>
      <c r="G8">
        <f>'5.2.13'!C9</f>
        <v>2.0252072549762237</v>
      </c>
      <c r="H8">
        <f>'5.2.25'!C9</f>
        <v>1.38121080233564</v>
      </c>
      <c r="I8">
        <f>'5.2.37'!C9</f>
        <v>1.0966129957519883</v>
      </c>
      <c r="J8">
        <f>'5.2.49'!C9</f>
        <v>0.64934200010655874</v>
      </c>
      <c r="K8">
        <f>'5.3.1'!C9</f>
        <v>4.665607302521523</v>
      </c>
      <c r="L8">
        <f>'5.3.13'!C9</f>
        <v>3.3865406267592428</v>
      </c>
      <c r="M8">
        <f>'5.3.25'!C9</f>
        <v>1.5726954046924897</v>
      </c>
      <c r="N8">
        <f>'5.3.37'!C9</f>
        <v>4.0885676467473617</v>
      </c>
      <c r="O8">
        <f>'5.3.49'!C9</f>
        <v>4.5865414856317477</v>
      </c>
      <c r="P8">
        <f>'8.1.1'!C9</f>
        <v>4.3620087998786214</v>
      </c>
      <c r="Q8">
        <f>'8.1.13'!C9</f>
        <v>4.7895841207366185</v>
      </c>
      <c r="R8" s="23">
        <v>2.4121344000000002</v>
      </c>
      <c r="S8">
        <f>'8.1.37'!C9</f>
        <v>4.4784187913392515</v>
      </c>
      <c r="T8">
        <f>'8.2.1'!C9</f>
        <v>2.0492801848964133</v>
      </c>
      <c r="U8">
        <f>'8.2.13'!C9</f>
        <v>3.5906115931196156</v>
      </c>
      <c r="V8" s="23">
        <v>1.9132287081339716</v>
      </c>
      <c r="W8">
        <f>'8.2.37'!C9</f>
        <v>2.817597627286208</v>
      </c>
      <c r="X8">
        <f>'8.3.1'!C9</f>
        <v>2.4441946949553643</v>
      </c>
      <c r="Y8">
        <f>'8.3.13'!C9</f>
        <v>1.955202170866895</v>
      </c>
      <c r="Z8" s="23">
        <v>1.5367000000000002</v>
      </c>
      <c r="AA8">
        <f>'8.3.37'!C9</f>
        <v>2.0038056015326675</v>
      </c>
    </row>
    <row r="9" spans="1:27" x14ac:dyDescent="0.35">
      <c r="A9">
        <f>'5.1.1'!C10</f>
        <v>4.0823884918731013</v>
      </c>
      <c r="B9">
        <f>'5.1.13'!C10</f>
        <v>4.2059294656679826</v>
      </c>
      <c r="C9" s="6">
        <f>'5.1.25'!C10</f>
        <v>0.91845524976352411</v>
      </c>
      <c r="D9" s="6">
        <f>'5.1.37'!C10</f>
        <v>1.4770661357018733</v>
      </c>
      <c r="E9">
        <f>'5.1.49'!C10</f>
        <v>5.2406812105323386</v>
      </c>
      <c r="F9">
        <f>'5.2.1'!C10</f>
        <v>2.1617375862304486</v>
      </c>
      <c r="G9">
        <f>'5.2.13'!C10</f>
        <v>2.2531714450906364</v>
      </c>
      <c r="H9">
        <f>'5.2.25'!C10</f>
        <v>1.1810167753155647</v>
      </c>
      <c r="I9">
        <f>'5.2.37'!C10</f>
        <v>0.79636234091349289</v>
      </c>
      <c r="J9">
        <f>'5.2.49'!C10</f>
        <v>2.6196492271105831</v>
      </c>
      <c r="K9">
        <f>'5.3.1'!C10</f>
        <v>5.2608012616753888</v>
      </c>
      <c r="L9">
        <f>'5.3.13'!C10</f>
        <v>3.1090561224489801</v>
      </c>
      <c r="M9">
        <f>'5.3.25'!C10</f>
        <v>2.0501233934908778</v>
      </c>
      <c r="N9">
        <f>'5.3.37'!C10</f>
        <v>3.2959066568916469</v>
      </c>
      <c r="O9">
        <f>'5.3.49'!C10</f>
        <v>4.0368029786856807</v>
      </c>
      <c r="P9">
        <f>'8.1.1'!C10</f>
        <v>3.8872302646423091</v>
      </c>
      <c r="Q9">
        <f>'8.1.13'!C10</f>
        <v>4.7645436851211063</v>
      </c>
      <c r="R9" s="23">
        <v>2.9968100358422944</v>
      </c>
      <c r="S9">
        <f>'8.1.37'!C10</f>
        <v>4.1888056997947114</v>
      </c>
      <c r="T9">
        <f>'8.2.1'!C10</f>
        <v>3.8317054845980469</v>
      </c>
      <c r="U9">
        <f>'8.2.13'!C10</f>
        <v>3.3208549692066174</v>
      </c>
      <c r="V9" s="23">
        <v>1.9975247787610613</v>
      </c>
      <c r="W9">
        <f>'8.2.37'!C10</f>
        <v>2.4992028061224496</v>
      </c>
      <c r="X9">
        <f>'8.3.1'!C10</f>
        <v>2.4121770636420923</v>
      </c>
      <c r="Y9">
        <f>'8.3.13'!C10</f>
        <v>1.9874813830857787</v>
      </c>
      <c r="Z9" s="23">
        <v>1.6032621359223298</v>
      </c>
      <c r="AA9">
        <f>'8.3.37'!C10</f>
        <v>2.2002551020408165</v>
      </c>
    </row>
    <row r="10" spans="1:27" x14ac:dyDescent="0.35">
      <c r="A10">
        <f>'5.1.1'!C11</f>
        <v>3.2342226543768979</v>
      </c>
      <c r="B10">
        <f>'5.1.13'!C11</f>
        <v>4.4957147229874499</v>
      </c>
      <c r="C10" s="6">
        <f>'5.1.25'!C11</f>
        <v>1.3756659970303085</v>
      </c>
      <c r="D10" s="6">
        <f>'5.1.37'!C11</f>
        <v>1.3637740634902893</v>
      </c>
      <c r="E10">
        <f>'5.1.49'!C11</f>
        <v>4.1843887838689362</v>
      </c>
      <c r="G10">
        <f>'5.2.13'!C11</f>
        <v>2.0415879017013232</v>
      </c>
      <c r="H10">
        <f>'5.2.25'!C11</f>
        <v>1.5194142622352083</v>
      </c>
      <c r="I10">
        <f>'5.2.37'!C11</f>
        <v>2.1830168122424585</v>
      </c>
      <c r="J10">
        <f>'5.2.49'!C11</f>
        <v>1.8493210292378057</v>
      </c>
      <c r="K10">
        <f>'5.3.1'!C11</f>
        <v>5.3946464140525796</v>
      </c>
      <c r="L10">
        <f>'5.3.13'!C11</f>
        <v>3.9892500209960522</v>
      </c>
      <c r="M10">
        <f>'5.3.25'!C11</f>
        <v>1.566951566951567</v>
      </c>
      <c r="N10">
        <f>'5.3.37'!C11</f>
        <v>2.3869498431633542</v>
      </c>
      <c r="O10">
        <f>'5.3.49'!C11</f>
        <v>1.1674127539122741</v>
      </c>
      <c r="P10">
        <f>'8.1.1'!C11</f>
        <v>3.9385857022429223</v>
      </c>
      <c r="Q10">
        <f>'8.1.13'!C11</f>
        <v>3.4686090877558096</v>
      </c>
      <c r="R10" s="23">
        <v>2.59903237410072</v>
      </c>
      <c r="S10">
        <f>'8.1.37'!C11</f>
        <v>3.506391454912603</v>
      </c>
      <c r="T10">
        <f>'8.2.1'!C11</f>
        <v>4.0465219976218787</v>
      </c>
      <c r="U10">
        <f>'8.2.13'!C11</f>
        <v>3.6977007829383215</v>
      </c>
      <c r="V10" s="23">
        <v>2.5528172043010757</v>
      </c>
      <c r="W10">
        <f>'8.2.37'!C11</f>
        <v>2.4525453779012096</v>
      </c>
      <c r="X10">
        <f>'8.3.1'!C11</f>
        <v>2.250692520775623</v>
      </c>
      <c r="Y10">
        <f>'8.3.13'!C11</f>
        <v>1.9183657906526725</v>
      </c>
      <c r="Z10" s="23">
        <v>1.7708065155807364</v>
      </c>
      <c r="AA10">
        <f>'8.3.37'!C11</f>
        <v>1.7428439519852257</v>
      </c>
    </row>
    <row r="11" spans="1:27" x14ac:dyDescent="0.35">
      <c r="A11">
        <f>'5.1.1'!C12</f>
        <v>2.6938391349221256</v>
      </c>
      <c r="B11">
        <f>'5.1.13'!C12</f>
        <v>4.2945840129476389</v>
      </c>
      <c r="C11" s="6">
        <f>'5.1.25'!C12</f>
        <v>0.33908420138888901</v>
      </c>
      <c r="D11" s="6">
        <f>'5.1.37'!C12</f>
        <v>1.7570936828724384</v>
      </c>
      <c r="E11">
        <f>'5.1.49'!C12</f>
        <v>4.0094891242607495</v>
      </c>
      <c r="F11">
        <f>'5.2.1'!C12</f>
        <v>3.027147371444987</v>
      </c>
      <c r="G11">
        <f>'5.2.13'!C12</f>
        <v>2.5750602673679603</v>
      </c>
      <c r="H11">
        <f>'5.2.25'!C12</f>
        <v>1.6528233810872588</v>
      </c>
      <c r="I11">
        <f>'5.2.37'!C12</f>
        <v>1.8152598641221012</v>
      </c>
      <c r="J11">
        <f>'5.2.49'!C12</f>
        <v>1.9510926118626426</v>
      </c>
      <c r="K11">
        <f>'5.3.1'!C12</f>
        <v>3.8927219522671752</v>
      </c>
      <c r="L11">
        <f>'5.3.13'!C12</f>
        <v>3.8517335223324407</v>
      </c>
      <c r="M11">
        <f>'5.3.25'!C12</f>
        <v>2.2109610969660838</v>
      </c>
      <c r="N11">
        <f>'5.3.37'!C12</f>
        <v>1.6163133084402177</v>
      </c>
      <c r="O11">
        <f>'5.3.49'!C12</f>
        <v>2.3032292736784759</v>
      </c>
      <c r="P11">
        <f>'8.1.1'!C12</f>
        <v>4.6256955675557139</v>
      </c>
      <c r="Q11">
        <f>'8.1.13'!C12</f>
        <v>5.1411367716037404</v>
      </c>
      <c r="R11" s="23">
        <v>2.4319890756302516</v>
      </c>
      <c r="S11">
        <f>'8.1.37'!C12</f>
        <v>4.417690579997358</v>
      </c>
      <c r="T11">
        <f>'8.2.1'!C12</f>
        <v>3.6913742650809418</v>
      </c>
      <c r="U11">
        <f>'8.2.13'!C12</f>
        <v>2.4470416362308254</v>
      </c>
      <c r="V11" s="23">
        <v>0.58840000000000003</v>
      </c>
      <c r="W11">
        <f>'8.2.37'!C12</f>
        <v>2.7747969532466437</v>
      </c>
      <c r="X11">
        <f>'8.3.1'!C12</f>
        <v>2.7547056351454313</v>
      </c>
      <c r="Y11">
        <f>'8.3.13'!C12</f>
        <v>2.2846885423084742</v>
      </c>
      <c r="Z11" s="23">
        <v>1.1779927797833933</v>
      </c>
      <c r="AA11">
        <f>'8.3.37'!C12</f>
        <v>2.1258503401360542</v>
      </c>
    </row>
    <row r="12" spans="1:27" x14ac:dyDescent="0.35">
      <c r="A12">
        <f>'5.1.1'!C13</f>
        <v>3.0702384372306808</v>
      </c>
      <c r="B12">
        <f>'5.1.13'!C13</f>
        <v>3.4075366320082061</v>
      </c>
      <c r="C12" s="6">
        <f>'5.1.25'!C13</f>
        <v>1.1610633693564911</v>
      </c>
      <c r="D12" s="6">
        <f>'5.1.37'!C13</f>
        <v>2.6447290685291351</v>
      </c>
      <c r="E12">
        <f>'5.1.49'!C13</f>
        <v>3.3567254634509265</v>
      </c>
      <c r="F12">
        <f>'5.2.1'!C13</f>
        <v>2.280209256912952</v>
      </c>
      <c r="G12">
        <f>'5.2.13'!C13</f>
        <v>2.537876030317002</v>
      </c>
      <c r="H12">
        <f>'5.2.25'!C13</f>
        <v>1.3161123539079622</v>
      </c>
      <c r="I12">
        <f>'5.2.37'!C13</f>
        <v>1.8048738978817847</v>
      </c>
      <c r="J12">
        <f>'5.2.49'!C13</f>
        <v>1.5054726943384591</v>
      </c>
      <c r="K12">
        <f>'5.3.1'!C13</f>
        <v>3.9126739542018498</v>
      </c>
      <c r="L12">
        <f>'5.3.13'!C13</f>
        <v>3.4964569236507002</v>
      </c>
      <c r="M12">
        <f>'5.3.25'!C13</f>
        <v>2.9125077582084398</v>
      </c>
      <c r="N12">
        <f>'5.3.37'!C13</f>
        <v>2.4435504839439006</v>
      </c>
      <c r="O12">
        <f>'5.3.49'!C13</f>
        <v>4.6929360990003088</v>
      </c>
      <c r="P12">
        <f>'8.1.1'!C13</f>
        <v>3.4044798046871398</v>
      </c>
      <c r="Q12">
        <f>'8.1.13'!C13</f>
        <v>3.2490548204158793</v>
      </c>
      <c r="R12" s="23">
        <v>2.7466357692307692</v>
      </c>
      <c r="S12">
        <f>'8.1.37'!C13</f>
        <v>3.0163979812113482</v>
      </c>
      <c r="T12">
        <f>'8.2.1'!C13</f>
        <v>2.9826981813133417</v>
      </c>
      <c r="U12">
        <f>'8.2.13'!C13</f>
        <v>3.0569069923916987</v>
      </c>
      <c r="V12" s="23">
        <v>1.0552258064516127</v>
      </c>
      <c r="W12">
        <f>'8.2.37'!C13</f>
        <v>3.0571377714489145</v>
      </c>
      <c r="X12">
        <f>'8.3.1'!C13</f>
        <v>1.5946502057613166</v>
      </c>
      <c r="Y12">
        <f>'8.3.13'!C13</f>
        <v>2.2005306512624259</v>
      </c>
      <c r="Z12" s="23">
        <v>1.1975452768729644</v>
      </c>
      <c r="AA12">
        <f>'8.3.37'!C13</f>
        <v>1.5609182694869199</v>
      </c>
    </row>
    <row r="13" spans="1:27" x14ac:dyDescent="0.35">
      <c r="A13">
        <f>'5.1.1'!C14</f>
        <v>3.001434948979592</v>
      </c>
      <c r="B13">
        <f>'5.1.13'!C14</f>
        <v>3.2566162954152245</v>
      </c>
      <c r="C13" s="6">
        <f>'5.1.25'!C14</f>
        <v>1.1846669590634304</v>
      </c>
      <c r="D13" s="6">
        <f>'5.1.37'!C14</f>
        <v>2.4826582577008574</v>
      </c>
      <c r="E13">
        <f>'5.1.49'!C14</f>
        <v>4.2387543252595163</v>
      </c>
      <c r="F13">
        <f>'5.2.1'!C14</f>
        <v>2.3308003927295529</v>
      </c>
      <c r="G13">
        <f>'5.2.13'!C14</f>
        <v>1.9255220304171354</v>
      </c>
      <c r="H13">
        <f>'5.2.25'!C14</f>
        <v>1.2096774193548385</v>
      </c>
      <c r="I13">
        <f>'5.2.37'!C14</f>
        <v>1.9252494727717504</v>
      </c>
      <c r="J13">
        <f>'5.2.49'!C14</f>
        <v>1.3227471937469566</v>
      </c>
      <c r="K13">
        <f>'5.3.1'!C14</f>
        <v>5.2520831579833347</v>
      </c>
      <c r="L13">
        <f>'5.3.13'!C14</f>
        <v>3.5372925484517701</v>
      </c>
      <c r="M13">
        <f>'5.3.25'!C14</f>
        <v>1.9865340784607379</v>
      </c>
      <c r="N13">
        <f>'5.3.37'!C14</f>
        <v>3.7114346383969479</v>
      </c>
      <c r="O13">
        <f>'5.3.49'!C14</f>
        <v>3.2603770248414943</v>
      </c>
      <c r="P13">
        <f>'8.1.1'!C14</f>
        <v>3.3933518005540164</v>
      </c>
      <c r="Q13">
        <f>'8.1.13'!C14</f>
        <v>3.8993868550324509</v>
      </c>
      <c r="R13" s="23">
        <v>2.7509686746987967</v>
      </c>
      <c r="S13">
        <f>'8.1.37'!C14</f>
        <v>3.617292422311539</v>
      </c>
      <c r="T13">
        <f>'8.2.1'!C14</f>
        <v>2.7859631160334133</v>
      </c>
      <c r="U13">
        <f>'8.2.13'!C14</f>
        <v>3.0811681589979814</v>
      </c>
      <c r="V13" s="23">
        <v>2.0963356223175964</v>
      </c>
      <c r="W13">
        <f>'8.2.37'!C14</f>
        <v>2.228100950656406</v>
      </c>
      <c r="X13">
        <f>'8.3.1'!C14</f>
        <v>1.7993755406574392</v>
      </c>
      <c r="Y13">
        <f>'8.3.13'!C14</f>
        <v>2.6683760631331634</v>
      </c>
      <c r="Z13" s="23">
        <v>1.4771249056603772</v>
      </c>
      <c r="AA13">
        <f>'8.3.37'!C14</f>
        <v>2.0941198224852067</v>
      </c>
    </row>
    <row r="14" spans="1:27" x14ac:dyDescent="0.35">
      <c r="R14" s="23"/>
      <c r="V14" s="23"/>
      <c r="Z14" s="23"/>
    </row>
    <row r="15" spans="1:27" x14ac:dyDescent="0.35">
      <c r="A15">
        <f>AVERAGE(A2:A13)</f>
        <v>4.0571009765839063</v>
      </c>
      <c r="B15">
        <f t="shared" ref="B15:AA15" si="0">AVERAGE(B2:B13)</f>
        <v>3.8717547016953469</v>
      </c>
      <c r="C15">
        <f t="shared" si="0"/>
        <v>1.1685106363141415</v>
      </c>
      <c r="D15">
        <f t="shared" si="0"/>
        <v>2.2988950674278841</v>
      </c>
      <c r="E15">
        <f t="shared" si="0"/>
        <v>4.0231209018354823</v>
      </c>
      <c r="F15">
        <f t="shared" si="0"/>
        <v>2.9399427082683589</v>
      </c>
      <c r="G15">
        <f t="shared" si="0"/>
        <v>2.2101858730909778</v>
      </c>
      <c r="H15">
        <f t="shared" si="0"/>
        <v>1.4496470322252784</v>
      </c>
      <c r="I15">
        <f t="shared" si="0"/>
        <v>1.593976613894853</v>
      </c>
      <c r="J15">
        <f t="shared" si="0"/>
        <v>1.8917225462716896</v>
      </c>
      <c r="K15">
        <f t="shared" si="0"/>
        <v>4.5150360010590012</v>
      </c>
      <c r="L15">
        <f t="shared" si="0"/>
        <v>3.7440506589270171</v>
      </c>
      <c r="M15">
        <f t="shared" si="0"/>
        <v>2.0871003920359157</v>
      </c>
      <c r="N15">
        <f t="shared" si="0"/>
        <v>2.8969681430582486</v>
      </c>
      <c r="O15">
        <f t="shared" si="0"/>
        <v>3.6333683023465828</v>
      </c>
      <c r="P15">
        <f t="shared" si="0"/>
        <v>4.1416651151833177</v>
      </c>
      <c r="Q15">
        <f t="shared" si="0"/>
        <v>4.0778080040860436</v>
      </c>
      <c r="R15" s="23">
        <f t="shared" si="0"/>
        <v>2.3793539890420443</v>
      </c>
      <c r="S15">
        <f t="shared" si="0"/>
        <v>3.5886101450931576</v>
      </c>
      <c r="T15">
        <f t="shared" si="0"/>
        <v>3.3501999688586905</v>
      </c>
      <c r="U15">
        <f t="shared" si="0"/>
        <v>2.9779117042103351</v>
      </c>
      <c r="V15" s="23">
        <f t="shared" si="0"/>
        <v>1.8986813484935354</v>
      </c>
      <c r="W15">
        <f t="shared" si="0"/>
        <v>2.5441481617754094</v>
      </c>
      <c r="X15">
        <f t="shared" si="0"/>
        <v>2.2426208961024918</v>
      </c>
      <c r="Y15">
        <f t="shared" si="0"/>
        <v>2.1676874972031817</v>
      </c>
      <c r="Z15" s="23">
        <f>AVERAGE(Z3:Z13)</f>
        <v>1.3165044333384872</v>
      </c>
      <c r="AA15">
        <f t="shared" si="0"/>
        <v>1.8373239453424346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F4F71-FD77-C545-8A49-6EC92EC5B868}">
  <dimension ref="A1:Z39"/>
  <sheetViews>
    <sheetView topLeftCell="B1" workbookViewId="0">
      <selection activeCell="G24" sqref="G24"/>
    </sheetView>
  </sheetViews>
  <sheetFormatPr defaultColWidth="10.6640625" defaultRowHeight="15.5" x14ac:dyDescent="0.35"/>
  <sheetData>
    <row r="1" spans="1:25" x14ac:dyDescent="0.35">
      <c r="A1" s="12" t="s">
        <v>111</v>
      </c>
      <c r="B1" t="s">
        <v>5</v>
      </c>
      <c r="C1" s="14" t="s">
        <v>123</v>
      </c>
      <c r="D1" t="s">
        <v>244</v>
      </c>
      <c r="E1" t="s">
        <v>135</v>
      </c>
      <c r="F1" t="s">
        <v>279</v>
      </c>
      <c r="G1" t="s">
        <v>82</v>
      </c>
      <c r="H1" t="s">
        <v>18</v>
      </c>
      <c r="K1" t="s">
        <v>111</v>
      </c>
      <c r="L1" t="s">
        <v>5</v>
      </c>
      <c r="M1" s="14" t="s">
        <v>244</v>
      </c>
      <c r="N1" t="s">
        <v>135</v>
      </c>
      <c r="O1" t="s">
        <v>279</v>
      </c>
      <c r="P1" t="s">
        <v>82</v>
      </c>
      <c r="Q1" t="s">
        <v>18</v>
      </c>
      <c r="T1" t="s">
        <v>111</v>
      </c>
      <c r="U1" t="s">
        <v>5</v>
      </c>
      <c r="V1" t="s">
        <v>135</v>
      </c>
      <c r="W1" t="s">
        <v>279</v>
      </c>
      <c r="X1" t="s">
        <v>82</v>
      </c>
      <c r="Y1" t="s">
        <v>18</v>
      </c>
    </row>
    <row r="2" spans="1:25" x14ac:dyDescent="0.35">
      <c r="A2">
        <v>3.5463562516040739</v>
      </c>
      <c r="B2">
        <v>4.199159129451302</v>
      </c>
      <c r="C2">
        <v>2.1091860819355737</v>
      </c>
      <c r="D2">
        <v>2.680376898612006</v>
      </c>
      <c r="E2">
        <v>4.3340660884186413</v>
      </c>
      <c r="F2">
        <v>3.9557586295607106</v>
      </c>
      <c r="H2">
        <v>4.7429344993612785</v>
      </c>
      <c r="K2">
        <v>3.5463562516040739</v>
      </c>
      <c r="L2">
        <v>4.199159129451302</v>
      </c>
      <c r="M2">
        <v>2.680376898612006</v>
      </c>
      <c r="N2">
        <v>4.3340660884186413</v>
      </c>
      <c r="O2">
        <v>3.9557586295607106</v>
      </c>
      <c r="Q2">
        <v>4.7429344993612785</v>
      </c>
      <c r="T2">
        <v>3.5463562516040739</v>
      </c>
      <c r="U2">
        <v>4.199159129451302</v>
      </c>
      <c r="V2">
        <v>4.3340660884186413</v>
      </c>
      <c r="W2">
        <v>3.9557586295607106</v>
      </c>
      <c r="Y2">
        <v>4.7429344993612785</v>
      </c>
    </row>
    <row r="3" spans="1:25" x14ac:dyDescent="0.35">
      <c r="A3">
        <v>5.1345960991244741</v>
      </c>
      <c r="B3">
        <v>4.7107356416645372</v>
      </c>
      <c r="C3">
        <v>2.2432001329299989</v>
      </c>
      <c r="D3">
        <v>3.7321599772573784</v>
      </c>
      <c r="E3">
        <v>3.7496773556037484</v>
      </c>
      <c r="F3">
        <v>4.4790749651732567</v>
      </c>
      <c r="G3">
        <v>3.900807727231987</v>
      </c>
      <c r="H3">
        <v>3.6283054021976064</v>
      </c>
      <c r="K3">
        <v>5.1345960991244741</v>
      </c>
      <c r="L3">
        <v>4.7107356416645372</v>
      </c>
      <c r="M3">
        <v>3.7321599772573784</v>
      </c>
      <c r="N3">
        <v>3.7496773556037484</v>
      </c>
      <c r="O3">
        <v>4.4790749651732567</v>
      </c>
      <c r="P3">
        <v>3.900807727231987</v>
      </c>
      <c r="Q3">
        <v>3.6283054021976064</v>
      </c>
      <c r="T3">
        <v>5.1345960991244741</v>
      </c>
      <c r="U3">
        <v>4.7107356416645372</v>
      </c>
      <c r="V3">
        <v>3.7496773556037484</v>
      </c>
      <c r="W3">
        <v>4.4790749651732567</v>
      </c>
      <c r="X3">
        <v>3.900807727231987</v>
      </c>
      <c r="Y3">
        <v>3.6283054021976064</v>
      </c>
    </row>
    <row r="4" spans="1:25" x14ac:dyDescent="0.35">
      <c r="A4">
        <v>4.9779343874011541</v>
      </c>
      <c r="B4">
        <v>4.5538750120367295</v>
      </c>
      <c r="C4">
        <v>1.5254437737277959</v>
      </c>
      <c r="D4">
        <v>2.5863056436972709</v>
      </c>
      <c r="E4">
        <v>3.660520045323219</v>
      </c>
      <c r="F4">
        <v>4.5844288044573931</v>
      </c>
      <c r="G4">
        <v>4.86554338583157</v>
      </c>
      <c r="H4">
        <v>2.7977410653582524</v>
      </c>
      <c r="K4">
        <v>4.9779343874011541</v>
      </c>
      <c r="L4">
        <v>4.5538750120367295</v>
      </c>
      <c r="M4">
        <v>2.5863056436972709</v>
      </c>
      <c r="N4">
        <v>3.660520045323219</v>
      </c>
      <c r="O4">
        <v>4.5844288044573931</v>
      </c>
      <c r="P4">
        <v>4.86554338583157</v>
      </c>
      <c r="Q4">
        <v>2.7977410653582524</v>
      </c>
      <c r="T4">
        <v>4.9779343874011541</v>
      </c>
      <c r="U4">
        <v>4.5538750120367295</v>
      </c>
      <c r="V4">
        <v>3.660520045323219</v>
      </c>
      <c r="W4">
        <v>4.5844288044573931</v>
      </c>
      <c r="X4">
        <v>4.86554338583157</v>
      </c>
      <c r="Y4">
        <v>2.7977410653582524</v>
      </c>
    </row>
    <row r="5" spans="1:25" x14ac:dyDescent="0.35">
      <c r="A5">
        <v>4.2997793638944382</v>
      </c>
      <c r="B5">
        <v>4.160826834204145</v>
      </c>
      <c r="C5">
        <v>1.9915492605630731</v>
      </c>
      <c r="D5">
        <v>2.2492912708569426</v>
      </c>
      <c r="E5">
        <v>3.920893900897243</v>
      </c>
      <c r="F5">
        <v>4.0525850776464747</v>
      </c>
      <c r="G5">
        <v>3.9627228622145805</v>
      </c>
      <c r="H5">
        <v>2.0751114056374287</v>
      </c>
      <c r="K5">
        <v>4.2997793638944382</v>
      </c>
      <c r="L5">
        <v>4.160826834204145</v>
      </c>
      <c r="M5">
        <v>2.2492912708569426</v>
      </c>
      <c r="N5">
        <v>3.920893900897243</v>
      </c>
      <c r="O5">
        <v>4.0525850776464747</v>
      </c>
      <c r="P5">
        <v>3.9627228622145805</v>
      </c>
      <c r="Q5">
        <v>2.0751114056374287</v>
      </c>
      <c r="T5">
        <v>4.2997793638944382</v>
      </c>
      <c r="U5">
        <v>4.160826834204145</v>
      </c>
      <c r="V5">
        <v>3.920893900897243</v>
      </c>
      <c r="W5">
        <v>4.0525850776464747</v>
      </c>
      <c r="X5">
        <v>3.9627228622145805</v>
      </c>
      <c r="Y5">
        <v>2.0751114056374287</v>
      </c>
    </row>
    <row r="6" spans="1:25" x14ac:dyDescent="0.35">
      <c r="A6">
        <v>4.3356422467047491</v>
      </c>
      <c r="B6">
        <v>4.6330717468234379</v>
      </c>
      <c r="C6">
        <v>1.8389099159783129</v>
      </c>
      <c r="D6">
        <v>3.1122026836927064</v>
      </c>
      <c r="E6">
        <v>3.8217749808368247</v>
      </c>
      <c r="F6">
        <v>4.1257044480723746</v>
      </c>
      <c r="G6">
        <v>4.1706050053983521</v>
      </c>
      <c r="H6">
        <v>4.3321223965892077</v>
      </c>
      <c r="K6">
        <v>4.3356422467047491</v>
      </c>
      <c r="L6">
        <v>4.6330717468234379</v>
      </c>
      <c r="M6">
        <v>3.1122026836927064</v>
      </c>
      <c r="N6">
        <v>3.8217749808368247</v>
      </c>
      <c r="O6">
        <v>4.1257044480723746</v>
      </c>
      <c r="P6">
        <v>4.1706050053983521</v>
      </c>
      <c r="Q6">
        <v>4.3321223965892077</v>
      </c>
      <c r="T6">
        <v>4.3356422467047491</v>
      </c>
      <c r="U6">
        <v>4.6330717468234379</v>
      </c>
      <c r="V6">
        <v>3.8217749808368247</v>
      </c>
      <c r="W6">
        <v>4.1257044480723746</v>
      </c>
      <c r="X6">
        <v>4.1706050053983521</v>
      </c>
      <c r="Y6">
        <v>4.3321223965892077</v>
      </c>
    </row>
    <row r="7" spans="1:25" x14ac:dyDescent="0.35">
      <c r="A7">
        <v>4.249084880344566</v>
      </c>
      <c r="B7">
        <v>3.6792902228981861</v>
      </c>
      <c r="C7">
        <v>1.3904176264146997</v>
      </c>
      <c r="D7">
        <v>1.5578614052888917</v>
      </c>
      <c r="E7">
        <v>4.2850258373124781</v>
      </c>
      <c r="F7">
        <v>3.7353882825300966</v>
      </c>
      <c r="G7">
        <v>3.5274172988668786</v>
      </c>
      <c r="H7">
        <v>4.564226932868646</v>
      </c>
      <c r="K7">
        <v>4.249084880344566</v>
      </c>
      <c r="L7">
        <v>3.6792902228981861</v>
      </c>
      <c r="M7">
        <v>1.5578614052888917</v>
      </c>
      <c r="N7">
        <v>4.2850258373124781</v>
      </c>
      <c r="O7">
        <v>3.7353882825300966</v>
      </c>
      <c r="P7">
        <v>3.5274172988668786</v>
      </c>
      <c r="Q7">
        <v>4.564226932868646</v>
      </c>
      <c r="T7">
        <v>4.249084880344566</v>
      </c>
      <c r="U7">
        <v>3.6792902228981861</v>
      </c>
      <c r="V7">
        <v>4.2850258373124781</v>
      </c>
      <c r="W7">
        <v>3.7353882825300966</v>
      </c>
      <c r="X7">
        <v>3.5274172988668786</v>
      </c>
      <c r="Y7">
        <v>4.564226932868646</v>
      </c>
    </row>
    <row r="8" spans="1:25" x14ac:dyDescent="0.35">
      <c r="A8">
        <v>2.1334767623009308</v>
      </c>
      <c r="B8">
        <v>4.1624541654534823</v>
      </c>
      <c r="C8">
        <v>1.667236217316034</v>
      </c>
      <c r="D8">
        <v>2.9900702811833804</v>
      </c>
      <c r="E8">
        <v>4.2314767912410325</v>
      </c>
      <c r="F8">
        <v>2.8600320784862285</v>
      </c>
      <c r="G8">
        <v>4.5300284054828168</v>
      </c>
      <c r="H8">
        <v>3.0329144645227788</v>
      </c>
      <c r="K8">
        <v>2.1334767623009308</v>
      </c>
      <c r="L8">
        <v>4.1624541654534823</v>
      </c>
      <c r="M8">
        <v>2.9900702811833804</v>
      </c>
      <c r="N8">
        <v>4.2314767912410325</v>
      </c>
      <c r="O8">
        <v>2.8600320784862285</v>
      </c>
      <c r="P8">
        <v>4.5300284054828168</v>
      </c>
      <c r="Q8">
        <v>3.0329144645227788</v>
      </c>
      <c r="T8">
        <v>2.1334767623009308</v>
      </c>
      <c r="U8">
        <v>4.1624541654534823</v>
      </c>
      <c r="V8">
        <v>4.2314767912410325</v>
      </c>
      <c r="W8">
        <v>2.8600320784862285</v>
      </c>
      <c r="X8">
        <v>4.5300284054828168</v>
      </c>
      <c r="Y8">
        <v>3.0329144645227788</v>
      </c>
    </row>
    <row r="9" spans="1:25" x14ac:dyDescent="0.35">
      <c r="A9">
        <v>3.454627828013527</v>
      </c>
      <c r="B9">
        <v>4.1636602846915709</v>
      </c>
      <c r="C9">
        <v>1.2040312324823892</v>
      </c>
      <c r="D9">
        <v>2.3988556041467239</v>
      </c>
      <c r="E9">
        <v>4.6273158059179602</v>
      </c>
      <c r="F9">
        <v>4.0825869361434846</v>
      </c>
      <c r="G9">
        <v>4.6428720775355155</v>
      </c>
      <c r="H9">
        <v>4.0037488945782238</v>
      </c>
      <c r="K9">
        <v>3.454627828013527</v>
      </c>
      <c r="L9">
        <v>4.1636602846915709</v>
      </c>
      <c r="M9">
        <v>2.3988556041467239</v>
      </c>
      <c r="N9">
        <v>4.6273158059179602</v>
      </c>
      <c r="O9">
        <v>4.0825869361434846</v>
      </c>
      <c r="P9">
        <v>4.6428720775355155</v>
      </c>
      <c r="Q9">
        <v>4.0037488945782238</v>
      </c>
      <c r="T9">
        <v>3.454627828013527</v>
      </c>
      <c r="U9">
        <v>4.1636602846915709</v>
      </c>
      <c r="V9">
        <v>4.6273158059179602</v>
      </c>
      <c r="W9">
        <v>4.0825869361434846</v>
      </c>
      <c r="X9">
        <v>4.6428720775355155</v>
      </c>
      <c r="Y9">
        <v>4.0037488945782238</v>
      </c>
    </row>
    <row r="10" spans="1:25" x14ac:dyDescent="0.35">
      <c r="A10">
        <v>3.4046073512095933</v>
      </c>
      <c r="B10">
        <v>3.5541367004822626</v>
      </c>
      <c r="C10">
        <v>1.7934151172794583</v>
      </c>
      <c r="D10">
        <v>1.7637123973405435</v>
      </c>
      <c r="E10">
        <v>3.9214972271375048</v>
      </c>
      <c r="F10">
        <v>4.196088269096836</v>
      </c>
      <c r="G10">
        <v>2.636172046075588</v>
      </c>
      <c r="H10">
        <v>3.8151401213819969</v>
      </c>
      <c r="K10">
        <v>3.4046073512095933</v>
      </c>
      <c r="L10">
        <v>3.5541367004822626</v>
      </c>
      <c r="M10">
        <v>1.7637123973405435</v>
      </c>
      <c r="N10">
        <v>3.9214972271375048</v>
      </c>
      <c r="O10">
        <v>4.196088269096836</v>
      </c>
      <c r="P10">
        <v>2.636172046075588</v>
      </c>
      <c r="Q10">
        <v>3.8151401213819969</v>
      </c>
      <c r="T10">
        <v>3.4046073512095933</v>
      </c>
      <c r="U10">
        <v>3.5541367004822626</v>
      </c>
      <c r="V10">
        <v>3.9214972271375048</v>
      </c>
      <c r="W10">
        <v>4.196088269096836</v>
      </c>
      <c r="X10">
        <v>2.636172046075588</v>
      </c>
      <c r="Y10">
        <v>3.8151401213819969</v>
      </c>
    </row>
    <row r="11" spans="1:25" x14ac:dyDescent="0.35">
      <c r="A11">
        <v>1.5895538065212593</v>
      </c>
      <c r="B11">
        <v>2.5848166969519433</v>
      </c>
      <c r="C11">
        <v>1.0267956961142113</v>
      </c>
      <c r="D11">
        <v>1.7277478984140364</v>
      </c>
      <c r="E11">
        <v>3.5148156975396949</v>
      </c>
      <c r="F11">
        <v>4.4530508307422529</v>
      </c>
      <c r="G11">
        <v>4.8138463765204236</v>
      </c>
      <c r="H11">
        <v>4.3581987679435299</v>
      </c>
      <c r="K11">
        <v>1.5895538065212593</v>
      </c>
      <c r="L11">
        <v>2.5848166969519433</v>
      </c>
      <c r="M11">
        <v>1.7277478984140364</v>
      </c>
      <c r="N11">
        <v>3.5148156975396949</v>
      </c>
      <c r="O11">
        <v>4.4530508307422529</v>
      </c>
      <c r="P11">
        <v>4.8138463765204236</v>
      </c>
      <c r="Q11">
        <v>4.3581987679435299</v>
      </c>
      <c r="T11">
        <v>1.5895538065212593</v>
      </c>
      <c r="U11">
        <v>2.5848166969519433</v>
      </c>
      <c r="V11">
        <v>3.5148156975396949</v>
      </c>
      <c r="W11">
        <v>4.4530508307422529</v>
      </c>
      <c r="X11">
        <v>4.8138463765204236</v>
      </c>
      <c r="Y11">
        <v>4.3581987679435299</v>
      </c>
    </row>
    <row r="12" spans="1:25" x14ac:dyDescent="0.35">
      <c r="A12">
        <v>1.8614928384237028</v>
      </c>
      <c r="B12">
        <v>3.5227259850990293</v>
      </c>
      <c r="C12">
        <v>1.7760947261640427</v>
      </c>
      <c r="D12">
        <v>3.6902979511496912</v>
      </c>
      <c r="E12">
        <v>3.3710881616457757</v>
      </c>
      <c r="F12">
        <v>3.8536966076228802</v>
      </c>
      <c r="G12">
        <v>2.8872874445372356</v>
      </c>
      <c r="H12">
        <v>3.4028561728716444</v>
      </c>
      <c r="K12">
        <v>1.8614928384237028</v>
      </c>
      <c r="L12">
        <v>3.5227259850990293</v>
      </c>
      <c r="M12">
        <v>3.6902979511496912</v>
      </c>
      <c r="N12">
        <v>3.3710881616457757</v>
      </c>
      <c r="O12">
        <v>3.8536966076228802</v>
      </c>
      <c r="P12">
        <v>2.8872874445372356</v>
      </c>
      <c r="Q12">
        <v>3.4028561728716444</v>
      </c>
      <c r="T12">
        <v>1.8614928384237028</v>
      </c>
      <c r="U12">
        <v>3.5227259850990293</v>
      </c>
      <c r="V12">
        <v>3.3710881616457757</v>
      </c>
      <c r="W12">
        <v>3.8536966076228802</v>
      </c>
      <c r="X12">
        <v>2.8872874445372356</v>
      </c>
      <c r="Y12">
        <v>3.4028561728716444</v>
      </c>
    </row>
    <row r="13" spans="1:25" x14ac:dyDescent="0.35">
      <c r="A13">
        <v>2.6128388291511255</v>
      </c>
      <c r="B13">
        <v>2.5350446628484948</v>
      </c>
      <c r="C13">
        <v>1.5141827582359211</v>
      </c>
      <c r="D13">
        <v>3.0732869626328601</v>
      </c>
      <c r="E13">
        <v>3.1544704977698368</v>
      </c>
      <c r="F13">
        <v>3.2483395942368185</v>
      </c>
      <c r="G13">
        <v>3.1280487219672133</v>
      </c>
      <c r="H13">
        <v>3.6783378991939943</v>
      </c>
      <c r="K13">
        <v>2.6128388291511255</v>
      </c>
      <c r="L13">
        <v>2.5350446628484948</v>
      </c>
      <c r="M13">
        <v>3.0732869626328601</v>
      </c>
      <c r="N13">
        <v>3.1544704977698368</v>
      </c>
      <c r="O13">
        <v>3.2483395942368185</v>
      </c>
      <c r="P13">
        <v>3.1280487219672133</v>
      </c>
      <c r="Q13">
        <v>3.6783378991939943</v>
      </c>
      <c r="T13">
        <v>2.6128388291511255</v>
      </c>
      <c r="U13">
        <v>2.5350446628484948</v>
      </c>
      <c r="V13">
        <v>3.1544704977698368</v>
      </c>
      <c r="W13">
        <v>3.2483395942368185</v>
      </c>
      <c r="X13">
        <v>3.1280487219672133</v>
      </c>
      <c r="Y13">
        <v>3.6783378991939943</v>
      </c>
    </row>
    <row r="15" spans="1:25" x14ac:dyDescent="0.35">
      <c r="A15" s="8"/>
      <c r="B15" s="8"/>
      <c r="C15" s="8"/>
      <c r="D15" s="8"/>
      <c r="E15" s="8"/>
      <c r="F15" s="8"/>
      <c r="G15" s="8"/>
      <c r="H15" s="8"/>
    </row>
    <row r="16" spans="1:25" x14ac:dyDescent="0.35">
      <c r="A16" t="s">
        <v>97</v>
      </c>
      <c r="H16" s="8"/>
      <c r="K16" t="s">
        <v>97</v>
      </c>
      <c r="T16" t="s">
        <v>97</v>
      </c>
    </row>
    <row r="17" spans="1:26" x14ac:dyDescent="0.35">
      <c r="H17" s="8"/>
    </row>
    <row r="18" spans="1:26" ht="16" thickBot="1" x14ac:dyDescent="0.4">
      <c r="A18" t="s">
        <v>98</v>
      </c>
      <c r="H18" s="8"/>
      <c r="K18" t="s">
        <v>98</v>
      </c>
      <c r="T18" t="s">
        <v>98</v>
      </c>
    </row>
    <row r="19" spans="1:26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H19" s="8"/>
      <c r="K19" s="4" t="s">
        <v>99</v>
      </c>
      <c r="L19" s="4" t="s">
        <v>85</v>
      </c>
      <c r="M19" s="4" t="s">
        <v>86</v>
      </c>
      <c r="N19" s="4" t="s">
        <v>87</v>
      </c>
      <c r="O19" s="4" t="s">
        <v>88</v>
      </c>
      <c r="T19" s="4" t="s">
        <v>99</v>
      </c>
      <c r="U19" s="4" t="s">
        <v>85</v>
      </c>
      <c r="V19" s="4" t="s">
        <v>86</v>
      </c>
      <c r="W19" s="4" t="s">
        <v>87</v>
      </c>
      <c r="X19" s="4" t="s">
        <v>88</v>
      </c>
    </row>
    <row r="20" spans="1:26" x14ac:dyDescent="0.35">
      <c r="A20" s="2" t="s">
        <v>111</v>
      </c>
      <c r="B20" s="2">
        <v>12</v>
      </c>
      <c r="C20" s="2">
        <v>41.599990644693584</v>
      </c>
      <c r="D20" s="2">
        <v>3.4666658870577987</v>
      </c>
      <c r="E20" s="2">
        <v>1.431290184500235</v>
      </c>
      <c r="H20" s="8"/>
      <c r="K20" s="2" t="s">
        <v>111</v>
      </c>
      <c r="L20" s="2">
        <v>12</v>
      </c>
      <c r="M20" s="2">
        <v>41.599990644693584</v>
      </c>
      <c r="N20" s="2">
        <v>3.4666658870577987</v>
      </c>
      <c r="O20" s="2">
        <v>1.431290184500235</v>
      </c>
      <c r="T20" s="2" t="s">
        <v>111</v>
      </c>
      <c r="U20" s="2">
        <v>12</v>
      </c>
      <c r="V20" s="2">
        <v>41.599990644693584</v>
      </c>
      <c r="W20" s="2">
        <v>3.4666658870577987</v>
      </c>
      <c r="X20" s="2">
        <v>1.431290184500235</v>
      </c>
    </row>
    <row r="21" spans="1:26" x14ac:dyDescent="0.35">
      <c r="A21" s="2" t="s">
        <v>5</v>
      </c>
      <c r="B21" s="2">
        <v>12</v>
      </c>
      <c r="C21" s="2">
        <v>46.459797082605107</v>
      </c>
      <c r="D21" s="2">
        <v>3.8716497568837589</v>
      </c>
      <c r="E21" s="2">
        <v>0.52836363840759759</v>
      </c>
      <c r="G21">
        <f>100*(D$20-D21)/D$20</f>
        <v>-11.682229641393995</v>
      </c>
      <c r="H21" s="8"/>
      <c r="K21" s="2" t="s">
        <v>5</v>
      </c>
      <c r="L21" s="2">
        <v>12</v>
      </c>
      <c r="M21" s="2">
        <v>46.459797082605107</v>
      </c>
      <c r="N21" s="2">
        <v>3.8716497568837589</v>
      </c>
      <c r="O21" s="2">
        <v>0.52836363840759759</v>
      </c>
      <c r="T21" s="2" t="s">
        <v>5</v>
      </c>
      <c r="U21" s="2">
        <v>12</v>
      </c>
      <c r="V21" s="2">
        <v>46.459797082605107</v>
      </c>
      <c r="W21" s="2">
        <v>3.8716497568837589</v>
      </c>
      <c r="X21" s="2">
        <v>0.52836363840759759</v>
      </c>
    </row>
    <row r="22" spans="1:26" x14ac:dyDescent="0.35">
      <c r="A22" s="2" t="s">
        <v>123</v>
      </c>
      <c r="B22" s="2">
        <v>12</v>
      </c>
      <c r="C22" s="2">
        <v>20.080462539141511</v>
      </c>
      <c r="D22" s="2">
        <v>1.6733718782617926</v>
      </c>
      <c r="E22" s="2">
        <v>0.13035512430150414</v>
      </c>
      <c r="G22">
        <f>100*(D$20-D22)/D$20</f>
        <v>51.72964650244954</v>
      </c>
      <c r="H22" s="8"/>
      <c r="K22" s="2" t="s">
        <v>244</v>
      </c>
      <c r="L22" s="2">
        <v>12</v>
      </c>
      <c r="M22" s="2">
        <v>31.562168974272435</v>
      </c>
      <c r="N22" s="2">
        <v>2.6301807478560364</v>
      </c>
      <c r="O22" s="2">
        <v>0.52858813308258012</v>
      </c>
      <c r="T22" s="2" t="s">
        <v>135</v>
      </c>
      <c r="U22" s="2">
        <v>12</v>
      </c>
      <c r="V22" s="2">
        <v>46.592622389643957</v>
      </c>
      <c r="W22" s="2">
        <v>3.8827185324703297</v>
      </c>
      <c r="X22" s="2">
        <v>0.18571217487767006</v>
      </c>
    </row>
    <row r="23" spans="1:26" x14ac:dyDescent="0.35">
      <c r="A23" s="2" t="s">
        <v>244</v>
      </c>
      <c r="B23" s="2">
        <v>12</v>
      </c>
      <c r="C23" s="2">
        <v>31.562168974272435</v>
      </c>
      <c r="D23" s="2">
        <v>2.6301807478560364</v>
      </c>
      <c r="E23" s="2">
        <v>0.52858813308258012</v>
      </c>
      <c r="G23">
        <f>100*(D$20-D23)/D$20</f>
        <v>24.129384441824516</v>
      </c>
      <c r="H23" s="8"/>
      <c r="K23" s="2" t="s">
        <v>135</v>
      </c>
      <c r="L23" s="2">
        <v>12</v>
      </c>
      <c r="M23" s="2">
        <v>46.592622389643957</v>
      </c>
      <c r="N23" s="2">
        <v>3.8827185324703297</v>
      </c>
      <c r="O23" s="2">
        <v>0.18571217487767006</v>
      </c>
      <c r="T23" s="2" t="s">
        <v>279</v>
      </c>
      <c r="U23" s="2">
        <v>12</v>
      </c>
      <c r="V23" s="2">
        <v>47.626734523768796</v>
      </c>
      <c r="W23" s="2">
        <v>3.9688945436473997</v>
      </c>
      <c r="X23" s="2">
        <v>0.25331399019293599</v>
      </c>
    </row>
    <row r="24" spans="1:26" x14ac:dyDescent="0.35">
      <c r="A24" s="2" t="s">
        <v>135</v>
      </c>
      <c r="B24" s="2">
        <v>12</v>
      </c>
      <c r="C24" s="2">
        <v>46.592622389643957</v>
      </c>
      <c r="D24" s="2">
        <v>3.8827185324703297</v>
      </c>
      <c r="E24" s="2">
        <v>0.18571217487767006</v>
      </c>
      <c r="G24">
        <f>100*(D$20-D24)/D$20</f>
        <v>-12.001521316657371</v>
      </c>
      <c r="H24" s="8"/>
      <c r="K24" s="2" t="s">
        <v>279</v>
      </c>
      <c r="L24" s="2">
        <v>12</v>
      </c>
      <c r="M24" s="2">
        <v>47.626734523768796</v>
      </c>
      <c r="N24" s="2">
        <v>3.9688945436473997</v>
      </c>
      <c r="O24" s="2">
        <v>0.25331399019293599</v>
      </c>
      <c r="T24" s="2" t="s">
        <v>82</v>
      </c>
      <c r="U24" s="2">
        <v>11</v>
      </c>
      <c r="V24" s="2">
        <v>43.065351351662159</v>
      </c>
      <c r="W24" s="2">
        <v>3.9150319410601964</v>
      </c>
      <c r="X24" s="2">
        <v>0.61484347340945078</v>
      </c>
    </row>
    <row r="25" spans="1:26" ht="16" thickBot="1" x14ac:dyDescent="0.4">
      <c r="A25" s="2" t="s">
        <v>279</v>
      </c>
      <c r="B25" s="2">
        <v>12</v>
      </c>
      <c r="C25" s="2">
        <v>47.626734523768796</v>
      </c>
      <c r="D25" s="2">
        <v>3.9688945436473997</v>
      </c>
      <c r="E25" s="2">
        <v>0.25331399019293599</v>
      </c>
      <c r="H25" s="8"/>
      <c r="K25" s="2" t="s">
        <v>82</v>
      </c>
      <c r="L25" s="2">
        <v>11</v>
      </c>
      <c r="M25" s="2">
        <v>43.065351351662159</v>
      </c>
      <c r="N25" s="2">
        <v>3.9150319410601964</v>
      </c>
      <c r="O25" s="2">
        <v>0.61484347340945078</v>
      </c>
      <c r="T25" s="3" t="s">
        <v>18</v>
      </c>
      <c r="U25" s="3">
        <v>12</v>
      </c>
      <c r="V25" s="3">
        <v>44.431638022504579</v>
      </c>
      <c r="W25" s="3">
        <v>3.7026365018753817</v>
      </c>
      <c r="X25" s="3">
        <v>0.61509847140805041</v>
      </c>
    </row>
    <row r="26" spans="1:26" ht="16" thickBot="1" x14ac:dyDescent="0.4">
      <c r="A26" s="2" t="s">
        <v>82</v>
      </c>
      <c r="B26" s="2">
        <v>11</v>
      </c>
      <c r="C26" s="2">
        <v>43.065351351662159</v>
      </c>
      <c r="D26" s="2">
        <v>3.9150319410601964</v>
      </c>
      <c r="E26" s="2">
        <v>0.61484347340945078</v>
      </c>
      <c r="H26" s="8"/>
      <c r="K26" s="3" t="s">
        <v>18</v>
      </c>
      <c r="L26" s="3">
        <v>12</v>
      </c>
      <c r="M26" s="3">
        <v>44.431638022504579</v>
      </c>
      <c r="N26" s="3">
        <v>3.7026365018753817</v>
      </c>
      <c r="O26" s="3">
        <v>0.61509847140805041</v>
      </c>
    </row>
    <row r="27" spans="1:26" ht="16" thickBot="1" x14ac:dyDescent="0.4">
      <c r="A27" s="3" t="s">
        <v>18</v>
      </c>
      <c r="B27" s="3">
        <v>12</v>
      </c>
      <c r="C27" s="3">
        <v>44.431638022504579</v>
      </c>
      <c r="D27" s="3">
        <v>3.7026365018753817</v>
      </c>
      <c r="E27" s="3">
        <v>0.61509847140805041</v>
      </c>
      <c r="H27" s="8"/>
    </row>
    <row r="28" spans="1:26" ht="16" thickBot="1" x14ac:dyDescent="0.4">
      <c r="H28" s="8"/>
      <c r="T28" t="s">
        <v>83</v>
      </c>
    </row>
    <row r="29" spans="1:26" ht="16" thickBot="1" x14ac:dyDescent="0.4">
      <c r="H29" s="8"/>
      <c r="K29" t="s">
        <v>83</v>
      </c>
      <c r="T29" s="4" t="s">
        <v>100</v>
      </c>
      <c r="U29" s="4" t="s">
        <v>92</v>
      </c>
      <c r="V29" s="4" t="s">
        <v>93</v>
      </c>
      <c r="W29" s="4" t="s">
        <v>90</v>
      </c>
      <c r="X29" s="4" t="s">
        <v>94</v>
      </c>
      <c r="Y29" s="4" t="s">
        <v>95</v>
      </c>
      <c r="Z29" s="4" t="s">
        <v>96</v>
      </c>
    </row>
    <row r="30" spans="1:26" ht="16" thickBot="1" x14ac:dyDescent="0.4">
      <c r="A30" t="s">
        <v>83</v>
      </c>
      <c r="H30" s="8"/>
      <c r="K30" s="4" t="s">
        <v>100</v>
      </c>
      <c r="L30" s="4" t="s">
        <v>92</v>
      </c>
      <c r="M30" s="4" t="s">
        <v>93</v>
      </c>
      <c r="N30" s="4" t="s">
        <v>90</v>
      </c>
      <c r="O30" s="4" t="s">
        <v>94</v>
      </c>
      <c r="P30" s="4" t="s">
        <v>95</v>
      </c>
      <c r="Q30" s="4" t="s">
        <v>96</v>
      </c>
      <c r="T30" s="2" t="s">
        <v>101</v>
      </c>
      <c r="U30" s="2">
        <v>2.0786601009866672</v>
      </c>
      <c r="V30" s="2">
        <v>5</v>
      </c>
      <c r="W30" s="2">
        <v>0.41573202019733346</v>
      </c>
      <c r="X30" s="2">
        <v>0.68759752758886761</v>
      </c>
      <c r="Y30" s="2">
        <v>0.63454452646543058</v>
      </c>
      <c r="Z30" s="2">
        <v>2.3560278219221891</v>
      </c>
    </row>
    <row r="31" spans="1:26" x14ac:dyDescent="0.35">
      <c r="A31" s="4" t="s">
        <v>100</v>
      </c>
      <c r="B31" s="4" t="s">
        <v>92</v>
      </c>
      <c r="C31" s="4" t="s">
        <v>93</v>
      </c>
      <c r="D31" s="4" t="s">
        <v>90</v>
      </c>
      <c r="E31" s="4" t="s">
        <v>94</v>
      </c>
      <c r="F31" s="4" t="s">
        <v>95</v>
      </c>
      <c r="G31" s="4" t="s">
        <v>96</v>
      </c>
      <c r="H31" s="8"/>
      <c r="K31" s="2" t="s">
        <v>101</v>
      </c>
      <c r="L31" s="2">
        <v>16.118088021277778</v>
      </c>
      <c r="M31" s="2">
        <v>6</v>
      </c>
      <c r="N31" s="2">
        <v>2.6863480035462963</v>
      </c>
      <c r="O31" s="2">
        <v>4.5254318782595062</v>
      </c>
      <c r="P31" s="2">
        <v>5.6686100732321451E-4</v>
      </c>
      <c r="Q31" s="2">
        <v>2.2204413598395982</v>
      </c>
      <c r="T31" s="2" t="s">
        <v>102</v>
      </c>
      <c r="U31" s="2">
        <v>39.299997787345418</v>
      </c>
      <c r="V31" s="2">
        <v>65</v>
      </c>
      <c r="W31" s="2">
        <v>0.60461535057454485</v>
      </c>
      <c r="X31" s="2"/>
      <c r="Y31" s="2"/>
      <c r="Z31" s="2"/>
    </row>
    <row r="32" spans="1:26" x14ac:dyDescent="0.35">
      <c r="A32" s="2" t="s">
        <v>101</v>
      </c>
      <c r="B32" s="2">
        <v>56.279652582995638</v>
      </c>
      <c r="C32" s="2">
        <v>7</v>
      </c>
      <c r="D32" s="2">
        <v>8.0399503689993761</v>
      </c>
      <c r="E32" s="2">
        <v>15.026855456532889</v>
      </c>
      <c r="F32" s="2">
        <v>1.0237765444645384E-12</v>
      </c>
      <c r="G32" s="2">
        <v>2.1167166421257866</v>
      </c>
      <c r="H32" s="8"/>
      <c r="K32" s="2" t="s">
        <v>102</v>
      </c>
      <c r="L32" s="2">
        <v>45.114467251253814</v>
      </c>
      <c r="M32" s="2">
        <v>76</v>
      </c>
      <c r="N32" s="2">
        <v>0.59361141120070804</v>
      </c>
      <c r="O32" s="2"/>
      <c r="P32" s="2"/>
      <c r="Q32" s="2"/>
      <c r="T32" s="2"/>
      <c r="U32" s="2"/>
      <c r="V32" s="2"/>
      <c r="W32" s="2"/>
      <c r="X32" s="2"/>
      <c r="Y32" s="2"/>
      <c r="Z32" s="2"/>
    </row>
    <row r="33" spans="1:26" ht="16" thickBot="1" x14ac:dyDescent="0.4">
      <c r="A33" s="2" t="s">
        <v>102</v>
      </c>
      <c r="B33" s="2">
        <v>46.548373618570366</v>
      </c>
      <c r="C33" s="2">
        <v>87</v>
      </c>
      <c r="D33" s="2">
        <v>0.53503877722494675</v>
      </c>
      <c r="E33" s="2"/>
      <c r="F33" s="2"/>
      <c r="G33" s="2"/>
      <c r="H33" s="8"/>
      <c r="K33" s="2"/>
      <c r="L33" s="2"/>
      <c r="M33" s="2"/>
      <c r="N33" s="2"/>
      <c r="O33" s="2"/>
      <c r="P33" s="2"/>
      <c r="Q33" s="2"/>
      <c r="T33" s="3" t="s">
        <v>84</v>
      </c>
      <c r="U33" s="3">
        <v>41.378657888332086</v>
      </c>
      <c r="V33" s="3">
        <v>70</v>
      </c>
      <c r="W33" s="3"/>
      <c r="X33" s="3"/>
      <c r="Y33" s="3"/>
      <c r="Z33" s="3"/>
    </row>
    <row r="34" spans="1:26" ht="16" thickBot="1" x14ac:dyDescent="0.4">
      <c r="A34" s="2"/>
      <c r="B34" s="2"/>
      <c r="C34" s="2"/>
      <c r="D34" s="2"/>
      <c r="E34" s="2"/>
      <c r="F34" s="2"/>
      <c r="G34" s="2"/>
      <c r="H34" s="8"/>
      <c r="K34" s="3" t="s">
        <v>84</v>
      </c>
      <c r="L34" s="3">
        <v>61.232555272531592</v>
      </c>
      <c r="M34" s="3">
        <v>82</v>
      </c>
      <c r="N34" s="3"/>
      <c r="O34" s="3"/>
      <c r="P34" s="3"/>
      <c r="Q34" s="3"/>
    </row>
    <row r="35" spans="1:26" ht="16" thickBot="1" x14ac:dyDescent="0.4">
      <c r="A35" s="3" t="s">
        <v>84</v>
      </c>
      <c r="B35" s="3">
        <v>102.828026201566</v>
      </c>
      <c r="C35" s="3">
        <v>94</v>
      </c>
      <c r="D35" s="3"/>
      <c r="E35" s="3"/>
      <c r="F35" s="3"/>
      <c r="G35" s="3"/>
      <c r="H35" s="8"/>
      <c r="K35" s="2"/>
      <c r="L35" s="2"/>
      <c r="M35" s="2"/>
      <c r="N35" s="2"/>
      <c r="O35" s="2"/>
      <c r="P35" s="2"/>
    </row>
    <row r="36" spans="1:26" x14ac:dyDescent="0.35">
      <c r="A36" s="2"/>
      <c r="B36" s="2"/>
      <c r="C36" s="2"/>
      <c r="D36" s="2"/>
      <c r="E36" s="2"/>
      <c r="F36" s="2"/>
      <c r="G36" s="8"/>
      <c r="H36" s="8"/>
      <c r="K36" s="8"/>
      <c r="L36" s="8"/>
      <c r="M36" s="8"/>
      <c r="N36" s="8"/>
      <c r="O36" s="8"/>
      <c r="P36" s="8"/>
    </row>
    <row r="37" spans="1:26" x14ac:dyDescent="0.35">
      <c r="A37" s="8"/>
      <c r="B37" s="8"/>
      <c r="C37" s="8"/>
      <c r="D37" s="8"/>
      <c r="E37" s="8"/>
      <c r="F37" s="8"/>
    </row>
    <row r="39" spans="1:26" x14ac:dyDescent="0.35">
      <c r="B39">
        <f>((D20-D22)/D20)*100</f>
        <v>51.729646502449548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B0B69-7636-454A-9D3D-21C8D330A07B}">
  <dimension ref="A1:AB13"/>
  <sheetViews>
    <sheetView workbookViewId="0">
      <selection activeCell="AA15" sqref="AA15"/>
    </sheetView>
  </sheetViews>
  <sheetFormatPr defaultColWidth="10.6640625" defaultRowHeight="15.5" x14ac:dyDescent="0.35"/>
  <sheetData>
    <row r="1" spans="1:28" x14ac:dyDescent="0.35">
      <c r="A1" t="s">
        <v>110</v>
      </c>
      <c r="F1" t="s">
        <v>110</v>
      </c>
      <c r="K1" t="s">
        <v>110</v>
      </c>
      <c r="P1" t="s">
        <v>110</v>
      </c>
      <c r="U1" t="s">
        <v>110</v>
      </c>
      <c r="Z1" t="s">
        <v>110</v>
      </c>
    </row>
    <row r="2" spans="1:28" ht="16" thickBot="1" x14ac:dyDescent="0.4"/>
    <row r="3" spans="1:28" x14ac:dyDescent="0.35">
      <c r="A3" s="4"/>
      <c r="B3" s="4" t="s">
        <v>111</v>
      </c>
      <c r="C3" s="4" t="s">
        <v>5</v>
      </c>
      <c r="F3" s="4"/>
      <c r="G3" s="4" t="s">
        <v>111</v>
      </c>
      <c r="H3" s="4" t="s">
        <v>123</v>
      </c>
      <c r="K3" s="4"/>
      <c r="L3" s="4" t="s">
        <v>111</v>
      </c>
      <c r="M3" s="4" t="s">
        <v>244</v>
      </c>
      <c r="P3" s="4"/>
      <c r="Q3" s="4" t="s">
        <v>111</v>
      </c>
      <c r="R3" s="4" t="s">
        <v>135</v>
      </c>
      <c r="U3" s="4"/>
      <c r="V3" s="4" t="s">
        <v>279</v>
      </c>
      <c r="W3" s="4" t="s">
        <v>82</v>
      </c>
      <c r="Z3" s="4"/>
      <c r="AA3" s="4" t="s">
        <v>279</v>
      </c>
      <c r="AB3" s="4" t="s">
        <v>18</v>
      </c>
    </row>
    <row r="4" spans="1:28" x14ac:dyDescent="0.35">
      <c r="A4" s="2" t="s">
        <v>89</v>
      </c>
      <c r="B4" s="2">
        <v>3.4666658870577987</v>
      </c>
      <c r="C4" s="2">
        <v>3.8716497568837589</v>
      </c>
      <c r="F4" s="2" t="s">
        <v>89</v>
      </c>
      <c r="G4" s="2">
        <v>3.4666658870577987</v>
      </c>
      <c r="H4" s="2">
        <v>1.6733718782617926</v>
      </c>
      <c r="K4" s="2" t="s">
        <v>89</v>
      </c>
      <c r="L4" s="2">
        <v>3.4666658870577987</v>
      </c>
      <c r="M4" s="2">
        <v>2.6301807478560364</v>
      </c>
      <c r="P4" s="2" t="s">
        <v>89</v>
      </c>
      <c r="Q4" s="2">
        <v>3.4666658870577987</v>
      </c>
      <c r="R4" s="2">
        <v>3.8827185324703297</v>
      </c>
      <c r="U4" s="2" t="s">
        <v>89</v>
      </c>
      <c r="V4" s="2">
        <v>3.9688945436473997</v>
      </c>
      <c r="W4" s="2">
        <v>3.9150319410601964</v>
      </c>
      <c r="Z4" s="2" t="s">
        <v>89</v>
      </c>
      <c r="AA4" s="2">
        <v>3.9688945436473997</v>
      </c>
      <c r="AB4" s="2">
        <v>3.7026365018753817</v>
      </c>
    </row>
    <row r="5" spans="1:28" x14ac:dyDescent="0.35">
      <c r="A5" s="2" t="s">
        <v>88</v>
      </c>
      <c r="B5" s="2">
        <v>1.431290184500235</v>
      </c>
      <c r="C5" s="2">
        <v>0.52836363840759759</v>
      </c>
      <c r="F5" s="2" t="s">
        <v>88</v>
      </c>
      <c r="G5" s="2">
        <v>1.431290184500235</v>
      </c>
      <c r="H5" s="2">
        <v>0.13035512430150414</v>
      </c>
      <c r="K5" s="2" t="s">
        <v>88</v>
      </c>
      <c r="L5" s="2">
        <v>1.431290184500235</v>
      </c>
      <c r="M5" s="2">
        <v>0.52858813308258012</v>
      </c>
      <c r="P5" s="2" t="s">
        <v>88</v>
      </c>
      <c r="Q5" s="2">
        <v>1.431290184500235</v>
      </c>
      <c r="R5" s="2">
        <v>0.18571217487767006</v>
      </c>
      <c r="U5" s="2" t="s">
        <v>88</v>
      </c>
      <c r="V5" s="2">
        <v>0.25331399019293599</v>
      </c>
      <c r="W5" s="2">
        <v>0.61484347340945078</v>
      </c>
      <c r="Z5" s="2" t="s">
        <v>88</v>
      </c>
      <c r="AA5" s="2">
        <v>0.25331399019293599</v>
      </c>
      <c r="AB5" s="2">
        <v>0.61509847140805041</v>
      </c>
    </row>
    <row r="6" spans="1:28" x14ac:dyDescent="0.35">
      <c r="A6" s="2" t="s">
        <v>103</v>
      </c>
      <c r="B6" s="2">
        <v>12</v>
      </c>
      <c r="C6" s="2">
        <v>12</v>
      </c>
      <c r="F6" s="2" t="s">
        <v>103</v>
      </c>
      <c r="G6" s="2">
        <v>12</v>
      </c>
      <c r="H6" s="2">
        <v>12</v>
      </c>
      <c r="K6" s="2" t="s">
        <v>103</v>
      </c>
      <c r="L6" s="2">
        <v>12</v>
      </c>
      <c r="M6" s="2">
        <v>12</v>
      </c>
      <c r="P6" s="2" t="s">
        <v>103</v>
      </c>
      <c r="Q6" s="2">
        <v>12</v>
      </c>
      <c r="R6" s="2">
        <v>12</v>
      </c>
      <c r="U6" s="2" t="s">
        <v>103</v>
      </c>
      <c r="V6" s="2">
        <v>12</v>
      </c>
      <c r="W6" s="2">
        <v>11</v>
      </c>
      <c r="Z6" s="2" t="s">
        <v>103</v>
      </c>
      <c r="AA6" s="2">
        <v>12</v>
      </c>
      <c r="AB6" s="2">
        <v>12</v>
      </c>
    </row>
    <row r="7" spans="1:28" x14ac:dyDescent="0.35">
      <c r="A7" s="2" t="s">
        <v>104</v>
      </c>
      <c r="B7" s="2">
        <v>0</v>
      </c>
      <c r="C7" s="2"/>
      <c r="F7" s="2" t="s">
        <v>104</v>
      </c>
      <c r="G7" s="2">
        <v>0</v>
      </c>
      <c r="H7" s="2"/>
      <c r="K7" s="2" t="s">
        <v>104</v>
      </c>
      <c r="L7" s="2">
        <v>0</v>
      </c>
      <c r="M7" s="2"/>
      <c r="P7" s="2" t="s">
        <v>104</v>
      </c>
      <c r="Q7" s="2">
        <v>0</v>
      </c>
      <c r="R7" s="2"/>
      <c r="U7" s="2" t="s">
        <v>104</v>
      </c>
      <c r="V7" s="2">
        <v>0</v>
      </c>
      <c r="W7" s="2"/>
      <c r="Z7" s="2" t="s">
        <v>104</v>
      </c>
      <c r="AA7" s="2">
        <v>0</v>
      </c>
      <c r="AB7" s="2"/>
    </row>
    <row r="8" spans="1:28" x14ac:dyDescent="0.35">
      <c r="A8" s="2" t="s">
        <v>93</v>
      </c>
      <c r="B8" s="2">
        <v>18</v>
      </c>
      <c r="C8" s="2"/>
      <c r="F8" s="2" t="s">
        <v>93</v>
      </c>
      <c r="G8" s="2">
        <v>13</v>
      </c>
      <c r="H8" s="2"/>
      <c r="K8" s="2" t="s">
        <v>93</v>
      </c>
      <c r="L8" s="2">
        <v>18</v>
      </c>
      <c r="M8" s="2"/>
      <c r="P8" s="2" t="s">
        <v>93</v>
      </c>
      <c r="Q8" s="2">
        <v>14</v>
      </c>
      <c r="R8" s="2"/>
      <c r="U8" s="2" t="s">
        <v>93</v>
      </c>
      <c r="V8" s="2">
        <v>17</v>
      </c>
      <c r="W8" s="2"/>
      <c r="Z8" s="2" t="s">
        <v>93</v>
      </c>
      <c r="AA8" s="2">
        <v>19</v>
      </c>
      <c r="AB8" s="2"/>
    </row>
    <row r="9" spans="1:28" x14ac:dyDescent="0.35">
      <c r="A9" s="2" t="s">
        <v>105</v>
      </c>
      <c r="B9" s="2">
        <v>-1.0021637037320319</v>
      </c>
      <c r="C9" s="2"/>
      <c r="F9" s="2" t="s">
        <v>105</v>
      </c>
      <c r="G9" s="2">
        <v>4.9710819205944929</v>
      </c>
      <c r="H9" s="2"/>
      <c r="K9" s="2" t="s">
        <v>105</v>
      </c>
      <c r="L9" s="2">
        <v>2.0698281955358002</v>
      </c>
      <c r="M9" s="2"/>
      <c r="P9" s="2" t="s">
        <v>105</v>
      </c>
      <c r="Q9" s="2">
        <v>-1.1334009804301604</v>
      </c>
      <c r="R9" s="2"/>
      <c r="U9" s="2" t="s">
        <v>105</v>
      </c>
      <c r="V9" s="2">
        <v>0.19410185025668386</v>
      </c>
      <c r="W9" s="2"/>
      <c r="Z9" s="2" t="s">
        <v>105</v>
      </c>
      <c r="AA9" s="2">
        <v>0.98976099105582993</v>
      </c>
      <c r="AB9" s="2"/>
    </row>
    <row r="10" spans="1:28" x14ac:dyDescent="0.35">
      <c r="A10" s="2" t="s">
        <v>106</v>
      </c>
      <c r="B10" s="2">
        <v>0.1647736755856874</v>
      </c>
      <c r="C10" s="2"/>
      <c r="F10" s="2" t="s">
        <v>106</v>
      </c>
      <c r="G10" s="2">
        <v>1.2785200157291015E-4</v>
      </c>
      <c r="H10" s="2"/>
      <c r="K10" s="2" t="s">
        <v>106</v>
      </c>
      <c r="L10" s="2">
        <v>2.6565948193922918E-2</v>
      </c>
      <c r="M10" s="2"/>
      <c r="P10" s="2" t="s">
        <v>106</v>
      </c>
      <c r="Q10" s="2">
        <v>0.13804133539301905</v>
      </c>
      <c r="R10" s="2"/>
      <c r="U10" s="2" t="s">
        <v>106</v>
      </c>
      <c r="V10" s="2">
        <v>0.42419831878407721</v>
      </c>
      <c r="W10" s="2"/>
      <c r="Z10" s="2" t="s">
        <v>106</v>
      </c>
      <c r="AA10" s="2">
        <v>0.16736451157121768</v>
      </c>
      <c r="AB10" s="2"/>
    </row>
    <row r="11" spans="1:28" x14ac:dyDescent="0.35">
      <c r="A11" s="2" t="s">
        <v>107</v>
      </c>
      <c r="B11" s="2">
        <v>1.7340636066175394</v>
      </c>
      <c r="C11" s="2"/>
      <c r="F11" s="2" t="s">
        <v>107</v>
      </c>
      <c r="G11" s="2">
        <v>1.7709333959868729</v>
      </c>
      <c r="H11" s="2"/>
      <c r="K11" s="2" t="s">
        <v>107</v>
      </c>
      <c r="L11" s="2">
        <v>1.7340636066175394</v>
      </c>
      <c r="M11" s="2"/>
      <c r="P11" s="2" t="s">
        <v>107</v>
      </c>
      <c r="Q11" s="2">
        <v>1.7613101357748921</v>
      </c>
      <c r="R11" s="2"/>
      <c r="U11" s="2" t="s">
        <v>107</v>
      </c>
      <c r="V11" s="2">
        <v>1.7396067260750732</v>
      </c>
      <c r="W11" s="2"/>
      <c r="Z11" s="2" t="s">
        <v>107</v>
      </c>
      <c r="AA11" s="2">
        <v>1.7291328115213698</v>
      </c>
      <c r="AB11" s="2"/>
    </row>
    <row r="12" spans="1:28" x14ac:dyDescent="0.35">
      <c r="A12" s="2" t="s">
        <v>108</v>
      </c>
      <c r="B12" s="2">
        <v>0.32954735117137479</v>
      </c>
      <c r="C12" s="2"/>
      <c r="F12" s="2" t="s">
        <v>108</v>
      </c>
      <c r="G12" s="2">
        <v>2.5570400314582029E-4</v>
      </c>
      <c r="H12" s="2"/>
      <c r="K12" s="2" t="s">
        <v>108</v>
      </c>
      <c r="L12" s="2">
        <v>5.3131896387845837E-2</v>
      </c>
      <c r="M12" s="2"/>
      <c r="P12" s="2" t="s">
        <v>108</v>
      </c>
      <c r="Q12" s="2">
        <v>0.2760826707860381</v>
      </c>
      <c r="R12" s="2"/>
      <c r="U12" s="2" t="s">
        <v>108</v>
      </c>
      <c r="V12" s="2">
        <v>0.84839663756815442</v>
      </c>
      <c r="W12" s="2"/>
      <c r="Z12" s="2" t="s">
        <v>108</v>
      </c>
      <c r="AA12" s="2">
        <v>0.33472902314243536</v>
      </c>
      <c r="AB12" s="2"/>
    </row>
    <row r="13" spans="1:28" ht="16" thickBot="1" x14ac:dyDescent="0.4">
      <c r="A13" s="3" t="s">
        <v>109</v>
      </c>
      <c r="B13" s="3">
        <v>2.1009220402410378</v>
      </c>
      <c r="C13" s="3"/>
      <c r="F13" s="3" t="s">
        <v>109</v>
      </c>
      <c r="G13" s="3">
        <v>2.1603686564627926</v>
      </c>
      <c r="H13" s="3"/>
      <c r="K13" s="3" t="s">
        <v>109</v>
      </c>
      <c r="L13" s="3">
        <v>2.1009220402410378</v>
      </c>
      <c r="M13" s="3"/>
      <c r="P13" s="3" t="s">
        <v>109</v>
      </c>
      <c r="Q13" s="3">
        <v>2.1447866879178044</v>
      </c>
      <c r="R13" s="3"/>
      <c r="U13" s="3" t="s">
        <v>109</v>
      </c>
      <c r="V13" s="3">
        <v>2.109815577833317</v>
      </c>
      <c r="W13" s="3"/>
      <c r="Z13" s="3" t="s">
        <v>109</v>
      </c>
      <c r="AA13" s="3">
        <v>2.0930240544083096</v>
      </c>
      <c r="AB13" s="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65E62-954F-9F41-B0F8-E23BB0914AAB}">
  <dimension ref="A1:O32"/>
  <sheetViews>
    <sheetView workbookViewId="0">
      <selection activeCell="Q23" sqref="Q23"/>
    </sheetView>
  </sheetViews>
  <sheetFormatPr defaultColWidth="10.6640625" defaultRowHeight="15.5" x14ac:dyDescent="0.35"/>
  <sheetData>
    <row r="1" spans="1:11" x14ac:dyDescent="0.35">
      <c r="A1" s="12" t="s">
        <v>147</v>
      </c>
      <c r="B1" t="s">
        <v>17</v>
      </c>
      <c r="C1" s="14" t="s">
        <v>159</v>
      </c>
      <c r="D1" s="14" t="s">
        <v>256</v>
      </c>
      <c r="E1" t="s">
        <v>171</v>
      </c>
      <c r="I1" t="s">
        <v>147</v>
      </c>
      <c r="J1" t="s">
        <v>17</v>
      </c>
      <c r="K1" t="s">
        <v>171</v>
      </c>
    </row>
    <row r="2" spans="1:11" x14ac:dyDescent="0.35">
      <c r="A2">
        <v>3.2749871441773606</v>
      </c>
      <c r="B2">
        <v>3.3262819171789491</v>
      </c>
      <c r="C2">
        <v>1.7950047506936015</v>
      </c>
      <c r="D2">
        <v>1.9840747024923324</v>
      </c>
      <c r="E2">
        <v>3.0055124128618216</v>
      </c>
      <c r="I2">
        <v>3.2749871441773606</v>
      </c>
      <c r="J2">
        <v>3.3262819171789491</v>
      </c>
      <c r="K2">
        <v>3.0055124128618216</v>
      </c>
    </row>
    <row r="3" spans="1:11" x14ac:dyDescent="0.35">
      <c r="A3">
        <v>3.4442945208787936</v>
      </c>
      <c r="B3">
        <v>2.5086599805514651</v>
      </c>
      <c r="C3">
        <v>2.1830588243383087</v>
      </c>
      <c r="D3">
        <v>1.4540829247972853</v>
      </c>
      <c r="E3">
        <v>2.304698556802276</v>
      </c>
      <c r="I3">
        <v>3.4442945208787936</v>
      </c>
      <c r="J3">
        <v>2.5086599805514651</v>
      </c>
      <c r="K3">
        <v>2.304698556802276</v>
      </c>
    </row>
    <row r="4" spans="1:11" x14ac:dyDescent="0.35">
      <c r="A4">
        <v>3.4442945208787936</v>
      </c>
      <c r="B4">
        <v>3.4141713522519743</v>
      </c>
      <c r="C4">
        <v>2.2299397213088921</v>
      </c>
      <c r="D4">
        <v>1.596727953448237</v>
      </c>
      <c r="E4">
        <v>3.6162514690451193</v>
      </c>
      <c r="I4">
        <v>3.4442945208787936</v>
      </c>
      <c r="J4">
        <v>3.4141713522519743</v>
      </c>
      <c r="K4">
        <v>3.6162514690451193</v>
      </c>
    </row>
    <row r="5" spans="1:11" x14ac:dyDescent="0.35">
      <c r="A5">
        <v>3.7834876427889865</v>
      </c>
      <c r="B5">
        <v>2.9721237008039498</v>
      </c>
      <c r="C5">
        <v>2.4011076315098983</v>
      </c>
      <c r="D5">
        <v>1.5644537916646943</v>
      </c>
      <c r="E5">
        <v>2.9028752791993084</v>
      </c>
      <c r="I5">
        <v>3.7834876427889865</v>
      </c>
      <c r="J5">
        <v>2.9721237008039498</v>
      </c>
      <c r="K5">
        <v>2.9028752791993084</v>
      </c>
    </row>
    <row r="6" spans="1:11" x14ac:dyDescent="0.35">
      <c r="B6">
        <v>3.5358826429560337</v>
      </c>
      <c r="C6">
        <v>1.6939914811181649</v>
      </c>
      <c r="D6">
        <v>1.3490654302286753</v>
      </c>
      <c r="E6">
        <v>3.2857747949907754</v>
      </c>
      <c r="J6">
        <v>3.5358826429560337</v>
      </c>
      <c r="K6">
        <v>3.2857747949907754</v>
      </c>
    </row>
    <row r="7" spans="1:11" x14ac:dyDescent="0.35">
      <c r="A7">
        <v>2.1109197307511622</v>
      </c>
      <c r="B7">
        <v>3.2490770552317745</v>
      </c>
      <c r="C7">
        <v>1.1550289232467732</v>
      </c>
      <c r="D7">
        <v>1.6872841668113139</v>
      </c>
      <c r="E7">
        <v>1.8496371644719702</v>
      </c>
      <c r="I7">
        <v>2.1109197307511622</v>
      </c>
      <c r="J7">
        <v>3.2490770552317745</v>
      </c>
      <c r="K7">
        <v>1.8496371644719702</v>
      </c>
    </row>
    <row r="8" spans="1:11" x14ac:dyDescent="0.35">
      <c r="A8">
        <v>3.4851412496822474</v>
      </c>
      <c r="B8">
        <v>2.5939361934940446</v>
      </c>
      <c r="C8">
        <v>1.3479611912753839</v>
      </c>
      <c r="D8">
        <v>1.2249986497675491</v>
      </c>
      <c r="E8">
        <v>1.1609399899490982</v>
      </c>
      <c r="I8">
        <v>3.4851412496822474</v>
      </c>
      <c r="J8">
        <v>2.5939361934940446</v>
      </c>
      <c r="K8">
        <v>1.1609399899490982</v>
      </c>
    </row>
    <row r="9" spans="1:11" x14ac:dyDescent="0.35">
      <c r="A9">
        <v>3.0023050434446241</v>
      </c>
      <c r="B9">
        <v>2.1224915872540291</v>
      </c>
      <c r="C9">
        <v>1.6976023112045107</v>
      </c>
      <c r="D9">
        <v>0.98197716542482338</v>
      </c>
      <c r="E9">
        <v>3.4529965564168505</v>
      </c>
      <c r="I9">
        <v>3.0023050434446241</v>
      </c>
      <c r="J9">
        <v>2.1224915872540291</v>
      </c>
      <c r="K9">
        <v>3.4529965564168505</v>
      </c>
    </row>
    <row r="10" spans="1:11" x14ac:dyDescent="0.35">
      <c r="B10">
        <v>2.0293038148904294</v>
      </c>
      <c r="C10">
        <v>0.57050991899036596</v>
      </c>
      <c r="D10">
        <v>1.6084110259027145</v>
      </c>
      <c r="E10">
        <v>2.6901758487663563</v>
      </c>
      <c r="J10">
        <v>2.0293038148904294</v>
      </c>
      <c r="K10">
        <v>2.6901758487663563</v>
      </c>
    </row>
    <row r="11" spans="1:11" x14ac:dyDescent="0.35">
      <c r="A11">
        <v>3.1732031255208337</v>
      </c>
      <c r="B11">
        <v>3.0392265874312687</v>
      </c>
      <c r="C11">
        <v>1.8108501140071986</v>
      </c>
      <c r="D11">
        <v>1.5248558477236429</v>
      </c>
      <c r="E11">
        <v>2.8170400696280997</v>
      </c>
      <c r="I11">
        <v>3.1732031255208337</v>
      </c>
      <c r="J11">
        <v>3.0392265874312687</v>
      </c>
      <c r="K11">
        <v>2.8170400696280997</v>
      </c>
    </row>
    <row r="12" spans="1:11" x14ac:dyDescent="0.35">
      <c r="A12">
        <v>2.6832087630323969</v>
      </c>
      <c r="B12">
        <v>2.2464461981583028</v>
      </c>
      <c r="C12">
        <v>1.3865591266391106</v>
      </c>
      <c r="D12">
        <v>2.2457820541584459</v>
      </c>
      <c r="E12">
        <v>0.39572520422829371</v>
      </c>
      <c r="I12">
        <v>2.6832087630323969</v>
      </c>
      <c r="J12">
        <v>2.2464461981583028</v>
      </c>
      <c r="K12">
        <v>0.39572520422829371</v>
      </c>
    </row>
    <row r="13" spans="1:11" x14ac:dyDescent="0.35">
      <c r="A13">
        <v>3.754835405875169</v>
      </c>
      <c r="B13">
        <v>2.8789218146827444</v>
      </c>
      <c r="C13">
        <v>1.2487832734304916</v>
      </c>
      <c r="D13">
        <v>2.1221279613907114</v>
      </c>
      <c r="E13">
        <v>0.2898954181122268</v>
      </c>
      <c r="I13">
        <v>3.754835405875169</v>
      </c>
      <c r="J13">
        <v>2.8789218146827444</v>
      </c>
      <c r="K13">
        <v>0.2898954181122268</v>
      </c>
    </row>
    <row r="16" spans="1:11" x14ac:dyDescent="0.35">
      <c r="A16" t="s">
        <v>97</v>
      </c>
      <c r="I16" t="s">
        <v>97</v>
      </c>
    </row>
    <row r="18" spans="1:15" ht="16" thickBot="1" x14ac:dyDescent="0.4">
      <c r="A18" t="s">
        <v>98</v>
      </c>
      <c r="I18" t="s">
        <v>98</v>
      </c>
    </row>
    <row r="19" spans="1:15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</row>
    <row r="20" spans="1:15" x14ac:dyDescent="0.35">
      <c r="A20" s="2" t="s">
        <v>147</v>
      </c>
      <c r="B20" s="2">
        <v>10</v>
      </c>
      <c r="C20" s="2">
        <v>32.156677147030372</v>
      </c>
      <c r="D20" s="2">
        <v>3.215667714703037</v>
      </c>
      <c r="E20" s="2">
        <v>0.2605671108653177</v>
      </c>
      <c r="I20" s="2" t="s">
        <v>147</v>
      </c>
      <c r="J20" s="2">
        <v>10</v>
      </c>
      <c r="K20" s="2">
        <v>32.156677147030372</v>
      </c>
      <c r="L20" s="2">
        <v>3.215667714703037</v>
      </c>
      <c r="M20" s="2">
        <v>0.2605671108653177</v>
      </c>
    </row>
    <row r="21" spans="1:15" x14ac:dyDescent="0.35">
      <c r="A21" s="2" t="s">
        <v>17</v>
      </c>
      <c r="B21" s="2">
        <v>12</v>
      </c>
      <c r="C21" s="2">
        <v>33.916522844884966</v>
      </c>
      <c r="D21" s="2">
        <v>2.8263769037404138</v>
      </c>
      <c r="E21" s="2">
        <v>0.26989651187742486</v>
      </c>
      <c r="I21" s="2" t="s">
        <v>17</v>
      </c>
      <c r="J21" s="2">
        <v>12</v>
      </c>
      <c r="K21" s="2">
        <v>33.916522844884966</v>
      </c>
      <c r="L21" s="2">
        <v>2.8263769037404138</v>
      </c>
      <c r="M21" s="2">
        <v>0.26989651187742486</v>
      </c>
    </row>
    <row r="22" spans="1:15" ht="16" thickBot="1" x14ac:dyDescent="0.4">
      <c r="A22" s="2" t="s">
        <v>159</v>
      </c>
      <c r="B22" s="2">
        <v>12</v>
      </c>
      <c r="C22" s="2">
        <v>19.5203972677627</v>
      </c>
      <c r="D22" s="2">
        <v>1.6266997723135583</v>
      </c>
      <c r="E22" s="2">
        <v>0.26919351126560448</v>
      </c>
      <c r="I22" s="3" t="s">
        <v>171</v>
      </c>
      <c r="J22" s="3">
        <v>12</v>
      </c>
      <c r="K22" s="3">
        <v>27.771522764472198</v>
      </c>
      <c r="L22" s="3">
        <v>2.3142935637060167</v>
      </c>
      <c r="M22" s="3">
        <v>1.316280241070872</v>
      </c>
    </row>
    <row r="23" spans="1:15" x14ac:dyDescent="0.35">
      <c r="A23" s="2" t="s">
        <v>256</v>
      </c>
      <c r="B23" s="2">
        <v>12</v>
      </c>
      <c r="C23" s="2">
        <v>19.343841673810424</v>
      </c>
      <c r="D23" s="2">
        <v>1.6119868061508686</v>
      </c>
      <c r="E23" s="2">
        <v>0.13244450783795647</v>
      </c>
    </row>
    <row r="24" spans="1:15" ht="16" thickBot="1" x14ac:dyDescent="0.4">
      <c r="A24" s="3" t="s">
        <v>171</v>
      </c>
      <c r="B24" s="3">
        <v>12</v>
      </c>
      <c r="C24" s="3">
        <v>27.771522764472198</v>
      </c>
      <c r="D24" s="3">
        <v>2.3142935637060167</v>
      </c>
      <c r="E24" s="3">
        <v>1.316280241070872</v>
      </c>
    </row>
    <row r="25" spans="1:15" ht="16" thickBot="1" x14ac:dyDescent="0.4">
      <c r="I25" t="s">
        <v>83</v>
      </c>
    </row>
    <row r="26" spans="1:15" x14ac:dyDescent="0.35"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</row>
    <row r="27" spans="1:15" ht="16" thickBot="1" x14ac:dyDescent="0.4">
      <c r="A27" t="s">
        <v>83</v>
      </c>
      <c r="I27" s="2" t="s">
        <v>101</v>
      </c>
      <c r="J27" s="2">
        <v>4.5130514546628575</v>
      </c>
      <c r="K27" s="2">
        <v>2</v>
      </c>
      <c r="L27" s="2">
        <v>2.2565257273314288</v>
      </c>
      <c r="M27" s="2">
        <v>3.534185162231096</v>
      </c>
      <c r="N27" s="2">
        <v>4.1434283226360641E-2</v>
      </c>
      <c r="O27" s="2">
        <v>3.3048172521982027</v>
      </c>
    </row>
    <row r="28" spans="1:15" x14ac:dyDescent="0.35">
      <c r="A28" s="4" t="s">
        <v>100</v>
      </c>
      <c r="B28" s="4" t="s">
        <v>92</v>
      </c>
      <c r="C28" s="4" t="s">
        <v>93</v>
      </c>
      <c r="D28" s="4" t="s">
        <v>90</v>
      </c>
      <c r="E28" s="4" t="s">
        <v>94</v>
      </c>
      <c r="F28" s="4" t="s">
        <v>95</v>
      </c>
      <c r="G28" s="4" t="s">
        <v>96</v>
      </c>
      <c r="I28" s="2" t="s">
        <v>102</v>
      </c>
      <c r="J28" s="2">
        <v>19.793048280219168</v>
      </c>
      <c r="K28" s="2">
        <v>31</v>
      </c>
      <c r="L28" s="2">
        <v>0.63848542839416667</v>
      </c>
      <c r="M28" s="2"/>
      <c r="N28" s="2"/>
      <c r="O28" s="2"/>
    </row>
    <row r="29" spans="1:15" x14ac:dyDescent="0.35">
      <c r="A29" s="2" t="s">
        <v>101</v>
      </c>
      <c r="B29" s="2">
        <v>22.823907921004199</v>
      </c>
      <c r="C29" s="2">
        <v>4</v>
      </c>
      <c r="D29" s="2">
        <v>5.7059769802510498</v>
      </c>
      <c r="E29" s="2">
        <v>12.490849177327167</v>
      </c>
      <c r="F29" s="2">
        <v>3.1546692059722266E-7</v>
      </c>
      <c r="G29" s="2">
        <v>2.546273104256886</v>
      </c>
      <c r="I29" s="2"/>
      <c r="J29" s="2"/>
      <c r="K29" s="2"/>
      <c r="L29" s="2"/>
      <c r="M29" s="2"/>
      <c r="N29" s="2"/>
      <c r="O29" s="2"/>
    </row>
    <row r="30" spans="1:15" ht="16" thickBot="1" x14ac:dyDescent="0.4">
      <c r="A30" s="2" t="s">
        <v>102</v>
      </c>
      <c r="B30" s="2">
        <v>24.211066490358327</v>
      </c>
      <c r="C30" s="2">
        <v>53</v>
      </c>
      <c r="D30" s="2">
        <v>0.45681257528977975</v>
      </c>
      <c r="E30" s="2"/>
      <c r="F30" s="2"/>
      <c r="G30" s="2"/>
      <c r="I30" s="3" t="s">
        <v>84</v>
      </c>
      <c r="J30" s="3">
        <v>24.306099734882025</v>
      </c>
      <c r="K30" s="3">
        <v>33</v>
      </c>
      <c r="L30" s="3"/>
      <c r="M30" s="3"/>
      <c r="N30" s="3"/>
      <c r="O30" s="3"/>
    </row>
    <row r="31" spans="1:15" x14ac:dyDescent="0.35">
      <c r="A31" s="2"/>
      <c r="B31" s="2"/>
      <c r="C31" s="2"/>
      <c r="D31" s="2"/>
      <c r="E31" s="2"/>
      <c r="F31" s="2"/>
      <c r="G31" s="2"/>
    </row>
    <row r="32" spans="1:15" ht="16" thickBot="1" x14ac:dyDescent="0.4">
      <c r="A32" s="3" t="s">
        <v>84</v>
      </c>
      <c r="B32" s="3">
        <v>47.034974411362526</v>
      </c>
      <c r="C32" s="3">
        <v>57</v>
      </c>
      <c r="D32" s="3"/>
      <c r="E32" s="3"/>
      <c r="F32" s="3"/>
      <c r="G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7FF34-ECA7-8143-B297-F2EC434FB245}">
  <dimension ref="A1:V29"/>
  <sheetViews>
    <sheetView zoomScale="60" zoomScaleNormal="60" workbookViewId="0"/>
  </sheetViews>
  <sheetFormatPr defaultColWidth="10.6640625" defaultRowHeight="15.5" x14ac:dyDescent="0.35"/>
  <sheetData>
    <row r="1" spans="1:22" x14ac:dyDescent="0.35">
      <c r="A1" s="12" t="s">
        <v>110</v>
      </c>
      <c r="G1" t="s">
        <v>110</v>
      </c>
      <c r="M1" t="s">
        <v>110</v>
      </c>
      <c r="S1" t="s">
        <v>110</v>
      </c>
    </row>
    <row r="2" spans="1:22" ht="16" thickBot="1" x14ac:dyDescent="0.4"/>
    <row r="3" spans="1:22" x14ac:dyDescent="0.35">
      <c r="A3" s="4"/>
      <c r="B3" s="4" t="s">
        <v>111</v>
      </c>
      <c r="C3" s="4" t="s">
        <v>5</v>
      </c>
      <c r="G3" s="4"/>
      <c r="H3" s="4" t="s">
        <v>111</v>
      </c>
      <c r="I3" s="4" t="s">
        <v>123</v>
      </c>
      <c r="M3" s="4"/>
      <c r="N3" s="4" t="s">
        <v>111</v>
      </c>
      <c r="O3" s="4" t="s">
        <v>244</v>
      </c>
      <c r="S3" s="4"/>
      <c r="T3" s="4" t="s">
        <v>111</v>
      </c>
      <c r="U3" s="4" t="s">
        <v>135</v>
      </c>
    </row>
    <row r="4" spans="1:22" x14ac:dyDescent="0.35">
      <c r="A4" s="2" t="s">
        <v>89</v>
      </c>
      <c r="B4" s="2">
        <v>4.0571009765839063</v>
      </c>
      <c r="C4" s="2">
        <v>3.8717547016953469</v>
      </c>
      <c r="G4" s="2" t="s">
        <v>89</v>
      </c>
      <c r="H4" s="2">
        <v>4.0571009765839063</v>
      </c>
      <c r="I4" s="2">
        <v>1.1685106363141415</v>
      </c>
      <c r="M4" s="2" t="s">
        <v>89</v>
      </c>
      <c r="N4" s="2">
        <v>4.0571009765839063</v>
      </c>
      <c r="O4" s="2">
        <v>2.2988950674278841</v>
      </c>
      <c r="S4" s="2" t="s">
        <v>89</v>
      </c>
      <c r="T4" s="2">
        <v>4.0571009765839063</v>
      </c>
      <c r="U4" s="2">
        <v>4.0231209018354823</v>
      </c>
    </row>
    <row r="5" spans="1:22" x14ac:dyDescent="0.35">
      <c r="A5" s="2" t="s">
        <v>88</v>
      </c>
      <c r="B5" s="2">
        <v>0.79489261113559706</v>
      </c>
      <c r="C5" s="2">
        <v>0.2564150162491759</v>
      </c>
      <c r="G5" s="2" t="s">
        <v>88</v>
      </c>
      <c r="H5" s="2">
        <v>0.79489261113559706</v>
      </c>
      <c r="I5" s="2">
        <v>0.14026217632032581</v>
      </c>
      <c r="M5" s="2" t="s">
        <v>88</v>
      </c>
      <c r="N5" s="2">
        <v>0.79489261113559706</v>
      </c>
      <c r="O5" s="2">
        <v>0.45939475791036055</v>
      </c>
      <c r="S5" s="2" t="s">
        <v>88</v>
      </c>
      <c r="T5" s="2">
        <v>0.79489261113559706</v>
      </c>
      <c r="U5" s="2">
        <v>0.30719319023160874</v>
      </c>
    </row>
    <row r="6" spans="1:22" x14ac:dyDescent="0.35">
      <c r="A6" s="2" t="s">
        <v>103</v>
      </c>
      <c r="B6" s="2">
        <v>12</v>
      </c>
      <c r="C6" s="2">
        <v>12</v>
      </c>
      <c r="G6" s="2" t="s">
        <v>103</v>
      </c>
      <c r="H6" s="2">
        <v>12</v>
      </c>
      <c r="I6" s="2">
        <v>12</v>
      </c>
      <c r="M6" s="2" t="s">
        <v>103</v>
      </c>
      <c r="N6" s="2">
        <v>12</v>
      </c>
      <c r="O6" s="2">
        <v>12</v>
      </c>
      <c r="S6" s="2" t="s">
        <v>103</v>
      </c>
      <c r="T6" s="2">
        <v>12</v>
      </c>
      <c r="U6" s="2">
        <v>12</v>
      </c>
    </row>
    <row r="7" spans="1:22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17</v>
      </c>
      <c r="C8" s="2"/>
      <c r="G8" s="2" t="s">
        <v>93</v>
      </c>
      <c r="H8" s="2">
        <v>15</v>
      </c>
      <c r="I8" s="2"/>
      <c r="M8" s="2" t="s">
        <v>93</v>
      </c>
      <c r="N8" s="2">
        <v>21</v>
      </c>
      <c r="O8" s="2"/>
      <c r="S8" s="2" t="s">
        <v>93</v>
      </c>
      <c r="T8" s="2">
        <v>18</v>
      </c>
      <c r="U8" s="2"/>
    </row>
    <row r="9" spans="1:22" x14ac:dyDescent="0.35">
      <c r="A9" s="2" t="s">
        <v>105</v>
      </c>
      <c r="B9" s="2">
        <v>0.62619497369958033</v>
      </c>
      <c r="C9" s="2"/>
      <c r="G9" s="2" t="s">
        <v>105</v>
      </c>
      <c r="H9" s="2">
        <v>10.347485508360357</v>
      </c>
      <c r="I9" s="2"/>
      <c r="M9" s="2" t="s">
        <v>105</v>
      </c>
      <c r="N9" s="2">
        <v>5.4382833766006664</v>
      </c>
      <c r="O9" s="2"/>
      <c r="S9" s="2" t="s">
        <v>105</v>
      </c>
      <c r="T9" s="2">
        <v>0.11212623751291939</v>
      </c>
      <c r="U9" s="2"/>
    </row>
    <row r="10" spans="1:22" x14ac:dyDescent="0.35">
      <c r="A10" s="2" t="s">
        <v>106</v>
      </c>
      <c r="B10" s="2">
        <v>0.26975241039998032</v>
      </c>
      <c r="C10" s="2"/>
      <c r="G10" s="2" t="s">
        <v>106</v>
      </c>
      <c r="H10" s="2">
        <v>1.5910749626460302E-8</v>
      </c>
      <c r="I10" s="2"/>
      <c r="M10" s="2" t="s">
        <v>106</v>
      </c>
      <c r="N10" s="2">
        <v>1.072867552524081E-5</v>
      </c>
      <c r="O10" s="2"/>
      <c r="S10" s="2" t="s">
        <v>106</v>
      </c>
      <c r="T10" s="2">
        <v>0.45598213037961999</v>
      </c>
      <c r="U10" s="2"/>
    </row>
    <row r="11" spans="1:22" x14ac:dyDescent="0.35">
      <c r="A11" s="2" t="s">
        <v>107</v>
      </c>
      <c r="B11" s="2">
        <v>1.7396067260750732</v>
      </c>
      <c r="C11" s="2"/>
      <c r="G11" s="2" t="s">
        <v>107</v>
      </c>
      <c r="H11" s="2">
        <v>1.7530503556925723</v>
      </c>
      <c r="I11" s="2"/>
      <c r="M11" s="2" t="s">
        <v>107</v>
      </c>
      <c r="N11" s="2">
        <v>1.7207429028118781</v>
      </c>
      <c r="O11" s="2"/>
      <c r="S11" s="2" t="s">
        <v>107</v>
      </c>
      <c r="T11" s="2">
        <v>1.7340636066175394</v>
      </c>
      <c r="U11" s="2"/>
    </row>
    <row r="12" spans="1:22" x14ac:dyDescent="0.35">
      <c r="A12" s="2" t="s">
        <v>108</v>
      </c>
      <c r="B12" s="2">
        <v>0.53950482079996065</v>
      </c>
      <c r="C12" s="2"/>
      <c r="D12" t="s">
        <v>219</v>
      </c>
      <c r="G12" s="2" t="s">
        <v>108</v>
      </c>
      <c r="H12" s="2">
        <v>3.1821499252920605E-8</v>
      </c>
      <c r="I12" s="2"/>
      <c r="J12" t="s">
        <v>220</v>
      </c>
      <c r="M12" s="2" t="s">
        <v>108</v>
      </c>
      <c r="N12" s="2">
        <v>2.145735105048162E-5</v>
      </c>
      <c r="O12" s="2"/>
      <c r="P12" t="s">
        <v>220</v>
      </c>
      <c r="S12" s="2" t="s">
        <v>108</v>
      </c>
      <c r="T12" s="2">
        <v>0.91196426075923998</v>
      </c>
      <c r="U12" s="2"/>
      <c r="V12" t="s">
        <v>219</v>
      </c>
    </row>
    <row r="13" spans="1:22" ht="16" thickBot="1" x14ac:dyDescent="0.4">
      <c r="A13" s="3" t="s">
        <v>109</v>
      </c>
      <c r="B13" s="3">
        <v>2.109815577833317</v>
      </c>
      <c r="C13" s="3"/>
      <c r="G13" s="3" t="s">
        <v>109</v>
      </c>
      <c r="H13" s="3">
        <v>2.1314495455597742</v>
      </c>
      <c r="I13" s="3"/>
      <c r="M13" s="3" t="s">
        <v>109</v>
      </c>
      <c r="N13" s="3">
        <v>2.07961384472768</v>
      </c>
      <c r="O13" s="3"/>
      <c r="S13" s="3" t="s">
        <v>109</v>
      </c>
      <c r="T13" s="3">
        <v>2.1009220402410378</v>
      </c>
      <c r="U13" s="3"/>
    </row>
    <row r="17" spans="1:10" x14ac:dyDescent="0.35">
      <c r="A17" t="s">
        <v>110</v>
      </c>
      <c r="G17" t="s">
        <v>110</v>
      </c>
    </row>
    <row r="18" spans="1:10" ht="16" thickBot="1" x14ac:dyDescent="0.4"/>
    <row r="19" spans="1:10" x14ac:dyDescent="0.35">
      <c r="A19" s="4"/>
      <c r="B19" s="4" t="s">
        <v>279</v>
      </c>
      <c r="C19" s="4" t="s">
        <v>82</v>
      </c>
      <c r="G19" s="4"/>
      <c r="H19" s="4" t="s">
        <v>279</v>
      </c>
      <c r="I19" s="4" t="s">
        <v>18</v>
      </c>
    </row>
    <row r="20" spans="1:10" x14ac:dyDescent="0.35">
      <c r="A20" s="2" t="s">
        <v>89</v>
      </c>
      <c r="B20" s="2">
        <v>4.1416651151833177</v>
      </c>
      <c r="C20" s="2">
        <v>4.0778080040860436</v>
      </c>
      <c r="G20" s="2" t="s">
        <v>89</v>
      </c>
      <c r="H20" s="2">
        <v>4.1416651151833177</v>
      </c>
      <c r="I20" s="2">
        <v>3.5886101450931576</v>
      </c>
    </row>
    <row r="21" spans="1:10" x14ac:dyDescent="0.35">
      <c r="A21" s="2" t="s">
        <v>88</v>
      </c>
      <c r="B21" s="2">
        <v>0.5277078948904701</v>
      </c>
      <c r="C21" s="2">
        <v>0.39420096191488768</v>
      </c>
      <c r="G21" s="2" t="s">
        <v>88</v>
      </c>
      <c r="H21" s="2">
        <v>0.5277078948904701</v>
      </c>
      <c r="I21" s="2">
        <v>0.46412716298813061</v>
      </c>
    </row>
    <row r="22" spans="1:10" x14ac:dyDescent="0.35">
      <c r="A22" s="2" t="s">
        <v>103</v>
      </c>
      <c r="B22" s="2">
        <v>12</v>
      </c>
      <c r="C22" s="2">
        <v>11</v>
      </c>
      <c r="G22" s="2" t="s">
        <v>103</v>
      </c>
      <c r="H22" s="2">
        <v>12</v>
      </c>
      <c r="I22" s="2">
        <v>12</v>
      </c>
    </row>
    <row r="23" spans="1:10" x14ac:dyDescent="0.35">
      <c r="A23" s="2" t="s">
        <v>104</v>
      </c>
      <c r="B23" s="2">
        <v>0</v>
      </c>
      <c r="C23" s="2"/>
      <c r="G23" s="2" t="s">
        <v>104</v>
      </c>
      <c r="H23" s="2">
        <v>0</v>
      </c>
      <c r="I23" s="2"/>
    </row>
    <row r="24" spans="1:10" x14ac:dyDescent="0.35">
      <c r="A24" s="2" t="s">
        <v>93</v>
      </c>
      <c r="B24" s="2">
        <v>21</v>
      </c>
      <c r="C24" s="2"/>
      <c r="G24" s="2" t="s">
        <v>93</v>
      </c>
      <c r="H24" s="2">
        <v>22</v>
      </c>
      <c r="I24" s="2"/>
    </row>
    <row r="25" spans="1:10" x14ac:dyDescent="0.35">
      <c r="A25" s="2" t="s">
        <v>105</v>
      </c>
      <c r="B25" s="2">
        <v>0.2260345741078896</v>
      </c>
      <c r="C25" s="2"/>
      <c r="G25" s="2" t="s">
        <v>105</v>
      </c>
      <c r="H25" s="2">
        <v>1.9237081947734926</v>
      </c>
      <c r="I25" s="2"/>
    </row>
    <row r="26" spans="1:10" x14ac:dyDescent="0.35">
      <c r="A26" s="2" t="s">
        <v>106</v>
      </c>
      <c r="B26" s="2">
        <v>0.41167999695877683</v>
      </c>
      <c r="C26" s="2"/>
      <c r="G26" s="2" t="s">
        <v>106</v>
      </c>
      <c r="H26" s="2">
        <v>3.3712963802489296E-2</v>
      </c>
      <c r="I26" s="2"/>
    </row>
    <row r="27" spans="1:10" x14ac:dyDescent="0.35">
      <c r="A27" s="2" t="s">
        <v>107</v>
      </c>
      <c r="B27" s="2">
        <v>1.7207429028118781</v>
      </c>
      <c r="C27" s="2"/>
      <c r="G27" s="2" t="s">
        <v>107</v>
      </c>
      <c r="H27" s="2">
        <v>1.7171443743802424</v>
      </c>
      <c r="I27" s="2"/>
    </row>
    <row r="28" spans="1:10" x14ac:dyDescent="0.35">
      <c r="A28" s="2" t="s">
        <v>108</v>
      </c>
      <c r="B28" s="2">
        <v>0.82335999391755366</v>
      </c>
      <c r="C28" s="2"/>
      <c r="D28" t="s">
        <v>219</v>
      </c>
      <c r="G28" s="2" t="s">
        <v>108</v>
      </c>
      <c r="H28" s="2">
        <v>6.7425927604978592E-2</v>
      </c>
      <c r="I28" s="2"/>
      <c r="J28" s="10" t="s">
        <v>219</v>
      </c>
    </row>
    <row r="29" spans="1:10" ht="16" thickBot="1" x14ac:dyDescent="0.4">
      <c r="A29" s="3" t="s">
        <v>109</v>
      </c>
      <c r="B29" s="3">
        <v>2.07961384472768</v>
      </c>
      <c r="C29" s="3"/>
      <c r="G29" s="3" t="s">
        <v>109</v>
      </c>
      <c r="H29" s="3">
        <v>2.0738730679040258</v>
      </c>
      <c r="I29" s="3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85BBA-8599-414D-8E9F-A585DEECBFD5}">
  <dimension ref="A1:V18"/>
  <sheetViews>
    <sheetView workbookViewId="0">
      <selection activeCell="T17" sqref="T17"/>
    </sheetView>
  </sheetViews>
  <sheetFormatPr defaultColWidth="10.6640625" defaultRowHeight="15.5" x14ac:dyDescent="0.35"/>
  <sheetData>
    <row r="1" spans="1:22" x14ac:dyDescent="0.35">
      <c r="A1" t="s">
        <v>110</v>
      </c>
      <c r="E1" s="8"/>
      <c r="G1" t="s">
        <v>110</v>
      </c>
      <c r="M1" t="s">
        <v>110</v>
      </c>
      <c r="S1" t="s">
        <v>110</v>
      </c>
    </row>
    <row r="2" spans="1:22" ht="16" thickBot="1" x14ac:dyDescent="0.4">
      <c r="E2" s="8"/>
    </row>
    <row r="3" spans="1:22" x14ac:dyDescent="0.35">
      <c r="A3" s="4"/>
      <c r="B3" s="4" t="s">
        <v>147</v>
      </c>
      <c r="C3" s="4" t="s">
        <v>17</v>
      </c>
      <c r="E3" s="8"/>
      <c r="G3" s="4"/>
      <c r="H3" s="4" t="s">
        <v>147</v>
      </c>
      <c r="I3" s="4" t="s">
        <v>159</v>
      </c>
      <c r="J3" t="s">
        <v>226</v>
      </c>
      <c r="M3" s="4"/>
      <c r="N3" s="4" t="s">
        <v>147</v>
      </c>
      <c r="O3" s="4" t="s">
        <v>256</v>
      </c>
      <c r="P3" t="s">
        <v>315</v>
      </c>
      <c r="S3" s="4"/>
      <c r="T3" s="4" t="s">
        <v>147</v>
      </c>
      <c r="U3" s="4" t="s">
        <v>171</v>
      </c>
      <c r="V3" t="s">
        <v>227</v>
      </c>
    </row>
    <row r="4" spans="1:22" x14ac:dyDescent="0.35">
      <c r="A4" s="2" t="s">
        <v>89</v>
      </c>
      <c r="B4" s="2">
        <v>3.215667714703037</v>
      </c>
      <c r="C4" s="2">
        <v>2.8263769037404138</v>
      </c>
      <c r="E4" s="8"/>
      <c r="G4" s="2" t="s">
        <v>89</v>
      </c>
      <c r="H4" s="2">
        <v>3.215667714703037</v>
      </c>
      <c r="I4" s="2">
        <v>1.6266997723135583</v>
      </c>
      <c r="M4" s="2" t="s">
        <v>89</v>
      </c>
      <c r="N4" s="2">
        <v>3.215667714703037</v>
      </c>
      <c r="O4" s="2">
        <v>1.6119868061508686</v>
      </c>
      <c r="S4" s="2" t="s">
        <v>89</v>
      </c>
      <c r="T4" s="2">
        <v>3.215667714703037</v>
      </c>
      <c r="U4" s="2">
        <v>2.3142935637060167</v>
      </c>
    </row>
    <row r="5" spans="1:22" x14ac:dyDescent="0.35">
      <c r="A5" s="2" t="s">
        <v>88</v>
      </c>
      <c r="B5" s="2">
        <v>0.2605671108653177</v>
      </c>
      <c r="C5" s="2">
        <v>0.26989651187742486</v>
      </c>
      <c r="E5" s="8"/>
      <c r="G5" s="2" t="s">
        <v>88</v>
      </c>
      <c r="H5" s="2">
        <v>0.2605671108653177</v>
      </c>
      <c r="I5" s="2">
        <v>0.26919351126560448</v>
      </c>
      <c r="M5" s="2" t="s">
        <v>88</v>
      </c>
      <c r="N5" s="2">
        <v>0.2605671108653177</v>
      </c>
      <c r="O5" s="2">
        <v>0.13244450783795647</v>
      </c>
      <c r="S5" s="2" t="s">
        <v>88</v>
      </c>
      <c r="T5" s="2">
        <v>0.2605671108653177</v>
      </c>
      <c r="U5" s="2">
        <v>1.316280241070872</v>
      </c>
    </row>
    <row r="6" spans="1:22" x14ac:dyDescent="0.35">
      <c r="A6" s="2" t="s">
        <v>103</v>
      </c>
      <c r="B6" s="2">
        <v>10</v>
      </c>
      <c r="C6" s="2">
        <v>12</v>
      </c>
      <c r="E6" s="8"/>
      <c r="G6" s="2" t="s">
        <v>103</v>
      </c>
      <c r="H6" s="2">
        <v>10</v>
      </c>
      <c r="I6" s="2">
        <v>12</v>
      </c>
      <c r="M6" s="2" t="s">
        <v>103</v>
      </c>
      <c r="N6" s="2">
        <v>10</v>
      </c>
      <c r="O6" s="2">
        <v>12</v>
      </c>
      <c r="S6" s="2" t="s">
        <v>103</v>
      </c>
      <c r="T6" s="2">
        <v>10</v>
      </c>
      <c r="U6" s="2">
        <v>12</v>
      </c>
    </row>
    <row r="7" spans="1:22" x14ac:dyDescent="0.35">
      <c r="A7" s="2" t="s">
        <v>104</v>
      </c>
      <c r="B7" s="2">
        <v>0</v>
      </c>
      <c r="C7" s="2"/>
      <c r="E7" s="8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19</v>
      </c>
      <c r="C8" s="2"/>
      <c r="E8" s="8"/>
      <c r="G8" s="2" t="s">
        <v>93</v>
      </c>
      <c r="H8" s="2">
        <v>19</v>
      </c>
      <c r="I8" s="2"/>
      <c r="M8" s="2" t="s">
        <v>93</v>
      </c>
      <c r="N8" s="2">
        <v>16</v>
      </c>
      <c r="O8" s="2"/>
      <c r="S8" s="2" t="s">
        <v>93</v>
      </c>
      <c r="T8" s="2">
        <v>16</v>
      </c>
      <c r="U8" s="2"/>
    </row>
    <row r="9" spans="1:22" x14ac:dyDescent="0.35">
      <c r="A9" s="2" t="s">
        <v>105</v>
      </c>
      <c r="B9" s="2">
        <v>1.7668028510492804</v>
      </c>
      <c r="C9" s="2"/>
      <c r="E9" s="8"/>
      <c r="G9" s="2" t="s">
        <v>105</v>
      </c>
      <c r="H9" s="2">
        <v>7.2159126254067836</v>
      </c>
      <c r="I9" s="2"/>
      <c r="M9" s="2" t="s">
        <v>105</v>
      </c>
      <c r="N9" s="2">
        <v>8.3265974430239247</v>
      </c>
      <c r="O9" s="2"/>
      <c r="S9" s="2" t="s">
        <v>105</v>
      </c>
      <c r="T9" s="2">
        <v>2.4464728995525826</v>
      </c>
      <c r="U9" s="2"/>
    </row>
    <row r="10" spans="1:22" x14ac:dyDescent="0.35">
      <c r="A10" s="2" t="s">
        <v>106</v>
      </c>
      <c r="B10" s="2">
        <v>4.6660892996344107E-2</v>
      </c>
      <c r="C10" s="2"/>
      <c r="E10" s="8"/>
      <c r="G10" s="2" t="s">
        <v>106</v>
      </c>
      <c r="H10" s="2">
        <v>3.7434685210737723E-7</v>
      </c>
      <c r="I10" s="2"/>
      <c r="M10" s="2" t="s">
        <v>106</v>
      </c>
      <c r="N10" s="2">
        <v>1.6435939160826978E-7</v>
      </c>
      <c r="O10" s="2"/>
      <c r="S10" s="2" t="s">
        <v>106</v>
      </c>
      <c r="T10" s="2">
        <v>1.3179061077336603E-2</v>
      </c>
      <c r="U10" s="2"/>
    </row>
    <row r="11" spans="1:22" x14ac:dyDescent="0.35">
      <c r="A11" s="2" t="s">
        <v>107</v>
      </c>
      <c r="B11" s="2">
        <v>1.7291328115213698</v>
      </c>
      <c r="C11" s="2"/>
      <c r="E11" s="8"/>
      <c r="G11" s="2" t="s">
        <v>107</v>
      </c>
      <c r="H11" s="2">
        <v>1.7291328115213698</v>
      </c>
      <c r="I11" s="2"/>
      <c r="M11" s="2" t="s">
        <v>107</v>
      </c>
      <c r="N11" s="2">
        <v>1.7458836762762506</v>
      </c>
      <c r="O11" s="2"/>
      <c r="S11" s="2" t="s">
        <v>107</v>
      </c>
      <c r="T11" s="2">
        <v>1.7458836762762506</v>
      </c>
      <c r="U11" s="2"/>
    </row>
    <row r="12" spans="1:22" x14ac:dyDescent="0.35">
      <c r="A12" s="2" t="s">
        <v>108</v>
      </c>
      <c r="B12" s="2">
        <v>9.3321785992688214E-2</v>
      </c>
      <c r="C12" s="2"/>
      <c r="D12" t="s">
        <v>219</v>
      </c>
      <c r="E12" s="8"/>
      <c r="G12" s="2" t="s">
        <v>108</v>
      </c>
      <c r="H12" s="2">
        <v>7.4869370421475446E-7</v>
      </c>
      <c r="I12" s="2"/>
      <c r="J12" t="s">
        <v>220</v>
      </c>
      <c r="M12" s="2" t="s">
        <v>108</v>
      </c>
      <c r="N12" s="2">
        <v>3.2871878321653955E-7</v>
      </c>
      <c r="O12" s="2"/>
      <c r="P12" t="s">
        <v>220</v>
      </c>
      <c r="S12" s="2" t="s">
        <v>108</v>
      </c>
      <c r="T12" s="2">
        <v>2.6358122154673206E-2</v>
      </c>
      <c r="U12" s="2"/>
      <c r="V12" t="s">
        <v>220</v>
      </c>
    </row>
    <row r="13" spans="1:22" ht="16" thickBot="1" x14ac:dyDescent="0.4">
      <c r="A13" s="3" t="s">
        <v>109</v>
      </c>
      <c r="B13" s="3">
        <v>2.0930240544083096</v>
      </c>
      <c r="C13" s="3"/>
      <c r="E13" s="8"/>
      <c r="G13" s="3" t="s">
        <v>109</v>
      </c>
      <c r="H13" s="3">
        <v>2.0930240544083096</v>
      </c>
      <c r="I13" s="3"/>
      <c r="M13" s="3" t="s">
        <v>109</v>
      </c>
      <c r="N13" s="3">
        <v>2.119905299221255</v>
      </c>
      <c r="O13" s="3"/>
      <c r="S13" s="3" t="s">
        <v>109</v>
      </c>
      <c r="T13" s="3">
        <v>2.119905299221255</v>
      </c>
      <c r="U13" s="3"/>
    </row>
    <row r="14" spans="1:22" x14ac:dyDescent="0.35">
      <c r="A14" s="8"/>
      <c r="B14" s="8"/>
      <c r="C14" s="8"/>
      <c r="D14" s="8"/>
      <c r="E14" s="8"/>
    </row>
    <row r="15" spans="1:22" x14ac:dyDescent="0.35">
      <c r="A15" s="8"/>
      <c r="B15" s="8"/>
      <c r="C15" s="8"/>
      <c r="D15" s="8"/>
      <c r="E15" s="8"/>
    </row>
    <row r="16" spans="1:22" x14ac:dyDescent="0.35">
      <c r="A16" s="8"/>
      <c r="B16" s="8"/>
      <c r="C16" s="8"/>
      <c r="D16" s="8"/>
      <c r="E16" s="8"/>
      <c r="T16">
        <f>100*(T4-U4)/T4</f>
        <v>28.030699405776794</v>
      </c>
    </row>
    <row r="17" spans="1:5" x14ac:dyDescent="0.35">
      <c r="A17" s="8"/>
      <c r="B17" s="8"/>
      <c r="C17" s="8"/>
      <c r="D17" s="8"/>
      <c r="E17" s="8"/>
    </row>
    <row r="18" spans="1:5" x14ac:dyDescent="0.35">
      <c r="A18" s="8"/>
      <c r="B18" s="8"/>
      <c r="C18" s="8"/>
      <c r="D18" s="8"/>
      <c r="E18" s="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CBBE9-ED91-E64E-BDE7-CA21FCAF3912}">
  <dimension ref="A1:O32"/>
  <sheetViews>
    <sheetView workbookViewId="0">
      <selection activeCell="G22" sqref="G22"/>
    </sheetView>
  </sheetViews>
  <sheetFormatPr defaultColWidth="10.6640625" defaultRowHeight="15.5" x14ac:dyDescent="0.35"/>
  <sheetData>
    <row r="1" spans="1:11" x14ac:dyDescent="0.35">
      <c r="A1" s="12" t="s">
        <v>183</v>
      </c>
      <c r="B1" s="14" t="s">
        <v>81</v>
      </c>
      <c r="C1" s="14" t="s">
        <v>195</v>
      </c>
      <c r="D1" t="s">
        <v>232</v>
      </c>
      <c r="E1" t="s">
        <v>207</v>
      </c>
      <c r="I1" t="s">
        <v>183</v>
      </c>
      <c r="J1" t="s">
        <v>232</v>
      </c>
      <c r="K1" t="s">
        <v>207</v>
      </c>
    </row>
    <row r="2" spans="1:11" x14ac:dyDescent="0.35">
      <c r="A2">
        <v>2.4049977714456841</v>
      </c>
      <c r="B2">
        <v>4.2617243961326912</v>
      </c>
      <c r="C2">
        <v>1.4782635211203192</v>
      </c>
      <c r="D2">
        <v>2.4044535235001767</v>
      </c>
      <c r="E2">
        <v>2.4771690478500736</v>
      </c>
      <c r="I2">
        <v>2.4049977714456841</v>
      </c>
      <c r="J2">
        <v>2.4044535235001767</v>
      </c>
      <c r="K2">
        <v>2.4771690478500736</v>
      </c>
    </row>
    <row r="3" spans="1:11" x14ac:dyDescent="0.35">
      <c r="A3">
        <v>2.191994646382589</v>
      </c>
      <c r="B3">
        <v>3.5195160665597389</v>
      </c>
      <c r="C3">
        <v>1.1578962817143772</v>
      </c>
      <c r="D3">
        <v>3.1277501311770992</v>
      </c>
      <c r="E3">
        <v>2.1517676590044679</v>
      </c>
      <c r="I3">
        <v>2.191994646382589</v>
      </c>
      <c r="J3">
        <v>3.1277501311770992</v>
      </c>
      <c r="K3">
        <v>2.1517676590044679</v>
      </c>
    </row>
    <row r="4" spans="1:11" x14ac:dyDescent="0.35">
      <c r="A4">
        <v>2.1804053413915501</v>
      </c>
      <c r="B4">
        <v>2.9575568489899129</v>
      </c>
      <c r="C4">
        <v>1.5996477723153273</v>
      </c>
      <c r="D4">
        <v>2.252491395035602</v>
      </c>
      <c r="E4">
        <v>2.1337653276285975</v>
      </c>
      <c r="I4">
        <v>2.1804053413915501</v>
      </c>
      <c r="J4">
        <v>2.252491395035602</v>
      </c>
      <c r="K4">
        <v>2.1337653276285975</v>
      </c>
    </row>
    <row r="5" spans="1:11" x14ac:dyDescent="0.35">
      <c r="A5">
        <v>2.0130646860412225</v>
      </c>
      <c r="B5">
        <v>2.989284548709354</v>
      </c>
      <c r="C5">
        <v>1.4485513356898205</v>
      </c>
      <c r="D5">
        <v>2.0607392587353996</v>
      </c>
      <c r="E5">
        <v>2.9178762282989297</v>
      </c>
      <c r="I5">
        <v>2.0130646860412225</v>
      </c>
      <c r="J5">
        <v>2.0607392587353996</v>
      </c>
      <c r="K5">
        <v>2.9178762282989297</v>
      </c>
    </row>
    <row r="6" spans="1:11" x14ac:dyDescent="0.35">
      <c r="A6">
        <v>2.1023716982082927</v>
      </c>
      <c r="B6">
        <v>5.3941537232224519</v>
      </c>
      <c r="C6">
        <v>1.5706093000797776</v>
      </c>
      <c r="D6">
        <v>2.1242544368438847</v>
      </c>
      <c r="E6">
        <v>2.7794323790713915</v>
      </c>
      <c r="I6">
        <v>2.1023716982082927</v>
      </c>
      <c r="J6">
        <v>2.1242544368438847</v>
      </c>
      <c r="K6">
        <v>2.7794323790713915</v>
      </c>
    </row>
    <row r="7" spans="1:11" x14ac:dyDescent="0.35">
      <c r="A7">
        <v>2.1776207608278839</v>
      </c>
      <c r="B7">
        <v>4.3784048029708842</v>
      </c>
      <c r="C7">
        <v>1.6665466307484746</v>
      </c>
      <c r="D7">
        <v>2.7874273665840708</v>
      </c>
      <c r="E7">
        <v>3.1939372314421379</v>
      </c>
      <c r="I7">
        <v>2.1776207608278839</v>
      </c>
      <c r="J7">
        <v>2.7874273665840708</v>
      </c>
      <c r="K7">
        <v>3.1939372314421379</v>
      </c>
    </row>
    <row r="8" spans="1:11" x14ac:dyDescent="0.35">
      <c r="A8">
        <v>2.5712848894784637</v>
      </c>
      <c r="B8">
        <v>3.6905467610614111</v>
      </c>
      <c r="C8">
        <v>1.1716960089537447</v>
      </c>
      <c r="D8">
        <v>2.9710737508548912</v>
      </c>
      <c r="E8">
        <v>3.0417833541501267</v>
      </c>
      <c r="I8">
        <v>2.5712848894784637</v>
      </c>
      <c r="J8">
        <v>2.9710737508548912</v>
      </c>
      <c r="K8">
        <v>3.0417833541501267</v>
      </c>
    </row>
    <row r="9" spans="1:11" x14ac:dyDescent="0.35">
      <c r="A9">
        <v>2.1910290217459725</v>
      </c>
      <c r="B9">
        <v>4.1878644721374778</v>
      </c>
      <c r="C9">
        <v>1.4037968170888409</v>
      </c>
      <c r="D9">
        <v>2.3888921908109793</v>
      </c>
      <c r="E9">
        <v>2.3300961978694517</v>
      </c>
      <c r="I9">
        <v>2.1910290217459725</v>
      </c>
      <c r="J9">
        <v>2.3888921908109793</v>
      </c>
      <c r="K9">
        <v>2.3300961978694517</v>
      </c>
    </row>
    <row r="10" spans="1:11" x14ac:dyDescent="0.35">
      <c r="A10">
        <v>2.4385901578449993</v>
      </c>
      <c r="B10">
        <v>4.611322131552785</v>
      </c>
      <c r="C10">
        <v>1.187707588449995</v>
      </c>
      <c r="D10">
        <v>1.9382992586563808</v>
      </c>
      <c r="E10">
        <v>1.4596106563556683</v>
      </c>
      <c r="I10">
        <v>2.4385901578449993</v>
      </c>
      <c r="J10">
        <v>1.9382992586563808</v>
      </c>
      <c r="K10">
        <v>1.4596106563556683</v>
      </c>
    </row>
    <row r="11" spans="1:11" x14ac:dyDescent="0.35">
      <c r="A11">
        <v>2.3744109797767714</v>
      </c>
      <c r="B11">
        <v>3.4752794435931222</v>
      </c>
      <c r="C11">
        <v>1.5497365753904</v>
      </c>
      <c r="D11">
        <v>2.4876684561023197</v>
      </c>
      <c r="E11">
        <v>1.9223256625811023</v>
      </c>
      <c r="I11">
        <v>2.3744109797767714</v>
      </c>
      <c r="J11">
        <v>2.4876684561023197</v>
      </c>
      <c r="K11">
        <v>1.9223256625811023</v>
      </c>
    </row>
    <row r="12" spans="1:11" x14ac:dyDescent="0.35">
      <c r="A12">
        <v>2.3977945042353337</v>
      </c>
      <c r="B12">
        <v>3.0786596375985233</v>
      </c>
      <c r="C12">
        <v>1.4836841139935997</v>
      </c>
      <c r="D12">
        <v>2.1995775393511572</v>
      </c>
      <c r="E12">
        <v>2.4770158234655688</v>
      </c>
      <c r="I12">
        <v>2.3977945042353337</v>
      </c>
      <c r="J12">
        <v>2.1995775393511572</v>
      </c>
      <c r="K12">
        <v>2.4770158234655688</v>
      </c>
    </row>
    <row r="13" spans="1:11" x14ac:dyDescent="0.35">
      <c r="A13">
        <v>2.3833645080073604</v>
      </c>
      <c r="B13">
        <v>3.5695897354662374</v>
      </c>
      <c r="C13">
        <v>1.3588823967895147</v>
      </c>
      <c r="D13">
        <v>2.7784503412015837</v>
      </c>
      <c r="E13">
        <v>2.3499282423797911</v>
      </c>
      <c r="I13">
        <v>2.3833645080073604</v>
      </c>
      <c r="J13">
        <v>2.7784503412015837</v>
      </c>
      <c r="K13">
        <v>2.3499282423797911</v>
      </c>
    </row>
    <row r="16" spans="1:11" x14ac:dyDescent="0.35">
      <c r="A16" t="s">
        <v>97</v>
      </c>
      <c r="I16" t="s">
        <v>97</v>
      </c>
    </row>
    <row r="18" spans="1:15" ht="16" thickBot="1" x14ac:dyDescent="0.4">
      <c r="A18" t="s">
        <v>98</v>
      </c>
      <c r="I18" t="s">
        <v>98</v>
      </c>
    </row>
    <row r="19" spans="1:15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</row>
    <row r="20" spans="1:15" x14ac:dyDescent="0.35">
      <c r="A20" s="2" t="s">
        <v>183</v>
      </c>
      <c r="B20" s="2">
        <v>12</v>
      </c>
      <c r="C20" s="2">
        <v>27.426928965386125</v>
      </c>
      <c r="D20" s="2">
        <v>2.2855774137821769</v>
      </c>
      <c r="E20" s="2">
        <v>2.7053612226503321E-2</v>
      </c>
      <c r="I20" s="2" t="s">
        <v>183</v>
      </c>
      <c r="J20" s="2">
        <v>12</v>
      </c>
      <c r="K20" s="2">
        <v>27.426928965386125</v>
      </c>
      <c r="L20" s="2">
        <v>2.2855774137821769</v>
      </c>
      <c r="M20" s="2">
        <v>2.7053612226503321E-2</v>
      </c>
    </row>
    <row r="21" spans="1:15" x14ac:dyDescent="0.35">
      <c r="A21" s="2" t="s">
        <v>81</v>
      </c>
      <c r="B21" s="2">
        <v>12</v>
      </c>
      <c r="C21" s="2">
        <v>46.113902567994586</v>
      </c>
      <c r="D21" s="2">
        <v>3.8428252139995487</v>
      </c>
      <c r="E21" s="2">
        <v>0.54656614473228415</v>
      </c>
      <c r="G21">
        <f>100*(D21-D20)/D20</f>
        <v>68.133671203918468</v>
      </c>
      <c r="I21" s="2" t="s">
        <v>232</v>
      </c>
      <c r="J21" s="2">
        <v>12</v>
      </c>
      <c r="K21" s="2">
        <v>29.521077648853545</v>
      </c>
      <c r="L21" s="2">
        <v>2.4600898040711288</v>
      </c>
      <c r="M21" s="2">
        <v>0.14361806002926095</v>
      </c>
    </row>
    <row r="22" spans="1:15" ht="16" thickBot="1" x14ac:dyDescent="0.4">
      <c r="A22" s="2" t="s">
        <v>195</v>
      </c>
      <c r="B22" s="2">
        <v>12</v>
      </c>
      <c r="C22" s="2">
        <v>17.077018342334188</v>
      </c>
      <c r="D22" s="2">
        <v>1.4230848618611824</v>
      </c>
      <c r="E22" s="2">
        <v>2.9912317290234632E-2</v>
      </c>
      <c r="I22" s="3" t="s">
        <v>207</v>
      </c>
      <c r="J22" s="3">
        <v>12</v>
      </c>
      <c r="K22" s="3">
        <v>29.234707810097305</v>
      </c>
      <c r="L22" s="3">
        <v>2.4362256508414419</v>
      </c>
      <c r="M22" s="3">
        <v>0.24572042304939534</v>
      </c>
    </row>
    <row r="23" spans="1:15" x14ac:dyDescent="0.35">
      <c r="A23" s="2" t="s">
        <v>232</v>
      </c>
      <c r="B23" s="2">
        <v>12</v>
      </c>
      <c r="C23" s="2">
        <v>29.521077648853545</v>
      </c>
      <c r="D23" s="2">
        <v>2.4600898040711288</v>
      </c>
      <c r="E23" s="2">
        <v>0.14361806002926095</v>
      </c>
    </row>
    <row r="24" spans="1:15" ht="16" thickBot="1" x14ac:dyDescent="0.4">
      <c r="A24" s="3" t="s">
        <v>207</v>
      </c>
      <c r="B24" s="3">
        <v>12</v>
      </c>
      <c r="C24" s="3">
        <v>29.234707810097305</v>
      </c>
      <c r="D24" s="3">
        <v>2.4362256508414419</v>
      </c>
      <c r="E24" s="3">
        <v>0.24572042304939534</v>
      </c>
    </row>
    <row r="25" spans="1:15" ht="16" thickBot="1" x14ac:dyDescent="0.4">
      <c r="I25" t="s">
        <v>83</v>
      </c>
    </row>
    <row r="26" spans="1:15" x14ac:dyDescent="0.35"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</row>
    <row r="27" spans="1:15" ht="16" thickBot="1" x14ac:dyDescent="0.4">
      <c r="A27" t="s">
        <v>83</v>
      </c>
      <c r="I27" s="2" t="s">
        <v>101</v>
      </c>
      <c r="J27" s="2">
        <v>0.2148758540111908</v>
      </c>
      <c r="K27" s="2">
        <v>2</v>
      </c>
      <c r="L27" s="2">
        <v>0.1074379270055954</v>
      </c>
      <c r="M27" s="2">
        <v>0.77406315982193141</v>
      </c>
      <c r="N27" s="2">
        <v>0.46932725646168094</v>
      </c>
      <c r="O27" s="2">
        <v>3.2849176510382869</v>
      </c>
    </row>
    <row r="28" spans="1:15" x14ac:dyDescent="0.35">
      <c r="A28" s="4" t="s">
        <v>100</v>
      </c>
      <c r="B28" s="4" t="s">
        <v>92</v>
      </c>
      <c r="C28" s="4" t="s">
        <v>93</v>
      </c>
      <c r="D28" s="4" t="s">
        <v>90</v>
      </c>
      <c r="E28" s="4" t="s">
        <v>94</v>
      </c>
      <c r="F28" s="4" t="s">
        <v>95</v>
      </c>
      <c r="G28" s="4" t="s">
        <v>96</v>
      </c>
      <c r="I28" s="2" t="s">
        <v>102</v>
      </c>
      <c r="J28" s="2">
        <v>4.5803130483567491</v>
      </c>
      <c r="K28" s="2">
        <v>33</v>
      </c>
      <c r="L28" s="2">
        <v>0.13879736510171967</v>
      </c>
      <c r="M28" s="2"/>
      <c r="N28" s="2"/>
      <c r="O28" s="2"/>
    </row>
    <row r="29" spans="1:15" x14ac:dyDescent="0.35">
      <c r="A29" s="2" t="s">
        <v>101</v>
      </c>
      <c r="B29" s="2">
        <v>36.168214804993028</v>
      </c>
      <c r="C29" s="2">
        <v>4</v>
      </c>
      <c r="D29" s="2">
        <v>9.0420537012482569</v>
      </c>
      <c r="E29" s="2">
        <v>45.534907015397131</v>
      </c>
      <c r="F29" s="2">
        <v>7.801582626214907E-17</v>
      </c>
      <c r="G29" s="2">
        <v>2.5396886349036807</v>
      </c>
      <c r="I29" s="2"/>
      <c r="J29" s="2"/>
      <c r="K29" s="2"/>
      <c r="L29" s="2"/>
      <c r="M29" s="2"/>
      <c r="N29" s="2"/>
      <c r="O29" s="2"/>
    </row>
    <row r="30" spans="1:15" ht="16" thickBot="1" x14ac:dyDescent="0.4">
      <c r="A30" s="2" t="s">
        <v>102</v>
      </c>
      <c r="B30" s="2">
        <v>10.921576130604443</v>
      </c>
      <c r="C30" s="2">
        <v>55</v>
      </c>
      <c r="D30" s="2">
        <v>0.19857411146553533</v>
      </c>
      <c r="E30" s="2"/>
      <c r="F30" s="2"/>
      <c r="G30" s="2"/>
      <c r="I30" s="3" t="s">
        <v>84</v>
      </c>
      <c r="J30" s="3">
        <v>4.7951889023679399</v>
      </c>
      <c r="K30" s="3">
        <v>35</v>
      </c>
      <c r="L30" s="3"/>
      <c r="M30" s="3"/>
      <c r="N30" s="3"/>
      <c r="O30" s="3"/>
    </row>
    <row r="31" spans="1:15" x14ac:dyDescent="0.35">
      <c r="A31" s="2"/>
      <c r="B31" s="2"/>
      <c r="C31" s="2"/>
      <c r="D31" s="2"/>
      <c r="E31" s="2"/>
      <c r="F31" s="2"/>
      <c r="G31" s="2"/>
    </row>
    <row r="32" spans="1:15" ht="16" thickBot="1" x14ac:dyDescent="0.4">
      <c r="A32" s="3" t="s">
        <v>84</v>
      </c>
      <c r="B32" s="3">
        <v>47.08979093559747</v>
      </c>
      <c r="C32" s="3">
        <v>59</v>
      </c>
      <c r="D32" s="3"/>
      <c r="E32" s="3"/>
      <c r="F32" s="3"/>
      <c r="G32" s="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8267E-4EC5-374E-A142-D1A2AD6C43CD}">
  <dimension ref="A1:V13"/>
  <sheetViews>
    <sheetView workbookViewId="0">
      <selection activeCell="K4" sqref="K4"/>
    </sheetView>
  </sheetViews>
  <sheetFormatPr defaultColWidth="10.6640625" defaultRowHeight="15.5" x14ac:dyDescent="0.35"/>
  <sheetData>
    <row r="1" spans="1:22" x14ac:dyDescent="0.35">
      <c r="A1" s="12" t="s">
        <v>110</v>
      </c>
      <c r="G1" t="s">
        <v>110</v>
      </c>
      <c r="M1" t="s">
        <v>110</v>
      </c>
      <c r="S1" t="s">
        <v>110</v>
      </c>
    </row>
    <row r="2" spans="1:22" ht="16" thickBot="1" x14ac:dyDescent="0.4"/>
    <row r="3" spans="1:22" x14ac:dyDescent="0.35">
      <c r="A3" s="4"/>
      <c r="B3" s="4" t="s">
        <v>183</v>
      </c>
      <c r="C3" s="4" t="s">
        <v>81</v>
      </c>
      <c r="G3" s="4"/>
      <c r="H3" s="4" t="s">
        <v>183</v>
      </c>
      <c r="I3" s="4" t="s">
        <v>195</v>
      </c>
      <c r="M3" s="4"/>
      <c r="N3" s="4" t="s">
        <v>183</v>
      </c>
      <c r="O3" s="4" t="s">
        <v>232</v>
      </c>
      <c r="S3" s="4"/>
      <c r="T3" s="4" t="s">
        <v>183</v>
      </c>
      <c r="U3" s="4" t="s">
        <v>207</v>
      </c>
    </row>
    <row r="4" spans="1:22" x14ac:dyDescent="0.35">
      <c r="A4" s="2" t="s">
        <v>89</v>
      </c>
      <c r="B4" s="2">
        <v>2.2855774137821769</v>
      </c>
      <c r="C4" s="2">
        <v>3.8428252139995487</v>
      </c>
      <c r="E4">
        <f>((B4-C4)/B4)*100</f>
        <v>-68.133671203918482</v>
      </c>
      <c r="G4" s="2" t="s">
        <v>89</v>
      </c>
      <c r="H4" s="2">
        <v>2.2855774137821769</v>
      </c>
      <c r="I4" s="2">
        <v>1.4230848618611824</v>
      </c>
      <c r="K4">
        <f>((H4-I4)/H4)*100</f>
        <v>37.736308852201184</v>
      </c>
      <c r="M4" s="2" t="s">
        <v>89</v>
      </c>
      <c r="N4" s="2">
        <v>2.2855774137821769</v>
      </c>
      <c r="O4" s="2">
        <v>2.4600898040711288</v>
      </c>
      <c r="S4" s="2" t="s">
        <v>89</v>
      </c>
      <c r="T4" s="2">
        <v>2.2855774137821769</v>
      </c>
      <c r="U4" s="2">
        <v>2.4362256508414419</v>
      </c>
    </row>
    <row r="5" spans="1:22" x14ac:dyDescent="0.35">
      <c r="A5" s="2" t="s">
        <v>88</v>
      </c>
      <c r="B5" s="2">
        <v>2.7053612226503321E-2</v>
      </c>
      <c r="C5" s="2">
        <v>0.54656614473228415</v>
      </c>
      <c r="G5" s="2" t="s">
        <v>88</v>
      </c>
      <c r="H5" s="2">
        <v>2.7053612226503321E-2</v>
      </c>
      <c r="I5" s="2">
        <v>2.9912317290234632E-2</v>
      </c>
      <c r="M5" s="2" t="s">
        <v>88</v>
      </c>
      <c r="N5" s="2">
        <v>2.7053612226503321E-2</v>
      </c>
      <c r="O5" s="2">
        <v>0.14361806002926095</v>
      </c>
      <c r="S5" s="2" t="s">
        <v>88</v>
      </c>
      <c r="T5" s="2">
        <v>2.7053612226503321E-2</v>
      </c>
      <c r="U5" s="2">
        <v>0.24572042304939534</v>
      </c>
    </row>
    <row r="6" spans="1:22" x14ac:dyDescent="0.35">
      <c r="A6" s="2" t="s">
        <v>103</v>
      </c>
      <c r="B6" s="2">
        <v>12</v>
      </c>
      <c r="C6" s="2">
        <v>12</v>
      </c>
      <c r="G6" s="2" t="s">
        <v>103</v>
      </c>
      <c r="H6" s="2">
        <v>12</v>
      </c>
      <c r="I6" s="2">
        <v>12</v>
      </c>
      <c r="M6" s="2" t="s">
        <v>103</v>
      </c>
      <c r="N6" s="2">
        <v>12</v>
      </c>
      <c r="O6" s="2">
        <v>12</v>
      </c>
      <c r="S6" s="2" t="s">
        <v>103</v>
      </c>
      <c r="T6" s="2">
        <v>12</v>
      </c>
      <c r="U6" s="2">
        <v>12</v>
      </c>
    </row>
    <row r="7" spans="1:22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12</v>
      </c>
      <c r="C8" s="2"/>
      <c r="G8" s="2" t="s">
        <v>93</v>
      </c>
      <c r="H8" s="2">
        <v>22</v>
      </c>
      <c r="I8" s="2"/>
      <c r="M8" s="2" t="s">
        <v>93</v>
      </c>
      <c r="N8" s="2">
        <v>15</v>
      </c>
      <c r="O8" s="2"/>
      <c r="S8" s="2" t="s">
        <v>93</v>
      </c>
      <c r="T8" s="2">
        <v>13</v>
      </c>
      <c r="U8" s="2"/>
    </row>
    <row r="9" spans="1:22" x14ac:dyDescent="0.35">
      <c r="A9" s="2" t="s">
        <v>105</v>
      </c>
      <c r="B9" s="2">
        <v>-7.1225629866625715</v>
      </c>
      <c r="C9" s="2"/>
      <c r="G9" s="2" t="s">
        <v>105</v>
      </c>
      <c r="H9" s="2">
        <v>12.51809901327702</v>
      </c>
      <c r="I9" s="2"/>
      <c r="M9" s="2" t="s">
        <v>105</v>
      </c>
      <c r="N9" s="2">
        <v>-1.4633094195078531</v>
      </c>
      <c r="O9" s="2"/>
      <c r="S9" s="2" t="s">
        <v>105</v>
      </c>
      <c r="T9" s="2">
        <v>-0.99920169608039011</v>
      </c>
      <c r="U9" s="2"/>
    </row>
    <row r="10" spans="1:22" x14ac:dyDescent="0.35">
      <c r="A10" s="2" t="s">
        <v>106</v>
      </c>
      <c r="B10" s="2">
        <v>6.0463747048053157E-6</v>
      </c>
      <c r="C10" s="2"/>
      <c r="G10" s="2" t="s">
        <v>106</v>
      </c>
      <c r="H10" s="2">
        <v>8.790011998542868E-12</v>
      </c>
      <c r="I10" s="2"/>
      <c r="M10" s="2" t="s">
        <v>106</v>
      </c>
      <c r="N10" s="2">
        <v>8.2010727431937852E-2</v>
      </c>
      <c r="O10" s="2"/>
      <c r="S10" s="2" t="s">
        <v>106</v>
      </c>
      <c r="T10" s="2">
        <v>0.16796668274379745</v>
      </c>
      <c r="U10" s="2"/>
    </row>
    <row r="11" spans="1:22" x14ac:dyDescent="0.35">
      <c r="A11" s="2" t="s">
        <v>107</v>
      </c>
      <c r="B11" s="2">
        <v>1.7822875556493194</v>
      </c>
      <c r="C11" s="2"/>
      <c r="G11" s="2" t="s">
        <v>107</v>
      </c>
      <c r="H11" s="2">
        <v>1.7171443743802424</v>
      </c>
      <c r="I11" s="2"/>
      <c r="M11" s="2" t="s">
        <v>107</v>
      </c>
      <c r="N11" s="2">
        <v>1.7530503556925723</v>
      </c>
      <c r="O11" s="2"/>
      <c r="S11" s="2" t="s">
        <v>107</v>
      </c>
      <c r="T11" s="2">
        <v>1.7709333959868729</v>
      </c>
      <c r="U11" s="2"/>
    </row>
    <row r="12" spans="1:22" x14ac:dyDescent="0.35">
      <c r="A12" s="2" t="s">
        <v>108</v>
      </c>
      <c r="B12" s="2">
        <v>1.2092749409610631E-5</v>
      </c>
      <c r="C12" s="2"/>
      <c r="D12" t="s">
        <v>220</v>
      </c>
      <c r="G12" s="2" t="s">
        <v>108</v>
      </c>
      <c r="H12" s="2">
        <v>1.7580023997085736E-11</v>
      </c>
      <c r="I12" s="2"/>
      <c r="J12" t="s">
        <v>220</v>
      </c>
      <c r="M12" s="2" t="s">
        <v>108</v>
      </c>
      <c r="N12" s="2">
        <v>0.1640214548638757</v>
      </c>
      <c r="O12" s="2"/>
      <c r="P12" t="s">
        <v>219</v>
      </c>
      <c r="S12" s="2" t="s">
        <v>108</v>
      </c>
      <c r="T12" s="2">
        <v>0.33593336548759489</v>
      </c>
      <c r="U12" s="2"/>
      <c r="V12" t="s">
        <v>219</v>
      </c>
    </row>
    <row r="13" spans="1:22" ht="16" thickBot="1" x14ac:dyDescent="0.4">
      <c r="A13" s="3" t="s">
        <v>109</v>
      </c>
      <c r="B13" s="3">
        <v>2.1788128296672284</v>
      </c>
      <c r="C13" s="3"/>
      <c r="G13" s="3" t="s">
        <v>109</v>
      </c>
      <c r="H13" s="3">
        <v>2.0738730679040258</v>
      </c>
      <c r="I13" s="3"/>
      <c r="M13" s="3" t="s">
        <v>109</v>
      </c>
      <c r="N13" s="3">
        <v>2.1314495455597742</v>
      </c>
      <c r="O13" s="3"/>
      <c r="S13" s="3" t="s">
        <v>109</v>
      </c>
      <c r="T13" s="3">
        <v>2.1603686564627926</v>
      </c>
      <c r="U13" s="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17F81-CB54-1C41-A72C-CCBE3F8BCBB0}">
  <dimension ref="A1:W38"/>
  <sheetViews>
    <sheetView workbookViewId="0">
      <selection activeCell="C20" sqref="C20"/>
    </sheetView>
  </sheetViews>
  <sheetFormatPr defaultColWidth="10.6640625" defaultRowHeight="15.5" x14ac:dyDescent="0.35"/>
  <sheetData>
    <row r="1" spans="1:19" x14ac:dyDescent="0.35">
      <c r="A1" s="12" t="s">
        <v>279</v>
      </c>
      <c r="B1" t="s">
        <v>82</v>
      </c>
      <c r="C1" t="s">
        <v>18</v>
      </c>
      <c r="I1" t="s">
        <v>291</v>
      </c>
      <c r="J1" t="s">
        <v>30</v>
      </c>
      <c r="K1" t="s">
        <v>42</v>
      </c>
      <c r="Q1" t="s">
        <v>303</v>
      </c>
      <c r="R1" t="s">
        <v>54</v>
      </c>
      <c r="S1" t="s">
        <v>66</v>
      </c>
    </row>
    <row r="2" spans="1:19" x14ac:dyDescent="0.35">
      <c r="A2">
        <v>3.9557586295607106</v>
      </c>
      <c r="C2">
        <v>4.7429344993612785</v>
      </c>
      <c r="I2">
        <v>3.3919009300441014</v>
      </c>
      <c r="J2">
        <v>3.187468093257845</v>
      </c>
      <c r="K2">
        <v>3.4002802015838354</v>
      </c>
      <c r="Q2">
        <v>3.284394548771695</v>
      </c>
      <c r="R2">
        <v>1.2772912340555131</v>
      </c>
    </row>
    <row r="3" spans="1:19" x14ac:dyDescent="0.35">
      <c r="A3">
        <v>4.4790749651732567</v>
      </c>
      <c r="B3">
        <v>3.900807727231987</v>
      </c>
      <c r="C3">
        <v>3.6283054021976064</v>
      </c>
      <c r="I3">
        <v>4.1411276587445052</v>
      </c>
      <c r="J3">
        <v>3.6064488422825893</v>
      </c>
      <c r="K3">
        <v>3.9090135319976795</v>
      </c>
      <c r="Q3">
        <v>3.2145999548820292</v>
      </c>
      <c r="R3">
        <v>2.3962213742936846</v>
      </c>
      <c r="S3">
        <v>2.3519919934748641</v>
      </c>
    </row>
    <row r="4" spans="1:19" x14ac:dyDescent="0.35">
      <c r="A4">
        <v>4.5844288044573931</v>
      </c>
      <c r="B4">
        <v>4.86554338583157</v>
      </c>
      <c r="C4">
        <v>2.7977410653582524</v>
      </c>
      <c r="I4">
        <v>3.1946981197054902</v>
      </c>
      <c r="J4">
        <v>4.7929291719920961</v>
      </c>
      <c r="K4">
        <v>3.2557170774253557</v>
      </c>
      <c r="Q4">
        <v>2.9301202481665292</v>
      </c>
      <c r="R4">
        <v>3.4432809333576819</v>
      </c>
      <c r="S4">
        <v>3.0845567409222334</v>
      </c>
    </row>
    <row r="5" spans="1:19" x14ac:dyDescent="0.35">
      <c r="A5">
        <v>4.0525850776464747</v>
      </c>
      <c r="B5">
        <v>3.9627228622145805</v>
      </c>
      <c r="C5">
        <v>2.0751114056374287</v>
      </c>
      <c r="I5">
        <v>3.1200921783085631</v>
      </c>
      <c r="J5">
        <v>3.1266283717417975</v>
      </c>
      <c r="K5">
        <v>2.7432986654034686</v>
      </c>
      <c r="Q5">
        <v>2.2014349464923511</v>
      </c>
      <c r="R5">
        <v>2.5932182260335108</v>
      </c>
      <c r="S5">
        <v>1.9524846972795091</v>
      </c>
    </row>
    <row r="6" spans="1:19" x14ac:dyDescent="0.35">
      <c r="A6">
        <v>4.1257044480723746</v>
      </c>
      <c r="B6">
        <v>4.1706050053983521</v>
      </c>
      <c r="C6">
        <v>4.3321223965892077</v>
      </c>
      <c r="I6">
        <v>3.7481977922027823</v>
      </c>
      <c r="J6">
        <v>3.3516087748290113</v>
      </c>
      <c r="K6">
        <v>2.8928580742005381</v>
      </c>
      <c r="Q6">
        <v>2.6453575208704536</v>
      </c>
      <c r="R6">
        <v>2.9247319084278129</v>
      </c>
      <c r="S6">
        <v>2.5177939304177275</v>
      </c>
    </row>
    <row r="7" spans="1:19" x14ac:dyDescent="0.35">
      <c r="A7">
        <v>3.7353882825300966</v>
      </c>
      <c r="B7">
        <v>3.5274172988668786</v>
      </c>
      <c r="C7">
        <v>4.564226932868646</v>
      </c>
      <c r="I7">
        <v>3.2900398939638955</v>
      </c>
      <c r="J7">
        <v>3.7952473387706398</v>
      </c>
      <c r="K7">
        <v>2.2989473756020984</v>
      </c>
      <c r="Q7">
        <v>3.1571615165159761</v>
      </c>
      <c r="R7">
        <v>3.3817829149664607</v>
      </c>
      <c r="S7">
        <v>3.0371681531672734</v>
      </c>
    </row>
    <row r="8" spans="1:19" x14ac:dyDescent="0.35">
      <c r="A8">
        <v>2.8600320784862285</v>
      </c>
      <c r="B8">
        <v>4.5300284054828168</v>
      </c>
      <c r="C8">
        <v>3.0329144645227788</v>
      </c>
      <c r="I8">
        <v>3.1632863378249874</v>
      </c>
      <c r="J8">
        <v>3.1933179444828332</v>
      </c>
      <c r="K8">
        <v>3.3845307394760922</v>
      </c>
      <c r="Q8">
        <v>2.8461026666286497</v>
      </c>
      <c r="R8">
        <v>2.9544901271187838</v>
      </c>
      <c r="S8">
        <v>2.7256475318680065</v>
      </c>
    </row>
    <row r="9" spans="1:19" x14ac:dyDescent="0.35">
      <c r="A9">
        <v>4.0825869361434846</v>
      </c>
      <c r="B9">
        <v>4.6428720775355155</v>
      </c>
      <c r="C9">
        <v>4.0037488945782238</v>
      </c>
      <c r="I9">
        <v>3.563275561565701</v>
      </c>
      <c r="J9">
        <v>3.2086713716710924</v>
      </c>
      <c r="K9">
        <v>4.0083239429783282</v>
      </c>
      <c r="Q9">
        <v>3.5132854623467256</v>
      </c>
      <c r="R9">
        <v>3.1963324224115715</v>
      </c>
      <c r="S9">
        <v>3.3945021157599227</v>
      </c>
    </row>
    <row r="10" spans="1:19" x14ac:dyDescent="0.35">
      <c r="A10">
        <v>4.196088269096836</v>
      </c>
      <c r="B10">
        <v>2.636172046075588</v>
      </c>
      <c r="C10">
        <v>3.8151401213819969</v>
      </c>
      <c r="I10">
        <v>3.1752770756213424</v>
      </c>
      <c r="J10">
        <v>4.0058617648231518</v>
      </c>
      <c r="K10">
        <v>3.4562911448290898</v>
      </c>
      <c r="Q10">
        <v>2.8001899614885533</v>
      </c>
      <c r="R10">
        <v>1.9715568592616088</v>
      </c>
      <c r="S10">
        <v>2.3080017761416571</v>
      </c>
    </row>
    <row r="11" spans="1:19" x14ac:dyDescent="0.35">
      <c r="A11">
        <v>4.4530508307422529</v>
      </c>
      <c r="B11">
        <v>4.8138463765204236</v>
      </c>
      <c r="C11">
        <v>4.3581987679435299</v>
      </c>
      <c r="I11">
        <v>2.4271072659071278</v>
      </c>
      <c r="J11">
        <v>3.2194497021609827</v>
      </c>
      <c r="K11">
        <v>3.0660261099406627</v>
      </c>
      <c r="Q11">
        <v>3.9989699198182524</v>
      </c>
      <c r="R11">
        <v>3.9277997917299707</v>
      </c>
      <c r="S11">
        <v>3.5465804270901407</v>
      </c>
    </row>
    <row r="12" spans="1:19" x14ac:dyDescent="0.35">
      <c r="A12">
        <v>3.8536966076228802</v>
      </c>
      <c r="B12">
        <v>2.8872874445372356</v>
      </c>
      <c r="C12">
        <v>3.4028561728716444</v>
      </c>
      <c r="I12">
        <v>3.3589054101941884</v>
      </c>
      <c r="J12">
        <v>3.7851784449995596</v>
      </c>
      <c r="K12">
        <v>3.2022564879483024</v>
      </c>
      <c r="Q12">
        <v>2.1281962671850958</v>
      </c>
      <c r="R12">
        <v>3.5140847706742586</v>
      </c>
      <c r="S12">
        <v>2.7166490939850583</v>
      </c>
    </row>
    <row r="13" spans="1:19" x14ac:dyDescent="0.35">
      <c r="A13">
        <v>3.2483395942368185</v>
      </c>
      <c r="B13">
        <v>3.1280487219672133</v>
      </c>
      <c r="C13">
        <v>3.6783378991939943</v>
      </c>
      <c r="I13">
        <v>2.3280095374972882</v>
      </c>
      <c r="J13">
        <v>4.2648846300897887</v>
      </c>
      <c r="K13">
        <v>2.847886953559116</v>
      </c>
      <c r="Q13">
        <v>3.5757847219914614</v>
      </c>
      <c r="R13">
        <v>2.7618626485133779</v>
      </c>
      <c r="S13">
        <v>0.55678357599539763</v>
      </c>
    </row>
    <row r="15" spans="1:19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9" x14ac:dyDescent="0.35">
      <c r="A16" t="s">
        <v>97</v>
      </c>
      <c r="H16" s="8"/>
      <c r="I16" t="s">
        <v>97</v>
      </c>
      <c r="P16" s="8"/>
      <c r="Q16" t="s">
        <v>97</v>
      </c>
    </row>
    <row r="17" spans="1:23" x14ac:dyDescent="0.35">
      <c r="H17" s="8"/>
      <c r="P17" s="8"/>
    </row>
    <row r="18" spans="1:23" ht="16" thickBot="1" x14ac:dyDescent="0.4">
      <c r="A18" t="s">
        <v>98</v>
      </c>
      <c r="H18" s="8"/>
      <c r="I18" t="s">
        <v>98</v>
      </c>
      <c r="P18" s="8"/>
      <c r="Q18" t="s">
        <v>98</v>
      </c>
    </row>
    <row r="19" spans="1:23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H19" s="9"/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  <c r="P19" s="8"/>
      <c r="Q19" s="4" t="s">
        <v>99</v>
      </c>
      <c r="R19" s="4" t="s">
        <v>85</v>
      </c>
      <c r="S19" s="4" t="s">
        <v>86</v>
      </c>
      <c r="T19" s="4" t="s">
        <v>87</v>
      </c>
      <c r="U19" s="4" t="s">
        <v>88</v>
      </c>
    </row>
    <row r="20" spans="1:23" x14ac:dyDescent="0.35">
      <c r="A20" s="2" t="s">
        <v>279</v>
      </c>
      <c r="B20" s="2">
        <v>12</v>
      </c>
      <c r="C20" s="2">
        <v>47.626734523768796</v>
      </c>
      <c r="D20" s="2">
        <v>3.9688945436473997</v>
      </c>
      <c r="E20" s="2">
        <v>0.25331399019293599</v>
      </c>
      <c r="H20" s="2"/>
      <c r="I20" s="2" t="s">
        <v>291</v>
      </c>
      <c r="J20" s="2">
        <v>12</v>
      </c>
      <c r="K20" s="2">
        <v>38.901917761579973</v>
      </c>
      <c r="L20" s="2">
        <v>3.2418264801316643</v>
      </c>
      <c r="M20" s="2">
        <v>0.24850044360142157</v>
      </c>
      <c r="P20" s="8"/>
      <c r="Q20" s="2" t="s">
        <v>303</v>
      </c>
      <c r="R20" s="2">
        <v>12</v>
      </c>
      <c r="S20" s="2">
        <v>36.29559773515777</v>
      </c>
      <c r="T20" s="2">
        <v>3.0246331445964807</v>
      </c>
      <c r="U20" s="2">
        <v>0.30266303225694197</v>
      </c>
    </row>
    <row r="21" spans="1:23" x14ac:dyDescent="0.35">
      <c r="A21" s="2" t="s">
        <v>82</v>
      </c>
      <c r="B21" s="2">
        <v>11</v>
      </c>
      <c r="C21" s="2">
        <v>43.065351351662159</v>
      </c>
      <c r="D21" s="2">
        <v>3.9150319410601964</v>
      </c>
      <c r="E21" s="2">
        <v>0.61484347340945078</v>
      </c>
      <c r="H21" s="2"/>
      <c r="I21" s="2" t="s">
        <v>30</v>
      </c>
      <c r="J21" s="2">
        <v>12</v>
      </c>
      <c r="K21" s="2">
        <v>43.53769445110138</v>
      </c>
      <c r="L21" s="2">
        <v>3.6281412042584482</v>
      </c>
      <c r="M21" s="2">
        <v>0.27383043488841385</v>
      </c>
      <c r="O21">
        <f>100*(L21-L20)/L20</f>
        <v>11.916576241646778</v>
      </c>
      <c r="P21" s="8"/>
      <c r="Q21" s="2" t="s">
        <v>54</v>
      </c>
      <c r="R21" s="2">
        <v>12</v>
      </c>
      <c r="S21" s="2">
        <v>34.342653210844233</v>
      </c>
      <c r="T21" s="2">
        <v>2.8618877675703529</v>
      </c>
      <c r="U21" s="2">
        <v>0.53608045444893937</v>
      </c>
    </row>
    <row r="22" spans="1:23" ht="16" thickBot="1" x14ac:dyDescent="0.4">
      <c r="A22" s="3" t="s">
        <v>18</v>
      </c>
      <c r="B22" s="3">
        <v>12</v>
      </c>
      <c r="C22" s="3">
        <v>44.431638022504579</v>
      </c>
      <c r="D22" s="3">
        <v>3.7026365018753817</v>
      </c>
      <c r="E22" s="3">
        <v>0.61509847140805041</v>
      </c>
      <c r="H22" s="2"/>
      <c r="I22" s="3" t="s">
        <v>42</v>
      </c>
      <c r="J22" s="3">
        <v>12</v>
      </c>
      <c r="K22" s="3">
        <v>38.465430304944576</v>
      </c>
      <c r="L22" s="3">
        <v>3.2054525254120478</v>
      </c>
      <c r="M22" s="3">
        <v>0.23231182886452861</v>
      </c>
      <c r="P22" s="8"/>
      <c r="Q22" s="3" t="s">
        <v>66</v>
      </c>
      <c r="R22" s="3">
        <v>11</v>
      </c>
      <c r="S22" s="3">
        <v>28.192160036101793</v>
      </c>
      <c r="T22" s="3">
        <v>2.5629236396456174</v>
      </c>
      <c r="U22" s="3">
        <v>0.67149706326301695</v>
      </c>
    </row>
    <row r="23" spans="1:23" x14ac:dyDescent="0.35">
      <c r="H23" s="2"/>
      <c r="P23" s="8"/>
    </row>
    <row r="24" spans="1:23" x14ac:dyDescent="0.35">
      <c r="H24" s="2"/>
      <c r="P24" s="8"/>
    </row>
    <row r="25" spans="1:23" ht="16" thickBot="1" x14ac:dyDescent="0.4">
      <c r="A25" t="s">
        <v>83</v>
      </c>
      <c r="H25" s="2"/>
      <c r="I25" t="s">
        <v>83</v>
      </c>
      <c r="P25" s="8"/>
      <c r="Q25" t="s">
        <v>83</v>
      </c>
    </row>
    <row r="26" spans="1:23" x14ac:dyDescent="0.35">
      <c r="A26" s="4" t="s">
        <v>100</v>
      </c>
      <c r="B26" s="4" t="s">
        <v>92</v>
      </c>
      <c r="C26" s="4" t="s">
        <v>93</v>
      </c>
      <c r="D26" s="4" t="s">
        <v>90</v>
      </c>
      <c r="E26" s="4" t="s">
        <v>94</v>
      </c>
      <c r="F26" s="4" t="s">
        <v>95</v>
      </c>
      <c r="G26" s="4" t="s">
        <v>96</v>
      </c>
      <c r="H26" s="2"/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  <c r="P26" s="8"/>
      <c r="Q26" s="4" t="s">
        <v>100</v>
      </c>
      <c r="R26" s="4" t="s">
        <v>92</v>
      </c>
      <c r="S26" s="4" t="s">
        <v>93</v>
      </c>
      <c r="T26" s="4" t="s">
        <v>90</v>
      </c>
      <c r="U26" s="4" t="s">
        <v>94</v>
      </c>
      <c r="V26" s="4" t="s">
        <v>95</v>
      </c>
      <c r="W26" s="4" t="s">
        <v>96</v>
      </c>
    </row>
    <row r="27" spans="1:23" x14ac:dyDescent="0.35">
      <c r="A27" s="2" t="s">
        <v>101</v>
      </c>
      <c r="B27" s="2">
        <v>0.47275308537702543</v>
      </c>
      <c r="C27" s="2">
        <v>2</v>
      </c>
      <c r="D27" s="2">
        <v>0.23637654268851271</v>
      </c>
      <c r="E27" s="2">
        <v>0.48175676364143255</v>
      </c>
      <c r="F27" s="2">
        <v>0.62210503077485046</v>
      </c>
      <c r="G27" s="2">
        <v>3.2945368164911413</v>
      </c>
      <c r="H27" s="2"/>
      <c r="I27" s="2" t="s">
        <v>101</v>
      </c>
      <c r="J27" s="2">
        <v>1.3169113995360622</v>
      </c>
      <c r="K27" s="2">
        <v>2</v>
      </c>
      <c r="L27" s="2">
        <v>0.65845569976803109</v>
      </c>
      <c r="M27" s="2">
        <v>2.617619013677809</v>
      </c>
      <c r="N27" s="2">
        <v>8.8069866551621606E-2</v>
      </c>
      <c r="O27" s="2">
        <v>3.2849176510382869</v>
      </c>
      <c r="P27" s="8"/>
      <c r="Q27" s="2" t="s">
        <v>101</v>
      </c>
      <c r="R27" s="2">
        <v>1.2500365978786263</v>
      </c>
      <c r="S27" s="2">
        <v>2</v>
      </c>
      <c r="T27" s="2">
        <v>0.62501829893931315</v>
      </c>
      <c r="U27" s="2">
        <v>1.2546514421970305</v>
      </c>
      <c r="V27" s="2">
        <v>0.29882757642879554</v>
      </c>
      <c r="W27" s="2">
        <v>3.2945368164911413</v>
      </c>
    </row>
    <row r="28" spans="1:23" x14ac:dyDescent="0.35">
      <c r="A28" s="2" t="s">
        <v>102</v>
      </c>
      <c r="B28" s="2">
        <v>15.700971811705095</v>
      </c>
      <c r="C28" s="2">
        <v>32</v>
      </c>
      <c r="D28" s="2">
        <v>0.49065536911578422</v>
      </c>
      <c r="E28" s="2"/>
      <c r="F28" s="2"/>
      <c r="G28" s="2"/>
      <c r="H28" s="2"/>
      <c r="I28" s="2" t="s">
        <v>102</v>
      </c>
      <c r="J28" s="2">
        <v>8.3010697808980538</v>
      </c>
      <c r="K28" s="2">
        <v>33</v>
      </c>
      <c r="L28" s="2">
        <v>0.25154756911812282</v>
      </c>
      <c r="M28" s="2"/>
      <c r="N28" s="2"/>
      <c r="O28" s="2"/>
      <c r="P28" s="8"/>
      <c r="Q28" s="2" t="s">
        <v>102</v>
      </c>
      <c r="R28" s="2">
        <v>15.941148986394843</v>
      </c>
      <c r="S28" s="2">
        <v>32</v>
      </c>
      <c r="T28" s="2">
        <v>0.49816090582483885</v>
      </c>
      <c r="U28" s="2"/>
      <c r="V28" s="2"/>
      <c r="W28" s="2"/>
    </row>
    <row r="29" spans="1:23" x14ac:dyDescent="0.35">
      <c r="A29" s="2"/>
      <c r="B29" s="2"/>
      <c r="C29" s="2"/>
      <c r="D29" s="2"/>
      <c r="E29" s="2"/>
      <c r="F29" s="2"/>
      <c r="G29" s="2"/>
      <c r="H29" s="8"/>
      <c r="I29" s="2"/>
      <c r="J29" s="2"/>
      <c r="K29" s="2"/>
      <c r="L29" s="2"/>
      <c r="M29" s="2"/>
      <c r="N29" s="2"/>
      <c r="O29" s="2"/>
      <c r="P29" s="8"/>
      <c r="Q29" s="2"/>
      <c r="R29" s="2"/>
      <c r="S29" s="2"/>
      <c r="T29" s="2"/>
      <c r="U29" s="2"/>
      <c r="V29" s="2"/>
      <c r="W29" s="2"/>
    </row>
    <row r="30" spans="1:23" ht="16" thickBot="1" x14ac:dyDescent="0.4">
      <c r="A30" s="3" t="s">
        <v>84</v>
      </c>
      <c r="B30" s="3">
        <v>16.173724897082121</v>
      </c>
      <c r="C30" s="3">
        <v>34</v>
      </c>
      <c r="D30" s="3"/>
      <c r="E30" s="3"/>
      <c r="F30" s="3"/>
      <c r="G30" s="3"/>
      <c r="H30" s="8"/>
      <c r="I30" s="3" t="s">
        <v>84</v>
      </c>
      <c r="J30" s="3">
        <v>9.617981180434116</v>
      </c>
      <c r="K30" s="3">
        <v>35</v>
      </c>
      <c r="L30" s="3"/>
      <c r="M30" s="3"/>
      <c r="N30" s="3"/>
      <c r="O30" s="3"/>
      <c r="P30" s="8"/>
      <c r="Q30" s="3" t="s">
        <v>84</v>
      </c>
      <c r="R30" s="3">
        <v>17.19118558427347</v>
      </c>
      <c r="S30" s="3">
        <v>34</v>
      </c>
      <c r="T30" s="3"/>
      <c r="U30" s="3"/>
      <c r="V30" s="3"/>
      <c r="W30" s="3"/>
    </row>
    <row r="31" spans="1:23" x14ac:dyDescent="0.35">
      <c r="A31" s="8"/>
      <c r="B31" s="8"/>
      <c r="C31" s="8"/>
      <c r="D31" s="8"/>
      <c r="E31" s="8"/>
      <c r="F31" s="8" t="s">
        <v>219</v>
      </c>
      <c r="G31" s="8"/>
      <c r="H31" s="8"/>
      <c r="I31" s="8"/>
      <c r="J31" s="8"/>
      <c r="K31" s="8"/>
      <c r="L31" s="8"/>
      <c r="M31" s="8"/>
      <c r="N31" s="13" t="s">
        <v>219</v>
      </c>
      <c r="O31" s="8"/>
      <c r="P31" s="8"/>
      <c r="Q31" s="8"/>
      <c r="R31" s="8"/>
      <c r="V31" s="8" t="s">
        <v>219</v>
      </c>
    </row>
    <row r="32" spans="1:23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8"/>
    </row>
    <row r="33" spans="1:18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8"/>
    </row>
    <row r="34" spans="1:18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8"/>
    </row>
    <row r="35" spans="1:18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8"/>
    </row>
    <row r="36" spans="1:18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8"/>
    </row>
    <row r="37" spans="1:18" x14ac:dyDescent="0.3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x14ac:dyDescent="0.3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3D2DD-1654-0A40-B383-B49736AB2015}">
  <dimension ref="A1:J43"/>
  <sheetViews>
    <sheetView workbookViewId="0"/>
  </sheetViews>
  <sheetFormatPr defaultColWidth="10.6640625" defaultRowHeight="15.5" x14ac:dyDescent="0.35"/>
  <sheetData>
    <row r="1" spans="1:10" x14ac:dyDescent="0.35">
      <c r="A1" s="12" t="s">
        <v>110</v>
      </c>
      <c r="G1" t="s">
        <v>110</v>
      </c>
    </row>
    <row r="2" spans="1:10" ht="16" thickBot="1" x14ac:dyDescent="0.4"/>
    <row r="3" spans="1:10" x14ac:dyDescent="0.35">
      <c r="A3" s="4"/>
      <c r="B3" s="4" t="s">
        <v>279</v>
      </c>
      <c r="C3" s="4" t="s">
        <v>82</v>
      </c>
      <c r="G3" s="4"/>
      <c r="H3" s="4" t="s">
        <v>279</v>
      </c>
      <c r="I3" s="4" t="s">
        <v>18</v>
      </c>
    </row>
    <row r="4" spans="1:10" x14ac:dyDescent="0.35">
      <c r="A4" s="2" t="s">
        <v>89</v>
      </c>
      <c r="B4" s="2">
        <v>3.9688945436473997</v>
      </c>
      <c r="C4" s="2">
        <v>3.9150319410601964</v>
      </c>
      <c r="G4" s="2" t="s">
        <v>89</v>
      </c>
      <c r="H4" s="2">
        <v>3.9688945436473997</v>
      </c>
      <c r="I4" s="2">
        <v>3.7026365018753817</v>
      </c>
    </row>
    <row r="5" spans="1:10" x14ac:dyDescent="0.35">
      <c r="A5" s="2" t="s">
        <v>88</v>
      </c>
      <c r="B5" s="2">
        <v>0.25331399019293599</v>
      </c>
      <c r="C5" s="2">
        <v>0.61484347340945078</v>
      </c>
      <c r="G5" s="2" t="s">
        <v>88</v>
      </c>
      <c r="H5" s="2">
        <v>0.25331399019293599</v>
      </c>
      <c r="I5" s="2">
        <v>0.61509847140805041</v>
      </c>
    </row>
    <row r="6" spans="1:10" x14ac:dyDescent="0.35">
      <c r="A6" s="2" t="s">
        <v>103</v>
      </c>
      <c r="B6" s="2">
        <v>12</v>
      </c>
      <c r="C6" s="2">
        <v>11</v>
      </c>
      <c r="G6" s="2" t="s">
        <v>103</v>
      </c>
      <c r="H6" s="2">
        <v>12</v>
      </c>
      <c r="I6" s="2">
        <v>12</v>
      </c>
    </row>
    <row r="7" spans="1:10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</row>
    <row r="8" spans="1:10" x14ac:dyDescent="0.35">
      <c r="A8" s="2" t="s">
        <v>93</v>
      </c>
      <c r="B8" s="2">
        <v>17</v>
      </c>
      <c r="C8" s="2"/>
      <c r="G8" s="2" t="s">
        <v>93</v>
      </c>
      <c r="H8" s="2">
        <v>19</v>
      </c>
      <c r="I8" s="2"/>
    </row>
    <row r="9" spans="1:10" x14ac:dyDescent="0.35">
      <c r="A9" s="2" t="s">
        <v>105</v>
      </c>
      <c r="B9" s="2">
        <v>0.19410185025668386</v>
      </c>
      <c r="C9" s="2"/>
      <c r="G9" s="2" t="s">
        <v>105</v>
      </c>
      <c r="H9" s="2">
        <v>0.98976099105582993</v>
      </c>
      <c r="I9" s="2"/>
    </row>
    <row r="10" spans="1:10" x14ac:dyDescent="0.35">
      <c r="A10" s="2" t="s">
        <v>106</v>
      </c>
      <c r="B10" s="2">
        <v>0.42419831878407721</v>
      </c>
      <c r="C10" s="2"/>
      <c r="G10" s="2" t="s">
        <v>106</v>
      </c>
      <c r="H10" s="2">
        <v>0.16736451157121768</v>
      </c>
      <c r="I10" s="2"/>
    </row>
    <row r="11" spans="1:10" x14ac:dyDescent="0.35">
      <c r="A11" s="2" t="s">
        <v>107</v>
      </c>
      <c r="B11" s="2">
        <v>1.7396067260750732</v>
      </c>
      <c r="C11" s="2"/>
      <c r="G11" s="2" t="s">
        <v>107</v>
      </c>
      <c r="H11" s="2">
        <v>1.7291328115213698</v>
      </c>
      <c r="I11" s="2"/>
    </row>
    <row r="12" spans="1:10" x14ac:dyDescent="0.35">
      <c r="A12" s="2" t="s">
        <v>108</v>
      </c>
      <c r="B12" s="2">
        <v>0.84839663756815442</v>
      </c>
      <c r="C12" s="2"/>
      <c r="D12" t="s">
        <v>219</v>
      </c>
      <c r="G12" s="2" t="s">
        <v>108</v>
      </c>
      <c r="H12" s="2">
        <v>0.33472902314243536</v>
      </c>
      <c r="I12" s="2"/>
      <c r="J12" t="s">
        <v>219</v>
      </c>
    </row>
    <row r="13" spans="1:10" ht="16" thickBot="1" x14ac:dyDescent="0.4">
      <c r="A13" s="3" t="s">
        <v>109</v>
      </c>
      <c r="B13" s="3">
        <v>2.109815577833317</v>
      </c>
      <c r="C13" s="3"/>
      <c r="G13" s="3" t="s">
        <v>109</v>
      </c>
      <c r="H13" s="3">
        <v>2.0930240544083096</v>
      </c>
      <c r="I13" s="3"/>
    </row>
    <row r="16" spans="1:10" x14ac:dyDescent="0.35">
      <c r="A16" t="s">
        <v>110</v>
      </c>
      <c r="G16" t="s">
        <v>110</v>
      </c>
    </row>
    <row r="17" spans="1:10" ht="16" thickBot="1" x14ac:dyDescent="0.4"/>
    <row r="18" spans="1:10" x14ac:dyDescent="0.35">
      <c r="A18" s="4"/>
      <c r="B18" s="4" t="s">
        <v>291</v>
      </c>
      <c r="C18" s="4" t="s">
        <v>30</v>
      </c>
      <c r="G18" s="4"/>
      <c r="H18" s="4" t="s">
        <v>291</v>
      </c>
      <c r="I18" s="4" t="s">
        <v>42</v>
      </c>
    </row>
    <row r="19" spans="1:10" x14ac:dyDescent="0.35">
      <c r="A19" s="2" t="s">
        <v>89</v>
      </c>
      <c r="B19" s="2">
        <v>3.2418264801316643</v>
      </c>
      <c r="C19" s="2">
        <v>3.6281412042584482</v>
      </c>
      <c r="G19" s="2" t="s">
        <v>89</v>
      </c>
      <c r="H19" s="2">
        <v>3.2418264801316643</v>
      </c>
      <c r="I19" s="2">
        <v>3.2054525254120478</v>
      </c>
    </row>
    <row r="20" spans="1:10" x14ac:dyDescent="0.35">
      <c r="A20" s="2" t="s">
        <v>88</v>
      </c>
      <c r="B20" s="2">
        <v>0.24850044360142157</v>
      </c>
      <c r="C20" s="2">
        <v>0.27383043488841385</v>
      </c>
      <c r="G20" s="2" t="s">
        <v>88</v>
      </c>
      <c r="H20" s="2">
        <v>0.24850044360142157</v>
      </c>
      <c r="I20" s="2">
        <v>0.23231182886452861</v>
      </c>
    </row>
    <row r="21" spans="1:10" x14ac:dyDescent="0.35">
      <c r="A21" s="2" t="s">
        <v>103</v>
      </c>
      <c r="B21" s="2">
        <v>12</v>
      </c>
      <c r="C21" s="2">
        <v>12</v>
      </c>
      <c r="G21" s="2" t="s">
        <v>103</v>
      </c>
      <c r="H21" s="2">
        <v>12</v>
      </c>
      <c r="I21" s="2">
        <v>12</v>
      </c>
    </row>
    <row r="22" spans="1:10" x14ac:dyDescent="0.35">
      <c r="A22" s="2" t="s">
        <v>104</v>
      </c>
      <c r="B22" s="2">
        <v>0</v>
      </c>
      <c r="C22" s="2"/>
      <c r="G22" s="2" t="s">
        <v>104</v>
      </c>
      <c r="H22" s="2">
        <v>0</v>
      </c>
      <c r="I22" s="2"/>
    </row>
    <row r="23" spans="1:10" x14ac:dyDescent="0.35">
      <c r="A23" s="2" t="s">
        <v>93</v>
      </c>
      <c r="B23" s="2">
        <v>22</v>
      </c>
      <c r="C23" s="2"/>
      <c r="G23" s="2" t="s">
        <v>93</v>
      </c>
      <c r="H23" s="2">
        <v>22</v>
      </c>
      <c r="I23" s="2"/>
    </row>
    <row r="24" spans="1:10" x14ac:dyDescent="0.35">
      <c r="A24" s="2" t="s">
        <v>105</v>
      </c>
      <c r="B24" s="2">
        <v>-1.8516505734414077</v>
      </c>
      <c r="C24" s="2"/>
      <c r="G24" s="2" t="s">
        <v>105</v>
      </c>
      <c r="H24" s="2">
        <v>0.18171608549293403</v>
      </c>
      <c r="I24" s="2"/>
    </row>
    <row r="25" spans="1:10" x14ac:dyDescent="0.35">
      <c r="A25" s="2" t="s">
        <v>106</v>
      </c>
      <c r="B25" s="2">
        <v>3.8772681084122615E-2</v>
      </c>
      <c r="C25" s="2"/>
      <c r="G25" s="2" t="s">
        <v>106</v>
      </c>
      <c r="H25" s="2">
        <v>0.42873470811290676</v>
      </c>
      <c r="I25" s="2"/>
    </row>
    <row r="26" spans="1:10" x14ac:dyDescent="0.35">
      <c r="A26" s="2" t="s">
        <v>107</v>
      </c>
      <c r="B26" s="2">
        <v>1.7171443743802424</v>
      </c>
      <c r="C26" s="2"/>
      <c r="G26" s="2" t="s">
        <v>107</v>
      </c>
      <c r="H26" s="2">
        <v>1.7171443743802424</v>
      </c>
      <c r="I26" s="2"/>
    </row>
    <row r="27" spans="1:10" x14ac:dyDescent="0.35">
      <c r="A27" s="2" t="s">
        <v>108</v>
      </c>
      <c r="B27" s="2">
        <v>7.754536216824523E-2</v>
      </c>
      <c r="C27" s="2"/>
      <c r="D27" t="s">
        <v>219</v>
      </c>
      <c r="G27" s="2" t="s">
        <v>108</v>
      </c>
      <c r="H27" s="2">
        <v>0.85746941622581352</v>
      </c>
      <c r="I27" s="2"/>
      <c r="J27" t="s">
        <v>219</v>
      </c>
    </row>
    <row r="28" spans="1:10" ht="16" thickBot="1" x14ac:dyDescent="0.4">
      <c r="A28" s="3" t="s">
        <v>109</v>
      </c>
      <c r="B28" s="3">
        <v>2.0738730679040258</v>
      </c>
      <c r="C28" s="3"/>
      <c r="G28" s="3" t="s">
        <v>109</v>
      </c>
      <c r="H28" s="3">
        <v>2.0738730679040258</v>
      </c>
      <c r="I28" s="3"/>
    </row>
    <row r="31" spans="1:10" x14ac:dyDescent="0.35">
      <c r="A31" t="s">
        <v>110</v>
      </c>
      <c r="G31" t="s">
        <v>110</v>
      </c>
    </row>
    <row r="32" spans="1:10" ht="16" thickBot="1" x14ac:dyDescent="0.4"/>
    <row r="33" spans="1:10" x14ac:dyDescent="0.35">
      <c r="A33" s="4"/>
      <c r="B33" s="4" t="s">
        <v>303</v>
      </c>
      <c r="C33" s="4" t="s">
        <v>54</v>
      </c>
      <c r="G33" s="4"/>
      <c r="H33" s="4" t="s">
        <v>303</v>
      </c>
      <c r="I33" s="4" t="s">
        <v>66</v>
      </c>
    </row>
    <row r="34" spans="1:10" x14ac:dyDescent="0.35">
      <c r="A34" s="2" t="s">
        <v>89</v>
      </c>
      <c r="B34" s="2">
        <v>3.0246331445964807</v>
      </c>
      <c r="C34" s="2">
        <v>2.8618877675703529</v>
      </c>
      <c r="G34" s="2" t="s">
        <v>89</v>
      </c>
      <c r="H34" s="2">
        <v>3.0246331445964807</v>
      </c>
      <c r="I34" s="2">
        <v>2.5629236396456174</v>
      </c>
    </row>
    <row r="35" spans="1:10" x14ac:dyDescent="0.35">
      <c r="A35" s="2" t="s">
        <v>88</v>
      </c>
      <c r="B35" s="2">
        <v>0.30266303225694197</v>
      </c>
      <c r="C35" s="2">
        <v>0.53608045444893937</v>
      </c>
      <c r="G35" s="2" t="s">
        <v>88</v>
      </c>
      <c r="H35" s="2">
        <v>0.30266303225694197</v>
      </c>
      <c r="I35" s="2">
        <v>0.67149706326301695</v>
      </c>
    </row>
    <row r="36" spans="1:10" x14ac:dyDescent="0.35">
      <c r="A36" s="2" t="s">
        <v>103</v>
      </c>
      <c r="B36" s="2">
        <v>12</v>
      </c>
      <c r="C36" s="2">
        <v>12</v>
      </c>
      <c r="G36" s="2" t="s">
        <v>103</v>
      </c>
      <c r="H36" s="2">
        <v>12</v>
      </c>
      <c r="I36" s="2">
        <v>11</v>
      </c>
    </row>
    <row r="37" spans="1:10" x14ac:dyDescent="0.35">
      <c r="A37" s="2" t="s">
        <v>104</v>
      </c>
      <c r="B37" s="2">
        <v>0</v>
      </c>
      <c r="C37" s="2"/>
      <c r="G37" s="2" t="s">
        <v>104</v>
      </c>
      <c r="H37" s="2">
        <v>0</v>
      </c>
      <c r="I37" s="2"/>
    </row>
    <row r="38" spans="1:10" x14ac:dyDescent="0.35">
      <c r="A38" s="2" t="s">
        <v>93</v>
      </c>
      <c r="B38" s="2">
        <v>20</v>
      </c>
      <c r="C38" s="2"/>
      <c r="G38" s="2" t="s">
        <v>93</v>
      </c>
      <c r="H38" s="2">
        <v>17</v>
      </c>
      <c r="I38" s="2"/>
    </row>
    <row r="39" spans="1:10" x14ac:dyDescent="0.35">
      <c r="A39" s="2" t="s">
        <v>105</v>
      </c>
      <c r="B39" s="2">
        <v>0.61558028655484365</v>
      </c>
      <c r="C39" s="2"/>
      <c r="G39" s="2" t="s">
        <v>105</v>
      </c>
      <c r="H39" s="2">
        <v>1.5719770394743318</v>
      </c>
      <c r="I39" s="2"/>
    </row>
    <row r="40" spans="1:10" x14ac:dyDescent="0.35">
      <c r="A40" s="2" t="s">
        <v>106</v>
      </c>
      <c r="B40" s="2">
        <v>0.27255686090998255</v>
      </c>
      <c r="C40" s="2"/>
      <c r="G40" s="2" t="s">
        <v>106</v>
      </c>
      <c r="H40" s="2">
        <v>6.7190573152713873E-2</v>
      </c>
      <c r="I40" s="2"/>
    </row>
    <row r="41" spans="1:10" x14ac:dyDescent="0.35">
      <c r="A41" s="2" t="s">
        <v>107</v>
      </c>
      <c r="B41" s="2">
        <v>1.7247182429207868</v>
      </c>
      <c r="C41" s="2"/>
      <c r="G41" s="2" t="s">
        <v>107</v>
      </c>
      <c r="H41" s="2">
        <v>1.7396067260750732</v>
      </c>
      <c r="I41" s="2"/>
    </row>
    <row r="42" spans="1:10" x14ac:dyDescent="0.35">
      <c r="A42" s="2" t="s">
        <v>108</v>
      </c>
      <c r="B42" s="2">
        <v>0.54511372181996509</v>
      </c>
      <c r="C42" s="2"/>
      <c r="D42" t="s">
        <v>219</v>
      </c>
      <c r="G42" s="2" t="s">
        <v>108</v>
      </c>
      <c r="H42" s="2">
        <v>0.13438114630542775</v>
      </c>
      <c r="I42" s="2"/>
      <c r="J42" t="s">
        <v>219</v>
      </c>
    </row>
    <row r="43" spans="1:10" ht="16" thickBot="1" x14ac:dyDescent="0.4">
      <c r="A43" s="3" t="s">
        <v>109</v>
      </c>
      <c r="B43" s="3">
        <v>2.0859634472658648</v>
      </c>
      <c r="C43" s="3"/>
      <c r="G43" s="3" t="s">
        <v>109</v>
      </c>
      <c r="H43" s="3">
        <v>2.109815577833317</v>
      </c>
      <c r="I43" s="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6D638-08BD-C44B-B5E2-143431871841}">
  <dimension ref="A1:K30"/>
  <sheetViews>
    <sheetView workbookViewId="0">
      <selection activeCell="F14" sqref="F14"/>
    </sheetView>
  </sheetViews>
  <sheetFormatPr defaultColWidth="10.6640625" defaultRowHeight="15.5" x14ac:dyDescent="0.35"/>
  <sheetData>
    <row r="1" spans="1:11" x14ac:dyDescent="0.35">
      <c r="A1" s="12" t="s">
        <v>110</v>
      </c>
      <c r="H1" t="s">
        <v>110</v>
      </c>
    </row>
    <row r="2" spans="1:11" ht="16" thickBot="1" x14ac:dyDescent="0.4"/>
    <row r="3" spans="1:11" x14ac:dyDescent="0.35">
      <c r="A3" s="4"/>
      <c r="B3" s="4" t="s">
        <v>30</v>
      </c>
      <c r="C3" s="4" t="s">
        <v>42</v>
      </c>
      <c r="D3" t="s">
        <v>229</v>
      </c>
      <c r="H3" s="4"/>
      <c r="I3" s="4" t="s">
        <v>54</v>
      </c>
      <c r="J3" s="4" t="s">
        <v>66</v>
      </c>
      <c r="K3" t="s">
        <v>229</v>
      </c>
    </row>
    <row r="4" spans="1:11" x14ac:dyDescent="0.35">
      <c r="A4" s="2" t="s">
        <v>89</v>
      </c>
      <c r="B4" s="2">
        <v>3.6281412042584482</v>
      </c>
      <c r="C4" s="2">
        <v>3.2054525254120478</v>
      </c>
      <c r="H4" s="2" t="s">
        <v>89</v>
      </c>
      <c r="I4" s="2">
        <v>2.8618877675703529</v>
      </c>
      <c r="J4" s="2">
        <v>2.5629236396456174</v>
      </c>
    </row>
    <row r="5" spans="1:11" x14ac:dyDescent="0.35">
      <c r="A5" s="2" t="s">
        <v>88</v>
      </c>
      <c r="B5" s="2">
        <v>0.27383043488841385</v>
      </c>
      <c r="C5" s="2">
        <v>0.23231182886452861</v>
      </c>
      <c r="H5" s="2" t="s">
        <v>88</v>
      </c>
      <c r="I5" s="2">
        <v>0.53608045444893937</v>
      </c>
      <c r="J5" s="2">
        <v>0.67149706326301695</v>
      </c>
    </row>
    <row r="6" spans="1:11" x14ac:dyDescent="0.35">
      <c r="A6" s="2" t="s">
        <v>103</v>
      </c>
      <c r="B6" s="2">
        <v>12</v>
      </c>
      <c r="C6" s="2">
        <v>12</v>
      </c>
      <c r="H6" s="2" t="s">
        <v>103</v>
      </c>
      <c r="I6" s="2">
        <v>12</v>
      </c>
      <c r="J6" s="2">
        <v>11</v>
      </c>
    </row>
    <row r="7" spans="1:11" x14ac:dyDescent="0.35">
      <c r="A7" s="2" t="s">
        <v>104</v>
      </c>
      <c r="B7" s="2">
        <v>0</v>
      </c>
      <c r="C7" s="2"/>
      <c r="H7" s="2" t="s">
        <v>104</v>
      </c>
      <c r="I7" s="2">
        <v>0</v>
      </c>
      <c r="J7" s="2"/>
    </row>
    <row r="8" spans="1:11" x14ac:dyDescent="0.35">
      <c r="A8" s="2" t="s">
        <v>93</v>
      </c>
      <c r="B8" s="2">
        <v>22</v>
      </c>
      <c r="C8" s="2"/>
      <c r="H8" s="2" t="s">
        <v>93</v>
      </c>
      <c r="I8" s="2">
        <v>20</v>
      </c>
      <c r="J8" s="2"/>
    </row>
    <row r="9" spans="1:11" x14ac:dyDescent="0.35">
      <c r="A9" s="2" t="s">
        <v>105</v>
      </c>
      <c r="B9" s="2">
        <v>2.0581401145148037</v>
      </c>
      <c r="C9" s="2"/>
      <c r="H9" s="2" t="s">
        <v>105</v>
      </c>
      <c r="I9" s="2">
        <v>0.91948249248777769</v>
      </c>
      <c r="J9" s="2"/>
    </row>
    <row r="10" spans="1:11" x14ac:dyDescent="0.35">
      <c r="A10" s="2" t="s">
        <v>106</v>
      </c>
      <c r="B10" s="2">
        <v>2.5807562677438441E-2</v>
      </c>
      <c r="C10" s="2"/>
      <c r="H10" s="2" t="s">
        <v>106</v>
      </c>
      <c r="I10" s="2">
        <v>0.1844003640203255</v>
      </c>
      <c r="J10" s="2"/>
    </row>
    <row r="11" spans="1:11" x14ac:dyDescent="0.35">
      <c r="A11" s="2" t="s">
        <v>107</v>
      </c>
      <c r="B11" s="2">
        <v>1.7171443743802424</v>
      </c>
      <c r="C11" s="2"/>
      <c r="H11" s="2" t="s">
        <v>107</v>
      </c>
      <c r="I11" s="2">
        <v>1.7247182429207868</v>
      </c>
      <c r="J11" s="2"/>
    </row>
    <row r="12" spans="1:11" x14ac:dyDescent="0.35">
      <c r="A12" s="2" t="s">
        <v>108</v>
      </c>
      <c r="B12" s="2">
        <v>5.1615125354876883E-2</v>
      </c>
      <c r="C12" s="2"/>
      <c r="D12" s="7" t="s">
        <v>219</v>
      </c>
      <c r="H12" s="2" t="s">
        <v>108</v>
      </c>
      <c r="I12" s="2">
        <v>0.368800728040651</v>
      </c>
      <c r="J12" s="2"/>
      <c r="K12" t="s">
        <v>219</v>
      </c>
    </row>
    <row r="13" spans="1:11" ht="16" thickBot="1" x14ac:dyDescent="0.4">
      <c r="A13" s="3" t="s">
        <v>109</v>
      </c>
      <c r="B13" s="3">
        <v>2.0738730679040258</v>
      </c>
      <c r="C13" s="3"/>
      <c r="H13" s="3" t="s">
        <v>109</v>
      </c>
      <c r="I13" s="3">
        <v>2.0859634472658648</v>
      </c>
      <c r="J13" s="3"/>
    </row>
    <row r="18" spans="1:11" x14ac:dyDescent="0.35">
      <c r="A18" t="s">
        <v>110</v>
      </c>
      <c r="H18" t="s">
        <v>110</v>
      </c>
    </row>
    <row r="19" spans="1:11" ht="16" thickBot="1" x14ac:dyDescent="0.4"/>
    <row r="20" spans="1:11" x14ac:dyDescent="0.35">
      <c r="A20" s="4"/>
      <c r="B20" s="4" t="s">
        <v>30</v>
      </c>
      <c r="C20" s="4" t="s">
        <v>54</v>
      </c>
      <c r="D20" t="s">
        <v>230</v>
      </c>
      <c r="H20" s="4"/>
      <c r="I20" s="4" t="s">
        <v>42</v>
      </c>
      <c r="J20" s="4" t="s">
        <v>66</v>
      </c>
      <c r="K20" t="s">
        <v>231</v>
      </c>
    </row>
    <row r="21" spans="1:11" x14ac:dyDescent="0.35">
      <c r="A21" s="2" t="s">
        <v>89</v>
      </c>
      <c r="B21" s="2">
        <v>3.6281412042584482</v>
      </c>
      <c r="C21" s="2">
        <v>2.8618877675703529</v>
      </c>
      <c r="H21" s="2" t="s">
        <v>89</v>
      </c>
      <c r="I21" s="2">
        <v>3.2054525254120478</v>
      </c>
      <c r="J21" s="2">
        <v>2.5629236396456174</v>
      </c>
    </row>
    <row r="22" spans="1:11" x14ac:dyDescent="0.35">
      <c r="A22" s="2" t="s">
        <v>88</v>
      </c>
      <c r="B22" s="2">
        <v>0.27383043488841385</v>
      </c>
      <c r="C22" s="2">
        <v>0.53608045444893937</v>
      </c>
      <c r="H22" s="2" t="s">
        <v>88</v>
      </c>
      <c r="I22" s="2">
        <v>0.23231182886452861</v>
      </c>
      <c r="J22" s="2">
        <v>0.67149706326301695</v>
      </c>
    </row>
    <row r="23" spans="1:11" x14ac:dyDescent="0.35">
      <c r="A23" s="2" t="s">
        <v>103</v>
      </c>
      <c r="B23" s="2">
        <v>12</v>
      </c>
      <c r="C23" s="2">
        <v>12</v>
      </c>
      <c r="H23" s="2" t="s">
        <v>103</v>
      </c>
      <c r="I23" s="2">
        <v>12</v>
      </c>
      <c r="J23" s="2">
        <v>11</v>
      </c>
    </row>
    <row r="24" spans="1:11" x14ac:dyDescent="0.35">
      <c r="A24" s="2" t="s">
        <v>104</v>
      </c>
      <c r="B24" s="2">
        <v>0</v>
      </c>
      <c r="C24" s="2"/>
      <c r="H24" s="2" t="s">
        <v>104</v>
      </c>
      <c r="I24" s="2">
        <v>0</v>
      </c>
      <c r="J24" s="2"/>
    </row>
    <row r="25" spans="1:11" x14ac:dyDescent="0.35">
      <c r="A25" s="2" t="s">
        <v>93</v>
      </c>
      <c r="B25" s="2">
        <v>20</v>
      </c>
      <c r="C25" s="2"/>
      <c r="H25" s="2" t="s">
        <v>93</v>
      </c>
      <c r="I25" s="2">
        <v>16</v>
      </c>
      <c r="J25" s="2"/>
    </row>
    <row r="26" spans="1:11" x14ac:dyDescent="0.35">
      <c r="A26" s="2" t="s">
        <v>105</v>
      </c>
      <c r="B26" s="2">
        <v>2.9494730978248365</v>
      </c>
      <c r="C26" s="2"/>
      <c r="H26" s="2" t="s">
        <v>105</v>
      </c>
      <c r="I26" s="2">
        <v>2.265961157397725</v>
      </c>
      <c r="J26" s="2"/>
    </row>
    <row r="27" spans="1:11" x14ac:dyDescent="0.35">
      <c r="A27" s="2" t="s">
        <v>106</v>
      </c>
      <c r="B27" s="2">
        <v>3.9631978473766791E-3</v>
      </c>
      <c r="C27" s="2"/>
      <c r="H27" s="2" t="s">
        <v>106</v>
      </c>
      <c r="I27" s="2">
        <v>1.8839613467935515E-2</v>
      </c>
      <c r="J27" s="2"/>
    </row>
    <row r="28" spans="1:11" x14ac:dyDescent="0.35">
      <c r="A28" s="2" t="s">
        <v>107</v>
      </c>
      <c r="B28" s="2">
        <v>1.7247182429207868</v>
      </c>
      <c r="C28" s="2"/>
      <c r="H28" s="2" t="s">
        <v>107</v>
      </c>
      <c r="I28" s="2">
        <v>1.7458836762762506</v>
      </c>
      <c r="J28" s="2"/>
    </row>
    <row r="29" spans="1:11" x14ac:dyDescent="0.35">
      <c r="A29" s="2" t="s">
        <v>108</v>
      </c>
      <c r="B29" s="2">
        <v>7.9263956947533583E-3</v>
      </c>
      <c r="C29" s="2"/>
      <c r="D29" t="s">
        <v>220</v>
      </c>
      <c r="H29" s="2" t="s">
        <v>108</v>
      </c>
      <c r="I29" s="2">
        <v>3.767922693587103E-2</v>
      </c>
      <c r="J29" s="2"/>
      <c r="K29" s="7" t="s">
        <v>220</v>
      </c>
    </row>
    <row r="30" spans="1:11" ht="16" thickBot="1" x14ac:dyDescent="0.4">
      <c r="A30" s="3" t="s">
        <v>109</v>
      </c>
      <c r="B30" s="3">
        <v>2.0859634472658648</v>
      </c>
      <c r="C30" s="3"/>
      <c r="H30" s="3" t="s">
        <v>109</v>
      </c>
      <c r="I30" s="3">
        <v>2.119905299221255</v>
      </c>
      <c r="J30" s="3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03A18-4741-324C-8B0B-76915B284531}">
  <dimension ref="A1:AA15"/>
  <sheetViews>
    <sheetView topLeftCell="D1" zoomScale="60" zoomScaleNormal="60" workbookViewId="0">
      <selection activeCell="Z16" sqref="Z16"/>
    </sheetView>
  </sheetViews>
  <sheetFormatPr defaultColWidth="10.6640625" defaultRowHeight="15.5" x14ac:dyDescent="0.35"/>
  <sheetData>
    <row r="1" spans="1:27" x14ac:dyDescent="0.35">
      <c r="A1" t="s">
        <v>111</v>
      </c>
      <c r="B1" t="s">
        <v>5</v>
      </c>
      <c r="C1" t="s">
        <v>123</v>
      </c>
      <c r="D1" t="s">
        <v>244</v>
      </c>
      <c r="E1" t="s">
        <v>135</v>
      </c>
      <c r="F1" t="s">
        <v>147</v>
      </c>
      <c r="G1" t="s">
        <v>17</v>
      </c>
      <c r="H1" t="s">
        <v>159</v>
      </c>
      <c r="I1" t="s">
        <v>256</v>
      </c>
      <c r="J1" t="s">
        <v>171</v>
      </c>
      <c r="K1" t="s">
        <v>183</v>
      </c>
      <c r="L1" t="s">
        <v>81</v>
      </c>
      <c r="M1" t="s">
        <v>195</v>
      </c>
      <c r="N1" t="s">
        <v>232</v>
      </c>
      <c r="O1" t="s">
        <v>207</v>
      </c>
      <c r="P1" t="s">
        <v>279</v>
      </c>
      <c r="Q1" t="s">
        <v>82</v>
      </c>
      <c r="R1" s="23" t="s">
        <v>342</v>
      </c>
      <c r="S1" t="s">
        <v>18</v>
      </c>
      <c r="T1" t="s">
        <v>291</v>
      </c>
      <c r="U1" t="s">
        <v>30</v>
      </c>
      <c r="V1" s="23" t="s">
        <v>354</v>
      </c>
      <c r="W1" t="s">
        <v>42</v>
      </c>
      <c r="X1" t="s">
        <v>303</v>
      </c>
      <c r="Y1" t="s">
        <v>54</v>
      </c>
      <c r="Z1" s="23" t="s">
        <v>341</v>
      </c>
      <c r="AA1" t="s">
        <v>66</v>
      </c>
    </row>
    <row r="2" spans="1:27" x14ac:dyDescent="0.35">
      <c r="A2">
        <f>'5.1.1'!D3</f>
        <v>3.5463562516040739</v>
      </c>
      <c r="B2">
        <f>'5.1.13'!D3</f>
        <v>4.199159129451302</v>
      </c>
      <c r="C2" s="6">
        <f>'5.1.25'!D3</f>
        <v>2.1091860819355737</v>
      </c>
      <c r="D2" s="6">
        <f>'5.1.37'!D3</f>
        <v>2.680376898612006</v>
      </c>
      <c r="E2">
        <f>'5.1.49'!D3</f>
        <v>4.3340660884186413</v>
      </c>
      <c r="F2">
        <f>'5.2.1'!D3</f>
        <v>3.2749871441773606</v>
      </c>
      <c r="G2">
        <f>'5.2.13'!D3</f>
        <v>3.3262819171789491</v>
      </c>
      <c r="H2">
        <f>'5.2.25'!D3</f>
        <v>1.7950047506936015</v>
      </c>
      <c r="I2">
        <f>'5.2.37'!D3</f>
        <v>1.9840747024923324</v>
      </c>
      <c r="J2">
        <f>'5.2.49'!D3</f>
        <v>3.0055124128618216</v>
      </c>
      <c r="K2">
        <f>'5.3.1'!D3</f>
        <v>2.4049977714456841</v>
      </c>
      <c r="L2">
        <f>'5.3.13'!D3</f>
        <v>4.2617243961326912</v>
      </c>
      <c r="M2">
        <f>'5.3.25'!D3</f>
        <v>1.4782635211203192</v>
      </c>
      <c r="N2">
        <f>'5.3.37'!D3</f>
        <v>2.4044535235001767</v>
      </c>
      <c r="O2">
        <f>'5.3.49'!D3</f>
        <v>2.4771690478500736</v>
      </c>
      <c r="P2">
        <f>'8.1.1'!D3</f>
        <v>3.9557586295607106</v>
      </c>
      <c r="R2" s="23">
        <v>2.6002523357576761</v>
      </c>
      <c r="S2">
        <f>'8.1.37'!D3</f>
        <v>4.7429344993612785</v>
      </c>
      <c r="T2">
        <f>'8.2.1'!D3</f>
        <v>3.3919009300441014</v>
      </c>
      <c r="U2">
        <f>'8.2.13'!D3</f>
        <v>3.187468093257845</v>
      </c>
      <c r="V2" s="23">
        <v>2.4493012492709987</v>
      </c>
      <c r="W2">
        <f>'8.2.37'!D3</f>
        <v>3.4002802015838354</v>
      </c>
      <c r="X2">
        <f>'8.3.1'!D3</f>
        <v>3.284394548771695</v>
      </c>
      <c r="Y2">
        <f>'8.3.13'!D3</f>
        <v>1.2772912340555131</v>
      </c>
      <c r="Z2" s="23">
        <v>0.89377487683340784</v>
      </c>
    </row>
    <row r="3" spans="1:27" x14ac:dyDescent="0.35">
      <c r="A3">
        <f>'5.1.1'!D4</f>
        <v>5.1345960991244741</v>
      </c>
      <c r="B3">
        <f>'5.1.13'!D4</f>
        <v>4.7107356416645372</v>
      </c>
      <c r="C3" s="6">
        <f>'5.1.25'!D4</f>
        <v>2.2432001329299989</v>
      </c>
      <c r="D3" s="6">
        <f>'5.1.37'!D4</f>
        <v>3.7321599772573784</v>
      </c>
      <c r="E3">
        <f>'5.1.49'!D4</f>
        <v>3.7496773556037484</v>
      </c>
      <c r="F3">
        <f>'5.2.1'!D4</f>
        <v>3.4442945208787936</v>
      </c>
      <c r="G3">
        <f>'5.2.13'!D4</f>
        <v>2.5086599805514651</v>
      </c>
      <c r="H3">
        <f>'5.2.25'!D4</f>
        <v>2.1830588243383087</v>
      </c>
      <c r="I3">
        <f>'5.2.37'!D4</f>
        <v>1.4540829247972853</v>
      </c>
      <c r="J3">
        <f>'5.2.49'!D4</f>
        <v>2.304698556802276</v>
      </c>
      <c r="K3">
        <f>'5.3.1'!D4</f>
        <v>2.191994646382589</v>
      </c>
      <c r="L3">
        <f>'5.3.13'!D4</f>
        <v>3.5195160665597389</v>
      </c>
      <c r="M3">
        <f>'5.3.25'!D4</f>
        <v>1.1578962817143772</v>
      </c>
      <c r="N3">
        <f>'5.3.37'!D4</f>
        <v>3.1277501311770992</v>
      </c>
      <c r="O3">
        <f>'5.3.49'!D4</f>
        <v>2.1517676590044679</v>
      </c>
      <c r="P3">
        <f>'8.1.1'!D4</f>
        <v>4.4790749651732567</v>
      </c>
      <c r="Q3">
        <f>'8.1.13'!D4</f>
        <v>3.900807727231987</v>
      </c>
      <c r="R3" s="23">
        <v>2.3630784964842437</v>
      </c>
      <c r="S3">
        <f>'8.1.37'!D4</f>
        <v>3.6283054021976064</v>
      </c>
      <c r="T3">
        <f>'8.2.1'!D4</f>
        <v>4.1411276587445052</v>
      </c>
      <c r="U3">
        <f>'8.2.13'!D4</f>
        <v>3.6064488422825893</v>
      </c>
      <c r="V3" s="23">
        <v>3.0196891184547834</v>
      </c>
      <c r="W3">
        <f>'8.2.37'!D4</f>
        <v>3.9090135319976795</v>
      </c>
      <c r="X3">
        <f>'8.3.1'!D4</f>
        <v>3.2145999548820292</v>
      </c>
      <c r="Y3">
        <f>'8.3.13'!D4</f>
        <v>2.3962213742936846</v>
      </c>
      <c r="Z3" s="23">
        <v>1.7694241814928537</v>
      </c>
      <c r="AA3">
        <f>'8.3.37'!D4</f>
        <v>2.3519919934748641</v>
      </c>
    </row>
    <row r="4" spans="1:27" x14ac:dyDescent="0.35">
      <c r="A4">
        <f>'5.1.1'!D5</f>
        <v>4.9779343874011541</v>
      </c>
      <c r="B4">
        <f>'5.1.13'!D5</f>
        <v>4.5538750120367295</v>
      </c>
      <c r="C4" s="6">
        <f>'5.1.25'!D5</f>
        <v>1.5254437737277959</v>
      </c>
      <c r="D4" s="6">
        <f>'5.1.37'!D5</f>
        <v>2.5863056436972709</v>
      </c>
      <c r="E4">
        <f>'5.1.49'!D5</f>
        <v>3.660520045323219</v>
      </c>
      <c r="F4">
        <f>'5.2.1'!D5</f>
        <v>3.4442945208787936</v>
      </c>
      <c r="G4">
        <f>'5.2.13'!D5</f>
        <v>3.4141713522519743</v>
      </c>
      <c r="H4">
        <f>'5.2.25'!D5</f>
        <v>2.2299397213088921</v>
      </c>
      <c r="I4">
        <f>'5.2.37'!D5</f>
        <v>1.596727953448237</v>
      </c>
      <c r="J4">
        <f>'5.2.49'!D5</f>
        <v>3.6162514690451193</v>
      </c>
      <c r="K4">
        <f>'5.3.1'!D5</f>
        <v>2.1804053413915501</v>
      </c>
      <c r="L4">
        <f>'5.3.13'!D5</f>
        <v>2.9575568489899129</v>
      </c>
      <c r="M4">
        <f>'5.3.25'!D5</f>
        <v>1.5996477723153273</v>
      </c>
      <c r="N4">
        <f>'5.3.37'!D5</f>
        <v>2.252491395035602</v>
      </c>
      <c r="O4">
        <f>'5.3.49'!D5</f>
        <v>2.1337653276285975</v>
      </c>
      <c r="P4">
        <f>'8.1.1'!D5</f>
        <v>4.5844288044573931</v>
      </c>
      <c r="Q4">
        <f>'8.1.13'!D5</f>
        <v>4.86554338583157</v>
      </c>
      <c r="R4" s="23">
        <v>3.0912485366243745</v>
      </c>
      <c r="S4">
        <f>'8.1.37'!D5</f>
        <v>2.7977410653582524</v>
      </c>
      <c r="T4">
        <f>'8.2.1'!D5</f>
        <v>3.1946981197054902</v>
      </c>
      <c r="U4">
        <f>'8.2.13'!D5</f>
        <v>4.7929291719920961</v>
      </c>
      <c r="V4" s="23">
        <v>2.8557685227278116</v>
      </c>
      <c r="W4">
        <f>'8.2.37'!D5</f>
        <v>3.2557170774253557</v>
      </c>
      <c r="X4">
        <f>'8.3.1'!D5</f>
        <v>2.9301202481665292</v>
      </c>
      <c r="Y4">
        <f>'8.3.13'!D5</f>
        <v>3.4432809333576819</v>
      </c>
      <c r="Z4" s="23">
        <v>0.42165553354524465</v>
      </c>
      <c r="AA4">
        <f>'8.3.37'!D5</f>
        <v>3.0845567409222334</v>
      </c>
    </row>
    <row r="5" spans="1:27" x14ac:dyDescent="0.35">
      <c r="A5">
        <f>'5.1.1'!D6</f>
        <v>4.2997793638944382</v>
      </c>
      <c r="B5">
        <f>'5.1.13'!D6</f>
        <v>4.160826834204145</v>
      </c>
      <c r="C5" s="6">
        <f>'5.1.25'!D6</f>
        <v>1.9915492605630731</v>
      </c>
      <c r="D5" s="6">
        <f>'5.1.37'!D6</f>
        <v>2.2492912708569426</v>
      </c>
      <c r="E5">
        <f>'5.1.49'!D6</f>
        <v>3.920893900897243</v>
      </c>
      <c r="F5">
        <f>'5.2.1'!D6</f>
        <v>3.7834876427889865</v>
      </c>
      <c r="G5">
        <f>'5.2.13'!D6</f>
        <v>2.9721237008039498</v>
      </c>
      <c r="H5">
        <f>'5.2.25'!D6</f>
        <v>2.4011076315098983</v>
      </c>
      <c r="I5">
        <f>'5.2.37'!D6</f>
        <v>1.5644537916646943</v>
      </c>
      <c r="J5">
        <f>'5.2.49'!D6</f>
        <v>2.9028752791993084</v>
      </c>
      <c r="K5">
        <f>'5.3.1'!D6</f>
        <v>2.0130646860412225</v>
      </c>
      <c r="L5">
        <f>'5.3.13'!D6</f>
        <v>2.989284548709354</v>
      </c>
      <c r="M5">
        <f>'5.3.25'!D6</f>
        <v>1.4485513356898205</v>
      </c>
      <c r="N5">
        <f>'5.3.37'!D6</f>
        <v>2.0607392587353996</v>
      </c>
      <c r="O5">
        <f>'5.3.49'!D6</f>
        <v>2.9178762282989297</v>
      </c>
      <c r="P5">
        <f>'8.1.1'!D6</f>
        <v>4.0525850776464747</v>
      </c>
      <c r="Q5">
        <f>'8.1.13'!D6</f>
        <v>3.9627228622145805</v>
      </c>
      <c r="R5" s="23">
        <v>2.8607452382454932</v>
      </c>
      <c r="S5">
        <f>'8.1.37'!D6</f>
        <v>2.0751114056374287</v>
      </c>
      <c r="T5">
        <f>'8.2.1'!D6</f>
        <v>3.1200921783085631</v>
      </c>
      <c r="U5">
        <f>'8.2.13'!D6</f>
        <v>3.1266283717417975</v>
      </c>
      <c r="V5" s="23">
        <v>2.8028997913294074</v>
      </c>
      <c r="W5">
        <f>'8.2.37'!D6</f>
        <v>2.7432986654034686</v>
      </c>
      <c r="X5">
        <f>'8.3.1'!D6</f>
        <v>2.2014349464923511</v>
      </c>
      <c r="Y5">
        <f>'8.3.13'!D6</f>
        <v>2.5932182260335108</v>
      </c>
      <c r="Z5" s="23">
        <v>3.2792701613455035</v>
      </c>
      <c r="AA5">
        <f>'8.3.37'!D6</f>
        <v>1.9524846972795091</v>
      </c>
    </row>
    <row r="6" spans="1:27" x14ac:dyDescent="0.35">
      <c r="A6">
        <f>'5.1.1'!D7</f>
        <v>4.3356422467047491</v>
      </c>
      <c r="B6">
        <f>'5.1.13'!D7</f>
        <v>4.6330717468234379</v>
      </c>
      <c r="C6" s="6">
        <f>'5.1.25'!D7</f>
        <v>1.8389099159783129</v>
      </c>
      <c r="D6" s="6">
        <f>'5.1.37'!D7</f>
        <v>3.1122026836927064</v>
      </c>
      <c r="E6">
        <f>'5.1.49'!D7</f>
        <v>3.8217749808368247</v>
      </c>
      <c r="G6">
        <f>'5.2.13'!D7</f>
        <v>3.5358826429560337</v>
      </c>
      <c r="H6">
        <f>'5.2.25'!D7</f>
        <v>1.6939914811181649</v>
      </c>
      <c r="I6">
        <f>'5.2.37'!D7</f>
        <v>1.3490654302286753</v>
      </c>
      <c r="J6">
        <f>'5.2.49'!D7</f>
        <v>3.2857747949907754</v>
      </c>
      <c r="K6">
        <f>'5.3.1'!D7</f>
        <v>2.1023716982082927</v>
      </c>
      <c r="L6">
        <f>'5.3.13'!D7</f>
        <v>5.3941537232224519</v>
      </c>
      <c r="M6">
        <f>'5.3.25'!D7</f>
        <v>1.5706093000797776</v>
      </c>
      <c r="N6">
        <f>'5.3.37'!D7</f>
        <v>2.1242544368438847</v>
      </c>
      <c r="O6">
        <f>'5.3.49'!D7</f>
        <v>2.7794323790713915</v>
      </c>
      <c r="P6">
        <f>'8.1.1'!D7</f>
        <v>4.1257044480723746</v>
      </c>
      <c r="Q6">
        <f>'8.1.13'!D7</f>
        <v>4.1706050053983521</v>
      </c>
      <c r="R6" s="23">
        <v>2.747755564970598</v>
      </c>
      <c r="S6">
        <f>'8.1.37'!D7</f>
        <v>4.3321223965892077</v>
      </c>
      <c r="T6">
        <f>'8.2.1'!D7</f>
        <v>3.7481977922027823</v>
      </c>
      <c r="U6">
        <f>'8.2.13'!D7</f>
        <v>3.3516087748290113</v>
      </c>
      <c r="V6" s="23">
        <v>2.7161487696114106</v>
      </c>
      <c r="W6">
        <f>'8.2.37'!D7</f>
        <v>2.8928580742005381</v>
      </c>
      <c r="X6">
        <f>'8.3.1'!D7</f>
        <v>2.6453575208704536</v>
      </c>
      <c r="Y6">
        <f>'8.3.13'!D7</f>
        <v>2.9247319084278129</v>
      </c>
      <c r="Z6" s="23">
        <v>2.3649630461363005</v>
      </c>
      <c r="AA6">
        <f>'8.3.37'!D7</f>
        <v>2.5177939304177275</v>
      </c>
    </row>
    <row r="7" spans="1:27" x14ac:dyDescent="0.35">
      <c r="A7">
        <f>'5.1.1'!D8</f>
        <v>4.249084880344566</v>
      </c>
      <c r="B7">
        <f>'5.1.13'!D8</f>
        <v>3.6792902228981861</v>
      </c>
      <c r="C7" s="6">
        <f>'5.1.25'!D8</f>
        <v>1.3904176264146997</v>
      </c>
      <c r="D7" s="6">
        <f>'5.1.37'!D8</f>
        <v>1.5578614052888917</v>
      </c>
      <c r="E7">
        <f>'5.1.49'!D8</f>
        <v>4.2850258373124781</v>
      </c>
      <c r="F7">
        <f>'5.2.1'!D8</f>
        <v>2.1109197307511622</v>
      </c>
      <c r="G7">
        <f>'5.2.13'!D8</f>
        <v>3.2490770552317745</v>
      </c>
      <c r="H7">
        <f>'5.2.25'!D8</f>
        <v>1.1550289232467732</v>
      </c>
      <c r="I7">
        <f>'5.2.37'!D8</f>
        <v>1.6872841668113139</v>
      </c>
      <c r="J7">
        <f>'5.2.49'!D8</f>
        <v>1.8496371644719702</v>
      </c>
      <c r="K7">
        <f>'5.3.1'!D8</f>
        <v>2.1776207608278839</v>
      </c>
      <c r="L7">
        <f>'5.3.13'!D8</f>
        <v>4.3784048029708842</v>
      </c>
      <c r="M7">
        <f>'5.3.25'!D8</f>
        <v>1.6665466307484746</v>
      </c>
      <c r="N7">
        <f>'5.3.37'!D8</f>
        <v>2.7874273665840708</v>
      </c>
      <c r="O7">
        <f>'5.3.49'!D8</f>
        <v>3.1939372314421379</v>
      </c>
      <c r="P7">
        <f>'8.1.1'!D8</f>
        <v>3.7353882825300966</v>
      </c>
      <c r="Q7">
        <f>'8.1.13'!D8</f>
        <v>3.5274172988668786</v>
      </c>
      <c r="R7" s="23">
        <v>2.4216996443586281</v>
      </c>
      <c r="S7">
        <f>'8.1.37'!D8</f>
        <v>4.564226932868646</v>
      </c>
      <c r="T7">
        <f>'8.2.1'!D8</f>
        <v>3.2900398939638955</v>
      </c>
      <c r="U7">
        <f>'8.2.13'!D8</f>
        <v>3.7952473387706398</v>
      </c>
      <c r="V7" s="23">
        <v>1.9642623858452657</v>
      </c>
      <c r="W7">
        <f>'8.2.37'!D8</f>
        <v>2.2989473756020984</v>
      </c>
      <c r="X7">
        <f>'8.3.1'!D8</f>
        <v>3.1571615165159761</v>
      </c>
      <c r="Y7">
        <f>'8.3.13'!D8</f>
        <v>3.3817829149664607</v>
      </c>
      <c r="Z7" s="23">
        <v>1.8156070052840059</v>
      </c>
      <c r="AA7">
        <f>'8.3.37'!D8</f>
        <v>3.0371681531672734</v>
      </c>
    </row>
    <row r="8" spans="1:27" x14ac:dyDescent="0.35">
      <c r="A8">
        <f>'5.1.1'!D9</f>
        <v>2.1334767623009308</v>
      </c>
      <c r="B8">
        <f>'5.1.13'!D9</f>
        <v>4.1624541654534823</v>
      </c>
      <c r="C8" s="6">
        <f>'5.1.25'!D9</f>
        <v>1.667236217316034</v>
      </c>
      <c r="D8" s="6">
        <f>'5.1.37'!D9</f>
        <v>2.9900702811833804</v>
      </c>
      <c r="E8">
        <f>'5.1.49'!D9</f>
        <v>4.2314767912410325</v>
      </c>
      <c r="F8">
        <f>'5.2.1'!D9</f>
        <v>3.4851412496822474</v>
      </c>
      <c r="G8">
        <f>'5.2.13'!D9</f>
        <v>2.5939361934940446</v>
      </c>
      <c r="H8">
        <f>'5.2.25'!D9</f>
        <v>1.3479611912753839</v>
      </c>
      <c r="I8">
        <f>'5.2.37'!D9</f>
        <v>1.2249986497675491</v>
      </c>
      <c r="J8">
        <f>'5.2.49'!D9</f>
        <v>1.1609399899490982</v>
      </c>
      <c r="K8">
        <f>'5.3.1'!D9</f>
        <v>2.5712848894784637</v>
      </c>
      <c r="L8">
        <f>'5.3.13'!D9</f>
        <v>3.6905467610614111</v>
      </c>
      <c r="M8">
        <f>'5.3.25'!D9</f>
        <v>1.1716960089537447</v>
      </c>
      <c r="N8">
        <f>'5.3.37'!D9</f>
        <v>2.9710737508548912</v>
      </c>
      <c r="O8">
        <f>'5.3.49'!D9</f>
        <v>3.0417833541501267</v>
      </c>
      <c r="P8">
        <f>'8.1.1'!D9</f>
        <v>2.8600320784862285</v>
      </c>
      <c r="Q8">
        <f>'8.1.13'!D9</f>
        <v>4.5300284054828168</v>
      </c>
      <c r="R8" s="23">
        <v>3.2803886254249481</v>
      </c>
      <c r="S8">
        <f>'8.1.37'!D9</f>
        <v>3.0329144645227788</v>
      </c>
      <c r="T8">
        <f>'8.2.1'!D9</f>
        <v>3.1632863378249874</v>
      </c>
      <c r="U8">
        <f>'8.2.13'!D9</f>
        <v>3.1933179444828332</v>
      </c>
      <c r="V8" s="23">
        <v>2.1998423313175834</v>
      </c>
      <c r="W8">
        <f>'8.2.37'!D9</f>
        <v>3.3845307394760922</v>
      </c>
      <c r="X8">
        <f>'8.3.1'!D9</f>
        <v>2.8461026666286497</v>
      </c>
      <c r="Y8">
        <f>'8.3.13'!D9</f>
        <v>2.9544901271187838</v>
      </c>
      <c r="Z8" s="23">
        <v>2.217749487789431</v>
      </c>
      <c r="AA8">
        <f>'8.3.37'!D9</f>
        <v>2.7256475318680065</v>
      </c>
    </row>
    <row r="9" spans="1:27" x14ac:dyDescent="0.35">
      <c r="A9">
        <f>'5.1.1'!D10</f>
        <v>3.454627828013527</v>
      </c>
      <c r="B9">
        <f>'5.1.13'!D10</f>
        <v>4.1636602846915709</v>
      </c>
      <c r="C9" s="6">
        <f>'5.1.25'!D10</f>
        <v>1.2040312324823892</v>
      </c>
      <c r="D9" s="6">
        <f>'5.1.37'!D10</f>
        <v>2.3988556041467239</v>
      </c>
      <c r="E9">
        <f>'5.1.49'!D10</f>
        <v>4.6273158059179602</v>
      </c>
      <c r="F9">
        <f>'5.2.1'!D10</f>
        <v>3.0023050434446241</v>
      </c>
      <c r="G9">
        <f>'5.2.13'!D10</f>
        <v>2.1224915872540291</v>
      </c>
      <c r="H9">
        <f>'5.2.25'!D10</f>
        <v>1.6976023112045107</v>
      </c>
      <c r="I9">
        <f>'5.2.37'!D10</f>
        <v>0.98197716542482338</v>
      </c>
      <c r="J9">
        <f>'5.2.49'!D10</f>
        <v>3.4529965564168505</v>
      </c>
      <c r="K9">
        <f>'5.3.1'!D10</f>
        <v>2.1910290217459725</v>
      </c>
      <c r="L9">
        <f>'5.3.13'!D10</f>
        <v>4.1878644721374778</v>
      </c>
      <c r="M9">
        <f>'5.3.25'!D10</f>
        <v>1.4037968170888409</v>
      </c>
      <c r="N9">
        <f>'5.3.37'!D10</f>
        <v>2.3888921908109793</v>
      </c>
      <c r="O9">
        <f>'5.3.49'!D10</f>
        <v>2.3300961978694517</v>
      </c>
      <c r="P9">
        <f>'8.1.1'!D10</f>
        <v>4.0825869361434846</v>
      </c>
      <c r="Q9">
        <f>'8.1.13'!D10</f>
        <v>4.6428720775355155</v>
      </c>
      <c r="R9" s="23">
        <v>3.5531576330287855</v>
      </c>
      <c r="S9">
        <f>'8.1.37'!D10</f>
        <v>4.0037488945782238</v>
      </c>
      <c r="T9">
        <f>'8.2.1'!D10</f>
        <v>3.563275561565701</v>
      </c>
      <c r="U9">
        <f>'8.2.13'!D10</f>
        <v>3.2086713716710924</v>
      </c>
      <c r="V9" s="23">
        <v>2.7671287126350088</v>
      </c>
      <c r="W9">
        <f>'8.2.37'!D10</f>
        <v>4.0083239429783282</v>
      </c>
      <c r="X9">
        <f>'8.3.1'!D10</f>
        <v>3.5132854623467256</v>
      </c>
      <c r="Y9">
        <f>'8.3.13'!D10</f>
        <v>3.1963324224115715</v>
      </c>
      <c r="Z9" s="23">
        <v>3.6381178329164534</v>
      </c>
      <c r="AA9">
        <f>'8.3.37'!D10</f>
        <v>3.3945021157599227</v>
      </c>
    </row>
    <row r="10" spans="1:27" x14ac:dyDescent="0.35">
      <c r="A10">
        <f>'5.1.1'!D11</f>
        <v>3.4046073512095933</v>
      </c>
      <c r="B10">
        <f>'5.1.13'!D11</f>
        <v>3.5541367004822626</v>
      </c>
      <c r="C10" s="6">
        <f>'5.1.25'!D11</f>
        <v>1.7934151172794583</v>
      </c>
      <c r="D10" s="6">
        <f>'5.1.37'!D11</f>
        <v>1.7637123973405435</v>
      </c>
      <c r="E10">
        <f>'5.1.49'!D11</f>
        <v>3.9214972271375048</v>
      </c>
      <c r="G10">
        <f>'5.2.13'!D11</f>
        <v>2.0293038148904294</v>
      </c>
      <c r="H10">
        <f>'5.2.25'!D11</f>
        <v>0.57050991899036596</v>
      </c>
      <c r="I10">
        <f>'5.2.37'!D11</f>
        <v>1.6084110259027145</v>
      </c>
      <c r="J10">
        <f>'5.2.49'!D11</f>
        <v>2.6901758487663563</v>
      </c>
      <c r="K10">
        <f>'5.3.1'!D11</f>
        <v>2.4385901578449993</v>
      </c>
      <c r="L10">
        <f>'5.3.13'!D11</f>
        <v>4.611322131552785</v>
      </c>
      <c r="M10">
        <f>'5.3.25'!D11</f>
        <v>1.187707588449995</v>
      </c>
      <c r="N10">
        <f>'5.3.37'!D11</f>
        <v>1.9382992586563808</v>
      </c>
      <c r="O10">
        <f>'5.3.49'!D11</f>
        <v>1.4596106563556683</v>
      </c>
      <c r="P10">
        <f>'8.1.1'!D11</f>
        <v>4.196088269096836</v>
      </c>
      <c r="Q10">
        <f>'8.1.13'!D11</f>
        <v>2.636172046075588</v>
      </c>
      <c r="R10" s="23">
        <v>3.1298087158369592</v>
      </c>
      <c r="S10">
        <f>'8.1.37'!D11</f>
        <v>3.8151401213819969</v>
      </c>
      <c r="T10">
        <f>'8.2.1'!D11</f>
        <v>3.1752770756213424</v>
      </c>
      <c r="U10">
        <f>'8.2.13'!D11</f>
        <v>4.0058617648231518</v>
      </c>
      <c r="V10" s="23">
        <v>2.8911959702827619</v>
      </c>
      <c r="W10">
        <f>'8.2.37'!D11</f>
        <v>3.4562911448290898</v>
      </c>
      <c r="X10">
        <f>'8.3.1'!D11</f>
        <v>2.8001899614885533</v>
      </c>
      <c r="Y10">
        <f>'8.3.13'!D11</f>
        <v>1.9715568592616088</v>
      </c>
      <c r="Z10" s="23">
        <v>2.2349330299758572</v>
      </c>
      <c r="AA10">
        <f>'8.3.37'!D11</f>
        <v>2.3080017761416571</v>
      </c>
    </row>
    <row r="11" spans="1:27" x14ac:dyDescent="0.35">
      <c r="A11">
        <f>'5.1.1'!D12</f>
        <v>1.5895538065212593</v>
      </c>
      <c r="B11">
        <f>'5.1.13'!D12</f>
        <v>2.5848166969519433</v>
      </c>
      <c r="C11" s="6">
        <f>'5.1.25'!D12</f>
        <v>1.0267956961142113</v>
      </c>
      <c r="D11" s="6">
        <f>'5.1.37'!D12</f>
        <v>1.7277478984140364</v>
      </c>
      <c r="E11">
        <f>'5.1.49'!D12</f>
        <v>3.5148156975396949</v>
      </c>
      <c r="F11">
        <f>'5.2.1'!D12</f>
        <v>3.1732031255208337</v>
      </c>
      <c r="G11">
        <f>'5.2.13'!D12</f>
        <v>3.0392265874312687</v>
      </c>
      <c r="H11">
        <f>'5.2.25'!D12</f>
        <v>1.8108501140071986</v>
      </c>
      <c r="I11">
        <f>'5.2.37'!D12</f>
        <v>1.5248558477236429</v>
      </c>
      <c r="J11">
        <f>'5.2.49'!D12</f>
        <v>2.8170400696280997</v>
      </c>
      <c r="K11">
        <f>'5.3.1'!D12</f>
        <v>2.3744109797767714</v>
      </c>
      <c r="L11">
        <f>'5.3.13'!D12</f>
        <v>3.4752794435931222</v>
      </c>
      <c r="M11">
        <f>'5.3.25'!D12</f>
        <v>1.5497365753904</v>
      </c>
      <c r="N11">
        <f>'5.3.37'!D12</f>
        <v>2.4876684561023197</v>
      </c>
      <c r="O11">
        <f>'5.3.49'!D12</f>
        <v>1.9223256625811023</v>
      </c>
      <c r="P11">
        <f>'8.1.1'!D12</f>
        <v>4.4530508307422529</v>
      </c>
      <c r="Q11">
        <f>'8.1.13'!D12</f>
        <v>4.8138463765204236</v>
      </c>
      <c r="R11" s="23">
        <v>3.2706342746227208</v>
      </c>
      <c r="S11">
        <f>'8.1.37'!D12</f>
        <v>4.3581987679435299</v>
      </c>
      <c r="T11">
        <f>'8.2.1'!D12</f>
        <v>2.4271072659071278</v>
      </c>
      <c r="U11">
        <f>'8.2.13'!D12</f>
        <v>3.2194497021609827</v>
      </c>
      <c r="V11" s="23">
        <v>2.1121546193582357</v>
      </c>
      <c r="W11">
        <f>'8.2.37'!D12</f>
        <v>3.0660261099406627</v>
      </c>
      <c r="X11">
        <f>'8.3.1'!D12</f>
        <v>3.9989699198182524</v>
      </c>
      <c r="Y11">
        <f>'8.3.13'!D12</f>
        <v>3.9277997917299707</v>
      </c>
      <c r="Z11" s="23">
        <v>2.6616530401177934</v>
      </c>
      <c r="AA11">
        <f>'8.3.37'!D12</f>
        <v>3.5465804270901407</v>
      </c>
    </row>
    <row r="12" spans="1:27" x14ac:dyDescent="0.35">
      <c r="A12">
        <f>'5.1.1'!D13</f>
        <v>1.8614928384237028</v>
      </c>
      <c r="B12">
        <f>'5.1.13'!D13</f>
        <v>3.5227259850990293</v>
      </c>
      <c r="C12" s="6">
        <f>'5.1.25'!D13</f>
        <v>1.7760947261640427</v>
      </c>
      <c r="D12" s="6">
        <f>'5.1.37'!D13</f>
        <v>3.6902979511496912</v>
      </c>
      <c r="E12">
        <f>'5.1.49'!D13</f>
        <v>3.3710881616457757</v>
      </c>
      <c r="F12">
        <f>'5.2.1'!D13</f>
        <v>2.6832087630323969</v>
      </c>
      <c r="G12">
        <f>'5.2.13'!D13</f>
        <v>2.2464461981583028</v>
      </c>
      <c r="H12">
        <f>'5.2.25'!D13</f>
        <v>1.3865591266391106</v>
      </c>
      <c r="I12">
        <f>'5.2.37'!D13</f>
        <v>2.2457820541584459</v>
      </c>
      <c r="J12">
        <f>'5.2.49'!D13</f>
        <v>0.39572520422829371</v>
      </c>
      <c r="K12">
        <f>'5.3.1'!D13</f>
        <v>2.3977945042353337</v>
      </c>
      <c r="L12">
        <f>'5.3.13'!D13</f>
        <v>3.0786596375985233</v>
      </c>
      <c r="M12">
        <f>'5.3.25'!D13</f>
        <v>1.4836841139935997</v>
      </c>
      <c r="N12">
        <f>'5.3.37'!D13</f>
        <v>2.1995775393511572</v>
      </c>
      <c r="O12">
        <f>'5.3.49'!D13</f>
        <v>2.4770158234655688</v>
      </c>
      <c r="P12">
        <f>'8.1.1'!D13</f>
        <v>3.8536966076228802</v>
      </c>
      <c r="Q12">
        <f>'8.1.13'!D13</f>
        <v>2.8872874445372356</v>
      </c>
      <c r="R12" s="23">
        <v>3.3748077183615997</v>
      </c>
      <c r="S12">
        <f>'8.1.37'!D13</f>
        <v>3.4028561728716444</v>
      </c>
      <c r="T12">
        <f>'8.2.1'!D13</f>
        <v>3.3589054101941884</v>
      </c>
      <c r="U12">
        <f>'8.2.13'!D13</f>
        <v>3.7851784449995596</v>
      </c>
      <c r="V12" s="23">
        <v>1.3037615644225748</v>
      </c>
      <c r="W12">
        <f>'8.2.37'!D13</f>
        <v>3.2022564879483024</v>
      </c>
      <c r="X12">
        <f>'8.3.1'!D13</f>
        <v>2.1281962671850958</v>
      </c>
      <c r="Y12">
        <f>'8.3.13'!D13</f>
        <v>3.5140847706742586</v>
      </c>
      <c r="Z12" s="23">
        <v>2.4534696360247352</v>
      </c>
      <c r="AA12">
        <f>'8.3.37'!D13</f>
        <v>2.7166490939850583</v>
      </c>
    </row>
    <row r="13" spans="1:27" x14ac:dyDescent="0.35">
      <c r="A13">
        <f>'5.1.1'!D14</f>
        <v>2.6128388291511255</v>
      </c>
      <c r="B13">
        <f>'5.1.13'!D14</f>
        <v>2.5350446628484948</v>
      </c>
      <c r="C13" s="6">
        <f>'5.1.25'!D14</f>
        <v>1.5141827582359211</v>
      </c>
      <c r="D13" s="6">
        <f>'5.1.37'!D14</f>
        <v>3.0732869626328601</v>
      </c>
      <c r="E13">
        <f>'5.1.49'!D14</f>
        <v>3.1544704977698368</v>
      </c>
      <c r="F13">
        <f>'5.2.1'!D14</f>
        <v>3.754835405875169</v>
      </c>
      <c r="G13">
        <f>'5.2.13'!D14</f>
        <v>2.8789218146827444</v>
      </c>
      <c r="H13">
        <f>'5.2.25'!D14</f>
        <v>1.2487832734304916</v>
      </c>
      <c r="I13">
        <f>'5.2.37'!D14</f>
        <v>2.1221279613907114</v>
      </c>
      <c r="J13">
        <f>'5.2.49'!D14</f>
        <v>0.2898954181122268</v>
      </c>
      <c r="K13">
        <f>'5.3.1'!D14</f>
        <v>2.3833645080073604</v>
      </c>
      <c r="L13">
        <f>'5.3.13'!D14</f>
        <v>3.5695897354662374</v>
      </c>
      <c r="M13">
        <f>'5.3.25'!D14</f>
        <v>1.3588823967895147</v>
      </c>
      <c r="N13">
        <f>'5.3.37'!D14</f>
        <v>2.7784503412015837</v>
      </c>
      <c r="O13">
        <f>'5.3.49'!D14</f>
        <v>2.3499282423797911</v>
      </c>
      <c r="P13">
        <f>'8.1.1'!D14</f>
        <v>3.2483395942368185</v>
      </c>
      <c r="Q13">
        <f>'8.1.13'!D14</f>
        <v>3.1280487219672133</v>
      </c>
      <c r="R13" s="23">
        <v>3.3398447668292168</v>
      </c>
      <c r="S13">
        <f>'8.1.37'!D14</f>
        <v>3.6783378991939943</v>
      </c>
      <c r="T13">
        <f>'8.2.1'!D14</f>
        <v>2.3280095374972882</v>
      </c>
      <c r="U13">
        <f>'8.2.13'!D14</f>
        <v>4.2648846300897887</v>
      </c>
      <c r="V13" s="23">
        <v>2.1489124312416537</v>
      </c>
      <c r="W13">
        <f>'8.2.37'!D14</f>
        <v>2.847886953559116</v>
      </c>
      <c r="X13">
        <f>'8.3.1'!D14</f>
        <v>3.5757847219914614</v>
      </c>
      <c r="Y13">
        <f>'8.3.13'!D14</f>
        <v>2.7618626485133779</v>
      </c>
      <c r="Z13" s="23">
        <v>2.7280374817646686</v>
      </c>
      <c r="AA13">
        <f>'8.3.37'!D14</f>
        <v>0.55678357599539763</v>
      </c>
    </row>
    <row r="14" spans="1:27" x14ac:dyDescent="0.35">
      <c r="R14" s="23"/>
      <c r="V14" s="23"/>
      <c r="Z14" s="23"/>
    </row>
    <row r="15" spans="1:27" x14ac:dyDescent="0.35">
      <c r="A15">
        <f>AVERAGE(A2:A13)</f>
        <v>3.4666658870577987</v>
      </c>
      <c r="B15">
        <f t="shared" ref="B15:AA15" si="0">AVERAGE(B2:B13)</f>
        <v>3.8716497568837589</v>
      </c>
      <c r="C15">
        <f t="shared" si="0"/>
        <v>1.6733718782617926</v>
      </c>
      <c r="D15">
        <f t="shared" si="0"/>
        <v>2.6301807478560364</v>
      </c>
      <c r="E15">
        <f t="shared" si="0"/>
        <v>3.8827185324703297</v>
      </c>
      <c r="F15">
        <f t="shared" si="0"/>
        <v>3.215667714703037</v>
      </c>
      <c r="G15">
        <f t="shared" si="0"/>
        <v>2.8263769037404138</v>
      </c>
      <c r="H15">
        <f t="shared" si="0"/>
        <v>1.6266997723135583</v>
      </c>
      <c r="I15">
        <f t="shared" si="0"/>
        <v>1.6119868061508686</v>
      </c>
      <c r="J15">
        <f t="shared" si="0"/>
        <v>2.3142935637060167</v>
      </c>
      <c r="K15">
        <f t="shared" si="0"/>
        <v>2.2855774137821769</v>
      </c>
      <c r="L15">
        <f t="shared" si="0"/>
        <v>3.8428252139995487</v>
      </c>
      <c r="M15">
        <f t="shared" si="0"/>
        <v>1.4230848618611824</v>
      </c>
      <c r="N15">
        <f t="shared" si="0"/>
        <v>2.4600898040711288</v>
      </c>
      <c r="O15">
        <f t="shared" si="0"/>
        <v>2.4362256508414419</v>
      </c>
      <c r="P15">
        <f t="shared" si="0"/>
        <v>3.9688945436473997</v>
      </c>
      <c r="Q15">
        <f t="shared" si="0"/>
        <v>3.9150319410601964</v>
      </c>
      <c r="R15">
        <f t="shared" si="0"/>
        <v>3.0027851292121035</v>
      </c>
      <c r="S15">
        <f t="shared" si="0"/>
        <v>3.7026365018753817</v>
      </c>
      <c r="T15">
        <f t="shared" si="0"/>
        <v>3.2418264801316643</v>
      </c>
      <c r="U15">
        <f t="shared" si="0"/>
        <v>3.6281412042584482</v>
      </c>
      <c r="V15">
        <f t="shared" si="0"/>
        <v>2.4359221222081251</v>
      </c>
      <c r="W15">
        <f t="shared" si="0"/>
        <v>3.2054525254120478</v>
      </c>
      <c r="X15">
        <f t="shared" si="0"/>
        <v>3.0246331445964807</v>
      </c>
      <c r="Y15">
        <f t="shared" si="0"/>
        <v>2.8618877675703529</v>
      </c>
      <c r="Z15">
        <f>AVERAGE(Z3:Z13)</f>
        <v>2.325898221490259</v>
      </c>
      <c r="AA15">
        <f t="shared" si="0"/>
        <v>2.5629236396456174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7316F-3890-A541-9D0C-C6B0A1730DC4}">
  <dimension ref="A1:Q35"/>
  <sheetViews>
    <sheetView workbookViewId="0">
      <selection activeCell="G24" sqref="G24"/>
    </sheetView>
  </sheetViews>
  <sheetFormatPr defaultColWidth="10.6640625" defaultRowHeight="15.5" x14ac:dyDescent="0.35"/>
  <sheetData>
    <row r="1" spans="1:16" x14ac:dyDescent="0.35">
      <c r="A1" s="12" t="s">
        <v>111</v>
      </c>
      <c r="B1" t="s">
        <v>5</v>
      </c>
      <c r="C1" s="14" t="s">
        <v>123</v>
      </c>
      <c r="D1" s="14" t="s">
        <v>244</v>
      </c>
      <c r="E1" t="s">
        <v>135</v>
      </c>
      <c r="F1" t="s">
        <v>279</v>
      </c>
      <c r="G1" t="s">
        <v>82</v>
      </c>
      <c r="H1" t="s">
        <v>18</v>
      </c>
      <c r="K1" t="s">
        <v>111</v>
      </c>
      <c r="L1" t="s">
        <v>5</v>
      </c>
      <c r="M1" t="s">
        <v>135</v>
      </c>
      <c r="N1" t="s">
        <v>279</v>
      </c>
      <c r="O1" t="s">
        <v>82</v>
      </c>
      <c r="P1" t="s">
        <v>18</v>
      </c>
    </row>
    <row r="2" spans="1:16" x14ac:dyDescent="0.35">
      <c r="A2">
        <v>2.3263909426987067E-2</v>
      </c>
      <c r="B2">
        <v>1.4809854868913857E-2</v>
      </c>
      <c r="C2">
        <v>1.0435362453531594E-2</v>
      </c>
      <c r="D2">
        <v>9.9729892882904122E-3</v>
      </c>
      <c r="E2">
        <v>1.5917807904411753E-2</v>
      </c>
      <c r="F2">
        <v>2.6881900557620821E-2</v>
      </c>
      <c r="H2">
        <v>1.5236288659793814E-2</v>
      </c>
      <c r="K2">
        <v>2.3263909426987067E-2</v>
      </c>
      <c r="L2">
        <v>1.4809854868913857E-2</v>
      </c>
      <c r="M2">
        <v>1.5917807904411753E-2</v>
      </c>
      <c r="N2">
        <v>2.6881900557620821E-2</v>
      </c>
      <c r="P2">
        <v>1.5236288659793814E-2</v>
      </c>
    </row>
    <row r="3" spans="1:16" x14ac:dyDescent="0.35">
      <c r="A3">
        <v>2.3875046554934831E-2</v>
      </c>
      <c r="B3">
        <v>1.4231329690346076E-2</v>
      </c>
      <c r="C3">
        <v>1.4351634438305715E-2</v>
      </c>
      <c r="D3">
        <v>1.7865005412019377E-2</v>
      </c>
      <c r="E3">
        <v>1.6818585814360774E-2</v>
      </c>
      <c r="F3">
        <v>1.9484386973180088E-2</v>
      </c>
      <c r="G3">
        <v>2.8031125226860271E-2</v>
      </c>
      <c r="H3">
        <v>1.5931331775700934E-2</v>
      </c>
      <c r="K3">
        <v>2.3875046554934831E-2</v>
      </c>
      <c r="L3">
        <v>1.4231329690346076E-2</v>
      </c>
      <c r="M3">
        <v>1.6818585814360774E-2</v>
      </c>
      <c r="N3">
        <v>1.9484386973180088E-2</v>
      </c>
      <c r="O3">
        <v>2.8031125226860271E-2</v>
      </c>
      <c r="P3">
        <v>1.5931331775700934E-2</v>
      </c>
    </row>
    <row r="4" spans="1:16" x14ac:dyDescent="0.35">
      <c r="A4">
        <v>3.0717481203007508E-2</v>
      </c>
      <c r="B4">
        <v>1.458644736842105E-2</v>
      </c>
      <c r="C4">
        <v>9.6932815356490006E-3</v>
      </c>
      <c r="D4">
        <v>1.8509302325581393E-2</v>
      </c>
      <c r="E4">
        <v>2.0493214897260272E-2</v>
      </c>
      <c r="F4">
        <v>3.6016104436229213E-2</v>
      </c>
      <c r="G4">
        <v>1.3173935185185191E-2</v>
      </c>
      <c r="H4">
        <v>1.4937382075471692E-2</v>
      </c>
      <c r="K4">
        <v>3.0717481203007508E-2</v>
      </c>
      <c r="L4">
        <v>1.458644736842105E-2</v>
      </c>
      <c r="M4">
        <v>2.0493214897260272E-2</v>
      </c>
      <c r="N4">
        <v>3.6016104436229213E-2</v>
      </c>
      <c r="O4">
        <v>1.3173935185185191E-2</v>
      </c>
      <c r="P4">
        <v>1.4937382075471692E-2</v>
      </c>
    </row>
    <row r="5" spans="1:16" x14ac:dyDescent="0.35">
      <c r="A5">
        <v>2.1941104948805457E-2</v>
      </c>
      <c r="B5">
        <v>1.5872040636042403E-2</v>
      </c>
      <c r="C5">
        <v>1.6364494680851056E-2</v>
      </c>
      <c r="D5">
        <v>8.9379281674649043E-3</v>
      </c>
      <c r="E5">
        <v>2.3214730565371003E-2</v>
      </c>
      <c r="F5">
        <v>1.9865973413379066E-2</v>
      </c>
      <c r="G5">
        <v>2.0170172413793087E-2</v>
      </c>
      <c r="H5">
        <v>1.2884339774557177E-2</v>
      </c>
      <c r="K5">
        <v>2.1941104948805457E-2</v>
      </c>
      <c r="L5">
        <v>1.5872040636042403E-2</v>
      </c>
      <c r="M5">
        <v>2.3214730565371003E-2</v>
      </c>
      <c r="N5">
        <v>1.9865973413379066E-2</v>
      </c>
      <c r="O5">
        <v>2.0170172413793087E-2</v>
      </c>
      <c r="P5">
        <v>1.2884339774557177E-2</v>
      </c>
    </row>
    <row r="6" spans="1:16" x14ac:dyDescent="0.35">
      <c r="A6">
        <v>2.7832944732297055E-2</v>
      </c>
      <c r="B6">
        <v>2.3068874773139736E-2</v>
      </c>
      <c r="C6">
        <v>3.8078493647912925E-3</v>
      </c>
      <c r="D6">
        <v>1.3071479984197333E-2</v>
      </c>
      <c r="E6">
        <v>2.0103828642384105E-2</v>
      </c>
      <c r="F6">
        <v>1.0288281250000001E-2</v>
      </c>
      <c r="G6">
        <v>1.8250065559440552E-2</v>
      </c>
      <c r="H6">
        <v>1.5880516098484839E-2</v>
      </c>
      <c r="K6">
        <v>2.7832944732297055E-2</v>
      </c>
      <c r="L6">
        <v>2.3068874773139736E-2</v>
      </c>
      <c r="M6">
        <v>2.0103828642384105E-2</v>
      </c>
      <c r="N6">
        <v>1.0288281250000001E-2</v>
      </c>
      <c r="O6">
        <v>1.8250065559440552E-2</v>
      </c>
      <c r="P6">
        <v>1.5880516098484839E-2</v>
      </c>
    </row>
    <row r="7" spans="1:16" x14ac:dyDescent="0.35">
      <c r="A7">
        <v>3.4641508264462814E-2</v>
      </c>
      <c r="B7">
        <v>2.6526833976833968E-2</v>
      </c>
      <c r="C7">
        <v>1.8610373711340198E-2</v>
      </c>
      <c r="D7">
        <v>7.1672384994700281E-3</v>
      </c>
      <c r="E7">
        <v>1.8509244080145714E-2</v>
      </c>
      <c r="F7">
        <v>3.0960347100175721E-2</v>
      </c>
      <c r="G7">
        <v>2.4975378071833667E-2</v>
      </c>
      <c r="H7">
        <v>2.35105923694779E-2</v>
      </c>
      <c r="K7">
        <v>3.4641508264462814E-2</v>
      </c>
      <c r="L7">
        <v>2.6526833976833968E-2</v>
      </c>
      <c r="M7">
        <v>1.8509244080145714E-2</v>
      </c>
      <c r="N7">
        <v>3.0960347100175721E-2</v>
      </c>
      <c r="O7">
        <v>2.4975378071833667E-2</v>
      </c>
      <c r="P7">
        <v>2.35105923694779E-2</v>
      </c>
    </row>
    <row r="8" spans="1:16" x14ac:dyDescent="0.35">
      <c r="A8">
        <v>3.212622458410349E-2</v>
      </c>
      <c r="B8">
        <v>2.5972603626943019E-2</v>
      </c>
      <c r="C8">
        <v>1.8335631918819192E-2</v>
      </c>
      <c r="D8">
        <v>1.3308184670948598E-2</v>
      </c>
      <c r="E8">
        <v>2.8340840707964603E-2</v>
      </c>
      <c r="F8">
        <v>3.3263806706114417E-2</v>
      </c>
      <c r="G8">
        <v>2.8131159747292432E-2</v>
      </c>
      <c r="H8">
        <v>3.4066376879699233E-2</v>
      </c>
      <c r="K8">
        <v>3.212622458410349E-2</v>
      </c>
      <c r="L8">
        <v>2.5972603626943019E-2</v>
      </c>
      <c r="M8">
        <v>2.8340840707964603E-2</v>
      </c>
      <c r="N8">
        <v>3.3263806706114417E-2</v>
      </c>
      <c r="O8">
        <v>2.8131159747292432E-2</v>
      </c>
      <c r="P8">
        <v>3.4066376879699233E-2</v>
      </c>
    </row>
    <row r="9" spans="1:16" x14ac:dyDescent="0.35">
      <c r="A9">
        <v>2.2577470686767184E-2</v>
      </c>
      <c r="B9">
        <v>2.2918825561312597E-2</v>
      </c>
      <c r="C9">
        <v>9.2679530201342265E-3</v>
      </c>
      <c r="D9">
        <v>5.7782912023194698E-3</v>
      </c>
      <c r="E9">
        <v>3.1317318435754186E-2</v>
      </c>
      <c r="F9">
        <v>1.832156419529837E-2</v>
      </c>
      <c r="G9">
        <v>2.6359420955882361E-2</v>
      </c>
      <c r="H9">
        <v>2.4582005494505507E-2</v>
      </c>
      <c r="K9">
        <v>2.2577470686767184E-2</v>
      </c>
      <c r="L9">
        <v>2.2918825561312597E-2</v>
      </c>
      <c r="M9">
        <v>3.1317318435754186E-2</v>
      </c>
      <c r="N9">
        <v>1.832156419529837E-2</v>
      </c>
      <c r="O9">
        <v>2.6359420955882361E-2</v>
      </c>
      <c r="P9">
        <v>2.4582005494505507E-2</v>
      </c>
    </row>
    <row r="10" spans="1:16" x14ac:dyDescent="0.35">
      <c r="A10">
        <v>1.5388229927007297E-2</v>
      </c>
      <c r="B10">
        <v>2.6307933501683509E-2</v>
      </c>
      <c r="C10">
        <v>1.5431261682242986E-2</v>
      </c>
      <c r="D10">
        <v>5.7063373624404896E-3</v>
      </c>
      <c r="E10">
        <v>2.2999841485507242E-2</v>
      </c>
      <c r="F10">
        <v>1.9017913568773231E-2</v>
      </c>
      <c r="G10">
        <v>2.1007056451612913E-2</v>
      </c>
      <c r="H10">
        <v>1.8117975567190237E-2</v>
      </c>
      <c r="K10">
        <v>1.5388229927007297E-2</v>
      </c>
      <c r="L10">
        <v>2.6307933501683509E-2</v>
      </c>
      <c r="M10">
        <v>2.2999841485507242E-2</v>
      </c>
      <c r="N10">
        <v>1.9017913568773231E-2</v>
      </c>
      <c r="O10">
        <v>2.1007056451612913E-2</v>
      </c>
      <c r="P10">
        <v>1.8117975567190237E-2</v>
      </c>
    </row>
    <row r="11" spans="1:16" x14ac:dyDescent="0.35">
      <c r="A11">
        <v>1.5028082191780819E-2</v>
      </c>
      <c r="B11">
        <v>2.8259635879218488E-2</v>
      </c>
      <c r="C11">
        <v>1.170855034722222E-3</v>
      </c>
      <c r="D11">
        <v>8.0787735554322167E-3</v>
      </c>
      <c r="E11">
        <v>2.0417894990366087E-2</v>
      </c>
      <c r="F11">
        <v>2.5113154450261788E-2</v>
      </c>
      <c r="G11">
        <v>2.9818212237093699E-2</v>
      </c>
      <c r="H11">
        <v>2.4879142720306488E-2</v>
      </c>
      <c r="K11">
        <v>1.5028082191780819E-2</v>
      </c>
      <c r="L11">
        <v>2.8259635879218488E-2</v>
      </c>
      <c r="M11">
        <v>2.0417894990366087E-2</v>
      </c>
      <c r="N11">
        <v>2.5113154450261788E-2</v>
      </c>
      <c r="O11">
        <v>2.9818212237093699E-2</v>
      </c>
      <c r="P11">
        <v>2.4879142720306488E-2</v>
      </c>
    </row>
    <row r="12" spans="1:16" x14ac:dyDescent="0.35">
      <c r="A12">
        <v>1.7014131355932206E-2</v>
      </c>
      <c r="B12">
        <v>1.7495373665480433E-2</v>
      </c>
      <c r="C12">
        <v>1.2558393829401085E-2</v>
      </c>
      <c r="D12">
        <v>1.0406822623401254E-2</v>
      </c>
      <c r="E12">
        <v>1.6835334645669293E-2</v>
      </c>
      <c r="F12">
        <v>1.5591309106830117E-2</v>
      </c>
      <c r="G12">
        <v>1.835661231884058E-2</v>
      </c>
      <c r="H12">
        <v>1.4145116054158618E-2</v>
      </c>
      <c r="K12">
        <v>1.7014131355932206E-2</v>
      </c>
      <c r="L12">
        <v>1.7495373665480433E-2</v>
      </c>
      <c r="M12">
        <v>1.6835334645669293E-2</v>
      </c>
      <c r="N12">
        <v>1.5591309106830117E-2</v>
      </c>
      <c r="O12">
        <v>1.835661231884058E-2</v>
      </c>
      <c r="P12">
        <v>1.4145116054158618E-2</v>
      </c>
    </row>
    <row r="13" spans="1:16" x14ac:dyDescent="0.35">
      <c r="A13">
        <v>1.6994910714285719E-2</v>
      </c>
      <c r="B13">
        <v>1.700149356617648E-2</v>
      </c>
      <c r="C13">
        <v>1.4198905429071797E-2</v>
      </c>
      <c r="D13">
        <v>1.1816432953815809E-2</v>
      </c>
      <c r="E13">
        <v>2.3008039215686275E-2</v>
      </c>
      <c r="F13">
        <v>1.7197587719298253E-2</v>
      </c>
      <c r="G13">
        <v>2.6793562874251477E-2</v>
      </c>
      <c r="H13">
        <v>1.9857995049504949E-2</v>
      </c>
      <c r="K13">
        <v>1.6994910714285719E-2</v>
      </c>
      <c r="L13">
        <v>1.700149356617648E-2</v>
      </c>
      <c r="M13">
        <v>2.3008039215686275E-2</v>
      </c>
      <c r="N13">
        <v>1.7197587719298253E-2</v>
      </c>
      <c r="O13">
        <v>2.6793562874251477E-2</v>
      </c>
      <c r="P13">
        <v>1.9857995049504949E-2</v>
      </c>
    </row>
    <row r="16" spans="1:16" x14ac:dyDescent="0.35">
      <c r="A16" t="s">
        <v>97</v>
      </c>
      <c r="K16" t="s">
        <v>97</v>
      </c>
    </row>
    <row r="18" spans="1:17" ht="16" thickBot="1" x14ac:dyDescent="0.4">
      <c r="A18" t="s">
        <v>98</v>
      </c>
      <c r="K18" t="s">
        <v>98</v>
      </c>
    </row>
    <row r="19" spans="1:17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K19" s="4" t="s">
        <v>99</v>
      </c>
      <c r="L19" s="4" t="s">
        <v>85</v>
      </c>
      <c r="M19" s="4" t="s">
        <v>86</v>
      </c>
      <c r="N19" s="4" t="s">
        <v>87</v>
      </c>
      <c r="O19" s="4" t="s">
        <v>88</v>
      </c>
    </row>
    <row r="20" spans="1:17" x14ac:dyDescent="0.35">
      <c r="A20" s="2" t="s">
        <v>111</v>
      </c>
      <c r="B20" s="2">
        <v>12</v>
      </c>
      <c r="C20" s="2">
        <v>0.28140104459037146</v>
      </c>
      <c r="D20" s="2">
        <v>2.3450087049197623E-2</v>
      </c>
      <c r="E20" s="2">
        <v>4.4983272987316562E-5</v>
      </c>
      <c r="K20" s="2" t="s">
        <v>111</v>
      </c>
      <c r="L20" s="2">
        <v>12</v>
      </c>
      <c r="M20" s="2">
        <v>0.28140104459037146</v>
      </c>
      <c r="N20" s="2">
        <v>2.3450087049197623E-2</v>
      </c>
      <c r="O20" s="2">
        <v>4.4983272987316562E-5</v>
      </c>
    </row>
    <row r="21" spans="1:17" x14ac:dyDescent="0.35">
      <c r="A21" s="2" t="s">
        <v>5</v>
      </c>
      <c r="B21" s="2">
        <v>12</v>
      </c>
      <c r="C21" s="2">
        <v>0.24705124711451157</v>
      </c>
      <c r="D21" s="2">
        <v>2.0587603926209296E-2</v>
      </c>
      <c r="E21" s="2">
        <v>2.9263938040356346E-5</v>
      </c>
      <c r="K21" s="2" t="s">
        <v>5</v>
      </c>
      <c r="L21" s="2">
        <v>12</v>
      </c>
      <c r="M21" s="2">
        <v>0.24705124711451157</v>
      </c>
      <c r="N21" s="2">
        <v>2.0587603926209296E-2</v>
      </c>
      <c r="O21" s="2">
        <v>2.9263938040356346E-5</v>
      </c>
    </row>
    <row r="22" spans="1:17" x14ac:dyDescent="0.35">
      <c r="A22" s="2" t="s">
        <v>123</v>
      </c>
      <c r="B22" s="2">
        <v>12</v>
      </c>
      <c r="C22" s="2">
        <v>0.14422599709886036</v>
      </c>
      <c r="D22" s="2">
        <v>1.2018833091571696E-2</v>
      </c>
      <c r="E22" s="2">
        <v>2.9540672196578949E-5</v>
      </c>
      <c r="G22">
        <f>100*(C$20-C22)/C$20</f>
        <v>48.747170676353896</v>
      </c>
      <c r="K22" s="2" t="s">
        <v>135</v>
      </c>
      <c r="L22" s="2">
        <v>12</v>
      </c>
      <c r="M22" s="2">
        <v>0.25797668138488133</v>
      </c>
      <c r="N22" s="2">
        <v>2.1498056782073446E-2</v>
      </c>
      <c r="O22" s="2">
        <v>2.1686808943772454E-5</v>
      </c>
    </row>
    <row r="23" spans="1:17" x14ac:dyDescent="0.35">
      <c r="A23" s="2" t="s">
        <v>244</v>
      </c>
      <c r="B23" s="2">
        <v>12</v>
      </c>
      <c r="C23" s="2">
        <v>0.1306187860453813</v>
      </c>
      <c r="D23" s="2">
        <v>1.0884898837115109E-2</v>
      </c>
      <c r="E23" s="2">
        <v>1.7983248377540049E-5</v>
      </c>
      <c r="G23">
        <f>100*(C$20-C23)/C$20</f>
        <v>53.582693257048909</v>
      </c>
      <c r="K23" s="2" t="s">
        <v>279</v>
      </c>
      <c r="L23" s="2">
        <v>12</v>
      </c>
      <c r="M23" s="2">
        <v>0.27200232947716108</v>
      </c>
      <c r="N23" s="2">
        <v>2.2666860789763422E-2</v>
      </c>
      <c r="O23" s="2">
        <v>6.058232143173468E-5</v>
      </c>
    </row>
    <row r="24" spans="1:17" x14ac:dyDescent="0.35">
      <c r="A24" s="2" t="s">
        <v>135</v>
      </c>
      <c r="B24" s="2">
        <v>12</v>
      </c>
      <c r="C24" s="2">
        <v>0.25797668138488133</v>
      </c>
      <c r="D24" s="2">
        <v>2.1498056782073446E-2</v>
      </c>
      <c r="E24" s="2">
        <v>2.1686808943772454E-5</v>
      </c>
      <c r="K24" s="2" t="s">
        <v>82</v>
      </c>
      <c r="L24" s="2">
        <v>11</v>
      </c>
      <c r="M24" s="2">
        <v>0.25506670104208623</v>
      </c>
      <c r="N24" s="2">
        <v>2.318788191291693E-2</v>
      </c>
      <c r="O24" s="2">
        <v>2.7997391497863821E-5</v>
      </c>
    </row>
    <row r="25" spans="1:17" ht="16" thickBot="1" x14ac:dyDescent="0.4">
      <c r="A25" s="2" t="s">
        <v>279</v>
      </c>
      <c r="B25" s="2">
        <v>12</v>
      </c>
      <c r="C25" s="2">
        <v>0.27200232947716108</v>
      </c>
      <c r="D25" s="2">
        <v>2.2666860789763422E-2</v>
      </c>
      <c r="E25" s="2">
        <v>6.058232143173468E-5</v>
      </c>
      <c r="K25" s="3" t="s">
        <v>18</v>
      </c>
      <c r="L25" s="3">
        <v>12</v>
      </c>
      <c r="M25" s="3">
        <v>0.23402906251885142</v>
      </c>
      <c r="N25" s="3">
        <v>1.950242187657095E-2</v>
      </c>
      <c r="O25" s="3">
        <v>3.8394430911626767E-5</v>
      </c>
    </row>
    <row r="26" spans="1:17" x14ac:dyDescent="0.35">
      <c r="A26" s="2" t="s">
        <v>82</v>
      </c>
      <c r="B26" s="2">
        <v>11</v>
      </c>
      <c r="C26" s="2">
        <v>0.25506670104208623</v>
      </c>
      <c r="D26" s="2">
        <v>2.318788191291693E-2</v>
      </c>
      <c r="E26" s="2">
        <v>2.7997391497863821E-5</v>
      </c>
    </row>
    <row r="27" spans="1:17" ht="16" thickBot="1" x14ac:dyDescent="0.4">
      <c r="A27" s="3" t="s">
        <v>18</v>
      </c>
      <c r="B27" s="3">
        <v>12</v>
      </c>
      <c r="C27" s="3">
        <v>0.23402906251885142</v>
      </c>
      <c r="D27" s="3">
        <v>1.950242187657095E-2</v>
      </c>
      <c r="E27" s="3">
        <v>3.8394430911626767E-5</v>
      </c>
    </row>
    <row r="28" spans="1:17" ht="16" thickBot="1" x14ac:dyDescent="0.4">
      <c r="K28" t="s">
        <v>83</v>
      </c>
    </row>
    <row r="29" spans="1:17" x14ac:dyDescent="0.35">
      <c r="K29" s="4" t="s">
        <v>100</v>
      </c>
      <c r="L29" s="4" t="s">
        <v>92</v>
      </c>
      <c r="M29" s="4" t="s">
        <v>93</v>
      </c>
      <c r="N29" s="4" t="s">
        <v>90</v>
      </c>
      <c r="O29" s="4" t="s">
        <v>94</v>
      </c>
      <c r="P29" s="4" t="s">
        <v>95</v>
      </c>
      <c r="Q29" s="4" t="s">
        <v>96</v>
      </c>
    </row>
    <row r="30" spans="1:17" ht="16" thickBot="1" x14ac:dyDescent="0.4">
      <c r="A30" t="s">
        <v>83</v>
      </c>
      <c r="K30" s="2" t="s">
        <v>101</v>
      </c>
      <c r="L30" s="2">
        <v>1.4495741799383077E-4</v>
      </c>
      <c r="M30" s="2">
        <v>5</v>
      </c>
      <c r="N30" s="2">
        <v>2.8991483598766152E-5</v>
      </c>
      <c r="O30" s="2">
        <v>0.77741432927034693</v>
      </c>
      <c r="P30" s="2">
        <v>0.56956545275235038</v>
      </c>
      <c r="Q30" s="2">
        <v>2.3560278219221891</v>
      </c>
    </row>
    <row r="31" spans="1:17" x14ac:dyDescent="0.35">
      <c r="A31" s="4" t="s">
        <v>100</v>
      </c>
      <c r="B31" s="4" t="s">
        <v>92</v>
      </c>
      <c r="C31" s="4" t="s">
        <v>93</v>
      </c>
      <c r="D31" s="4" t="s">
        <v>90</v>
      </c>
      <c r="E31" s="4" t="s">
        <v>94</v>
      </c>
      <c r="F31" s="4" t="s">
        <v>95</v>
      </c>
      <c r="G31" s="4" t="s">
        <v>96</v>
      </c>
      <c r="K31" s="2" t="s">
        <v>102</v>
      </c>
      <c r="L31" s="2">
        <v>2.4239924104415126E-3</v>
      </c>
      <c r="M31" s="2">
        <v>65</v>
      </c>
      <c r="N31" s="2">
        <v>3.7292190929869423E-5</v>
      </c>
      <c r="O31" s="2"/>
      <c r="P31" s="2"/>
      <c r="Q31" s="2"/>
    </row>
    <row r="32" spans="1:17" x14ac:dyDescent="0.35">
      <c r="A32" s="2" t="s">
        <v>101</v>
      </c>
      <c r="B32" s="2">
        <v>2.0719920932978694E-3</v>
      </c>
      <c r="C32" s="2">
        <v>7</v>
      </c>
      <c r="D32" s="2">
        <v>2.9599887047112417E-4</v>
      </c>
      <c r="E32" s="2">
        <v>8.7390696003680581</v>
      </c>
      <c r="F32" s="2">
        <v>4.2886046855660758E-8</v>
      </c>
      <c r="G32" s="2">
        <v>2.1167166421257866</v>
      </c>
      <c r="K32" s="2"/>
      <c r="L32" s="2"/>
      <c r="M32" s="2"/>
      <c r="N32" s="2"/>
      <c r="O32" s="2"/>
      <c r="P32" s="2"/>
      <c r="Q32" s="2"/>
    </row>
    <row r="33" spans="1:17" ht="16" thickBot="1" x14ac:dyDescent="0.4">
      <c r="A33" s="2" t="s">
        <v>102</v>
      </c>
      <c r="B33" s="2">
        <v>2.9467555367568218E-3</v>
      </c>
      <c r="C33" s="2">
        <v>87</v>
      </c>
      <c r="D33" s="2">
        <v>3.3870753296055422E-5</v>
      </c>
      <c r="E33" s="2"/>
      <c r="F33" s="2"/>
      <c r="G33" s="2"/>
      <c r="K33" s="3" t="s">
        <v>84</v>
      </c>
      <c r="L33" s="3">
        <v>2.5689498284353434E-3</v>
      </c>
      <c r="M33" s="3">
        <v>70</v>
      </c>
      <c r="N33" s="3"/>
      <c r="O33" s="3"/>
      <c r="P33" s="3"/>
      <c r="Q33" s="3"/>
    </row>
    <row r="34" spans="1:17" x14ac:dyDescent="0.35">
      <c r="A34" s="2"/>
      <c r="B34" s="2"/>
      <c r="C34" s="2"/>
      <c r="D34" s="2"/>
      <c r="E34" s="2"/>
      <c r="F34" s="2"/>
      <c r="G34" s="2"/>
    </row>
    <row r="35" spans="1:17" ht="16" thickBot="1" x14ac:dyDescent="0.4">
      <c r="A35" s="3" t="s">
        <v>84</v>
      </c>
      <c r="B35" s="3">
        <v>5.0187476300546912E-3</v>
      </c>
      <c r="C35" s="3">
        <v>94</v>
      </c>
      <c r="D35" s="3"/>
      <c r="E35" s="3"/>
      <c r="F35" s="3"/>
      <c r="G35" s="3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F2182-B7B9-A74A-8071-A3CE081199BD}">
  <dimension ref="A1:V28"/>
  <sheetViews>
    <sheetView workbookViewId="0"/>
  </sheetViews>
  <sheetFormatPr defaultColWidth="10.6640625" defaultRowHeight="15.5" x14ac:dyDescent="0.35"/>
  <sheetData>
    <row r="1" spans="1:22" x14ac:dyDescent="0.35">
      <c r="A1" s="12" t="s">
        <v>110</v>
      </c>
      <c r="G1" t="s">
        <v>110</v>
      </c>
      <c r="M1" t="s">
        <v>110</v>
      </c>
      <c r="S1" t="s">
        <v>110</v>
      </c>
    </row>
    <row r="2" spans="1:22" ht="16" thickBot="1" x14ac:dyDescent="0.4"/>
    <row r="3" spans="1:22" x14ac:dyDescent="0.35">
      <c r="A3" s="4"/>
      <c r="B3" s="4" t="s">
        <v>111</v>
      </c>
      <c r="C3" s="4" t="s">
        <v>5</v>
      </c>
      <c r="G3" s="4"/>
      <c r="H3" s="4" t="s">
        <v>111</v>
      </c>
      <c r="I3" s="4" t="s">
        <v>123</v>
      </c>
      <c r="M3" s="4"/>
      <c r="N3" s="4" t="s">
        <v>111</v>
      </c>
      <c r="O3" s="4" t="s">
        <v>244</v>
      </c>
      <c r="S3" s="4"/>
      <c r="T3" s="4" t="s">
        <v>111</v>
      </c>
      <c r="U3" s="4" t="s">
        <v>135</v>
      </c>
    </row>
    <row r="4" spans="1:22" x14ac:dyDescent="0.35">
      <c r="A4" s="2" t="s">
        <v>89</v>
      </c>
      <c r="B4" s="2">
        <v>2.3450087049197623E-2</v>
      </c>
      <c r="C4" s="2">
        <v>2.0587603926209296E-2</v>
      </c>
      <c r="G4" s="2" t="s">
        <v>89</v>
      </c>
      <c r="H4" s="2">
        <v>2.3450087049197623E-2</v>
      </c>
      <c r="I4" s="2">
        <v>1.2018833091571696E-2</v>
      </c>
      <c r="M4" s="2" t="s">
        <v>89</v>
      </c>
      <c r="N4" s="2">
        <v>2.3450087049197623E-2</v>
      </c>
      <c r="O4" s="2">
        <v>1.0884898837115109E-2</v>
      </c>
      <c r="S4" s="2" t="s">
        <v>89</v>
      </c>
      <c r="T4" s="2">
        <v>2.3450087049197623E-2</v>
      </c>
      <c r="U4" s="2">
        <v>2.1498056782073446E-2</v>
      </c>
    </row>
    <row r="5" spans="1:22" x14ac:dyDescent="0.35">
      <c r="A5" s="2" t="s">
        <v>88</v>
      </c>
      <c r="B5" s="2">
        <v>4.4983272987316562E-5</v>
      </c>
      <c r="C5" s="2">
        <v>2.9263938040356346E-5</v>
      </c>
      <c r="G5" s="2" t="s">
        <v>88</v>
      </c>
      <c r="H5" s="2">
        <v>4.4983272987316562E-5</v>
      </c>
      <c r="I5" s="2">
        <v>2.9540672196578949E-5</v>
      </c>
      <c r="M5" s="2" t="s">
        <v>88</v>
      </c>
      <c r="N5" s="2">
        <v>4.4983272987316562E-5</v>
      </c>
      <c r="O5" s="2">
        <v>1.7983248377540049E-5</v>
      </c>
      <c r="S5" s="2" t="s">
        <v>88</v>
      </c>
      <c r="T5" s="2">
        <v>4.4983272987316562E-5</v>
      </c>
      <c r="U5" s="2">
        <v>2.1686808943772454E-5</v>
      </c>
    </row>
    <row r="6" spans="1:22" x14ac:dyDescent="0.35">
      <c r="A6" s="2" t="s">
        <v>103</v>
      </c>
      <c r="B6" s="2">
        <v>12</v>
      </c>
      <c r="C6" s="2">
        <v>12</v>
      </c>
      <c r="G6" s="2" t="s">
        <v>103</v>
      </c>
      <c r="H6" s="2">
        <v>12</v>
      </c>
      <c r="I6" s="2">
        <v>12</v>
      </c>
      <c r="M6" s="2" t="s">
        <v>103</v>
      </c>
      <c r="N6" s="2">
        <v>12</v>
      </c>
      <c r="O6" s="2">
        <v>12</v>
      </c>
      <c r="S6" s="2" t="s">
        <v>103</v>
      </c>
      <c r="T6" s="2">
        <v>12</v>
      </c>
      <c r="U6" s="2">
        <v>12</v>
      </c>
    </row>
    <row r="7" spans="1:22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21</v>
      </c>
      <c r="C8" s="2"/>
      <c r="G8" s="2" t="s">
        <v>93</v>
      </c>
      <c r="H8" s="2">
        <v>21</v>
      </c>
      <c r="I8" s="2"/>
      <c r="M8" s="2" t="s">
        <v>93</v>
      </c>
      <c r="N8" s="2">
        <v>19</v>
      </c>
      <c r="O8" s="2"/>
      <c r="S8" s="2" t="s">
        <v>93</v>
      </c>
      <c r="T8" s="2">
        <v>20</v>
      </c>
      <c r="U8" s="2"/>
    </row>
    <row r="9" spans="1:22" x14ac:dyDescent="0.35">
      <c r="A9" s="2" t="s">
        <v>105</v>
      </c>
      <c r="B9" s="2">
        <v>1.1507831266708459</v>
      </c>
      <c r="C9" s="2"/>
      <c r="G9" s="2" t="s">
        <v>105</v>
      </c>
      <c r="H9" s="2">
        <v>4.5870827770286917</v>
      </c>
      <c r="I9" s="2"/>
      <c r="M9" s="2" t="s">
        <v>105</v>
      </c>
      <c r="N9" s="2">
        <v>5.4853553956699397</v>
      </c>
      <c r="O9" s="2"/>
      <c r="S9" s="2" t="s">
        <v>105</v>
      </c>
      <c r="T9" s="2">
        <v>0.82815509088597061</v>
      </c>
      <c r="U9" s="2"/>
    </row>
    <row r="10" spans="1:22" x14ac:dyDescent="0.35">
      <c r="A10" s="2" t="s">
        <v>106</v>
      </c>
      <c r="B10" s="2">
        <v>0.13137847411756773</v>
      </c>
      <c r="C10" s="2"/>
      <c r="G10" s="2" t="s">
        <v>106</v>
      </c>
      <c r="H10" s="2">
        <v>7.9867164962816329E-5</v>
      </c>
      <c r="I10" s="2"/>
      <c r="M10" s="2" t="s">
        <v>106</v>
      </c>
      <c r="N10" s="2">
        <v>1.360304312500144E-5</v>
      </c>
      <c r="O10" s="2"/>
      <c r="S10" s="2" t="s">
        <v>106</v>
      </c>
      <c r="T10" s="2">
        <v>0.20867804535200335</v>
      </c>
      <c r="U10" s="2"/>
    </row>
    <row r="11" spans="1:22" x14ac:dyDescent="0.35">
      <c r="A11" s="2" t="s">
        <v>107</v>
      </c>
      <c r="B11" s="2">
        <v>1.7207429028118781</v>
      </c>
      <c r="C11" s="2"/>
      <c r="G11" s="2" t="s">
        <v>107</v>
      </c>
      <c r="H11" s="2">
        <v>1.7207429028118781</v>
      </c>
      <c r="I11" s="2"/>
      <c r="M11" s="2" t="s">
        <v>107</v>
      </c>
      <c r="N11" s="2">
        <v>1.7291328115213698</v>
      </c>
      <c r="O11" s="2"/>
      <c r="S11" s="2" t="s">
        <v>107</v>
      </c>
      <c r="T11" s="2">
        <v>1.7247182429207868</v>
      </c>
      <c r="U11" s="2"/>
    </row>
    <row r="12" spans="1:22" x14ac:dyDescent="0.35">
      <c r="A12" s="2" t="s">
        <v>108</v>
      </c>
      <c r="B12" s="2">
        <v>0.26275694823513546</v>
      </c>
      <c r="C12" s="2"/>
      <c r="D12" t="s">
        <v>219</v>
      </c>
      <c r="G12" s="2" t="s">
        <v>108</v>
      </c>
      <c r="H12" s="2">
        <v>1.5973432992563266E-4</v>
      </c>
      <c r="I12" s="2"/>
      <c r="J12" t="s">
        <v>220</v>
      </c>
      <c r="M12" s="2" t="s">
        <v>108</v>
      </c>
      <c r="N12" s="2">
        <v>2.7206086250002881E-5</v>
      </c>
      <c r="O12" s="2"/>
      <c r="P12" t="s">
        <v>220</v>
      </c>
      <c r="S12" s="2" t="s">
        <v>108</v>
      </c>
      <c r="T12" s="2">
        <v>0.4173560907040067</v>
      </c>
      <c r="U12" s="2"/>
      <c r="V12" t="s">
        <v>219</v>
      </c>
    </row>
    <row r="13" spans="1:22" ht="16" thickBot="1" x14ac:dyDescent="0.4">
      <c r="A13" s="3" t="s">
        <v>109</v>
      </c>
      <c r="B13" s="3">
        <v>2.07961384472768</v>
      </c>
      <c r="C13" s="3"/>
      <c r="G13" s="3" t="s">
        <v>109</v>
      </c>
      <c r="H13" s="3">
        <v>2.07961384472768</v>
      </c>
      <c r="I13" s="3"/>
      <c r="M13" s="3" t="s">
        <v>109</v>
      </c>
      <c r="N13" s="3">
        <v>2.0930240544083096</v>
      </c>
      <c r="O13" s="3"/>
      <c r="S13" s="3" t="s">
        <v>109</v>
      </c>
      <c r="T13" s="3">
        <v>2.0859634472658648</v>
      </c>
      <c r="U13" s="3"/>
    </row>
    <row r="16" spans="1:22" x14ac:dyDescent="0.35">
      <c r="A16" t="s">
        <v>110</v>
      </c>
      <c r="G16" t="s">
        <v>110</v>
      </c>
    </row>
    <row r="17" spans="1:10" ht="16" thickBot="1" x14ac:dyDescent="0.4"/>
    <row r="18" spans="1:10" x14ac:dyDescent="0.35">
      <c r="A18" s="4"/>
      <c r="B18" s="4" t="s">
        <v>279</v>
      </c>
      <c r="C18" s="4" t="s">
        <v>82</v>
      </c>
      <c r="G18" s="4"/>
      <c r="H18" s="4" t="s">
        <v>279</v>
      </c>
      <c r="I18" s="4" t="s">
        <v>18</v>
      </c>
    </row>
    <row r="19" spans="1:10" x14ac:dyDescent="0.35">
      <c r="A19" s="2" t="s">
        <v>89</v>
      </c>
      <c r="B19" s="2">
        <v>2.2666860789763422E-2</v>
      </c>
      <c r="C19" s="2">
        <v>2.318788191291693E-2</v>
      </c>
      <c r="E19">
        <f>((B19-C19)/B19)*100</f>
        <v>-2.2986029163279924</v>
      </c>
      <c r="G19" s="2" t="s">
        <v>89</v>
      </c>
      <c r="H19" s="2">
        <v>2.2666860789763422E-2</v>
      </c>
      <c r="I19" s="2">
        <v>1.950242187657095E-2</v>
      </c>
    </row>
    <row r="20" spans="1:10" x14ac:dyDescent="0.35">
      <c r="A20" s="2" t="s">
        <v>88</v>
      </c>
      <c r="B20" s="2">
        <v>6.058232143173468E-5</v>
      </c>
      <c r="C20" s="2">
        <v>2.7997391497863821E-5</v>
      </c>
      <c r="G20" s="2" t="s">
        <v>88</v>
      </c>
      <c r="H20" s="2">
        <v>6.058232143173468E-5</v>
      </c>
      <c r="I20" s="2">
        <v>3.8394430911626767E-5</v>
      </c>
    </row>
    <row r="21" spans="1:10" x14ac:dyDescent="0.35">
      <c r="A21" s="2" t="s">
        <v>103</v>
      </c>
      <c r="B21" s="2">
        <v>12</v>
      </c>
      <c r="C21" s="2">
        <v>11</v>
      </c>
      <c r="G21" s="2" t="s">
        <v>103</v>
      </c>
      <c r="H21" s="2">
        <v>12</v>
      </c>
      <c r="I21" s="2">
        <v>12</v>
      </c>
    </row>
    <row r="22" spans="1:10" x14ac:dyDescent="0.35">
      <c r="A22" s="2" t="s">
        <v>104</v>
      </c>
      <c r="B22" s="2">
        <v>0</v>
      </c>
      <c r="C22" s="2"/>
      <c r="G22" s="2" t="s">
        <v>104</v>
      </c>
      <c r="H22" s="2">
        <v>0</v>
      </c>
      <c r="I22" s="2"/>
    </row>
    <row r="23" spans="1:10" x14ac:dyDescent="0.35">
      <c r="A23" s="2" t="s">
        <v>93</v>
      </c>
      <c r="B23" s="2">
        <v>19</v>
      </c>
      <c r="C23" s="2"/>
      <c r="G23" s="2" t="s">
        <v>93</v>
      </c>
      <c r="H23" s="2">
        <v>21</v>
      </c>
      <c r="I23" s="2"/>
    </row>
    <row r="24" spans="1:10" x14ac:dyDescent="0.35">
      <c r="A24" s="2" t="s">
        <v>105</v>
      </c>
      <c r="B24" s="2">
        <v>-0.18907205700065588</v>
      </c>
      <c r="C24" s="2"/>
      <c r="G24" s="2" t="s">
        <v>105</v>
      </c>
      <c r="H24" s="2">
        <v>1.1018455947865353</v>
      </c>
      <c r="I24" s="2"/>
    </row>
    <row r="25" spans="1:10" x14ac:dyDescent="0.35">
      <c r="A25" s="2" t="s">
        <v>106</v>
      </c>
      <c r="B25" s="2">
        <v>0.42602069235877271</v>
      </c>
      <c r="C25" s="2"/>
      <c r="G25" s="2" t="s">
        <v>106</v>
      </c>
      <c r="H25" s="2">
        <v>0.14149877046729697</v>
      </c>
      <c r="I25" s="2"/>
    </row>
    <row r="26" spans="1:10" x14ac:dyDescent="0.35">
      <c r="A26" s="2" t="s">
        <v>107</v>
      </c>
      <c r="B26" s="2">
        <v>1.7291328115213698</v>
      </c>
      <c r="C26" s="2"/>
      <c r="G26" s="2" t="s">
        <v>107</v>
      </c>
      <c r="H26" s="2">
        <v>1.7207429028118781</v>
      </c>
      <c r="I26" s="2"/>
    </row>
    <row r="27" spans="1:10" x14ac:dyDescent="0.35">
      <c r="A27" s="2" t="s">
        <v>108</v>
      </c>
      <c r="B27" s="2">
        <v>0.85204138471754542</v>
      </c>
      <c r="C27" s="2"/>
      <c r="D27" s="12" t="s">
        <v>219</v>
      </c>
      <c r="G27" s="2" t="s">
        <v>108</v>
      </c>
      <c r="H27" s="2">
        <v>0.28299754093459395</v>
      </c>
      <c r="I27" s="2"/>
      <c r="J27" t="s">
        <v>219</v>
      </c>
    </row>
    <row r="28" spans="1:10" ht="16" thickBot="1" x14ac:dyDescent="0.4">
      <c r="A28" s="3" t="s">
        <v>109</v>
      </c>
      <c r="B28" s="3">
        <v>2.0930240544083096</v>
      </c>
      <c r="C28" s="3"/>
      <c r="G28" s="3" t="s">
        <v>109</v>
      </c>
      <c r="H28" s="3">
        <v>2.07961384472768</v>
      </c>
      <c r="I28" s="3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F6BAD-C1D0-774E-A8E7-B9D25E11EFB4}">
  <dimension ref="A1:W33"/>
  <sheetViews>
    <sheetView topLeftCell="B1" workbookViewId="0"/>
  </sheetViews>
  <sheetFormatPr defaultColWidth="10.6640625" defaultRowHeight="15.5" x14ac:dyDescent="0.35"/>
  <sheetData>
    <row r="1" spans="1:19" x14ac:dyDescent="0.35">
      <c r="A1" s="12" t="s">
        <v>147</v>
      </c>
      <c r="B1" t="s">
        <v>17</v>
      </c>
      <c r="C1" t="s">
        <v>159</v>
      </c>
      <c r="D1" s="14" t="s">
        <v>256</v>
      </c>
      <c r="E1" t="s">
        <v>171</v>
      </c>
      <c r="I1" t="s">
        <v>147</v>
      </c>
      <c r="J1" t="s">
        <v>17</v>
      </c>
      <c r="K1" t="s">
        <v>159</v>
      </c>
      <c r="L1" s="14" t="s">
        <v>171</v>
      </c>
      <c r="Q1" t="s">
        <v>147</v>
      </c>
      <c r="R1" t="s">
        <v>17</v>
      </c>
      <c r="S1" t="s">
        <v>159</v>
      </c>
    </row>
    <row r="2" spans="1:19" x14ac:dyDescent="0.35">
      <c r="A2">
        <v>0.8857927003816799</v>
      </c>
      <c r="B2">
        <v>1.0453983534322822</v>
      </c>
      <c r="C2">
        <v>0.83692444444444525</v>
      </c>
      <c r="D2">
        <v>0.32177684965294662</v>
      </c>
      <c r="E2">
        <v>0.93996044520547961</v>
      </c>
      <c r="I2">
        <v>0.8857927003816799</v>
      </c>
      <c r="J2">
        <v>1.0453983534322822</v>
      </c>
      <c r="K2">
        <v>0.83692444444444525</v>
      </c>
      <c r="L2">
        <v>0.93996044520547961</v>
      </c>
      <c r="Q2">
        <v>0.8857927003816799</v>
      </c>
      <c r="R2">
        <v>1.0453983534322822</v>
      </c>
      <c r="S2">
        <v>0.83692444444444525</v>
      </c>
    </row>
    <row r="3" spans="1:19" x14ac:dyDescent="0.35">
      <c r="A3">
        <v>0.60024513043478267</v>
      </c>
      <c r="B3">
        <v>0.76447495335820936</v>
      </c>
      <c r="C3">
        <v>0.84883992673992481</v>
      </c>
      <c r="D3">
        <v>0.54193918710896116</v>
      </c>
      <c r="E3">
        <v>1.0586099005424943</v>
      </c>
      <c r="I3">
        <v>0.60024513043478267</v>
      </c>
      <c r="J3">
        <v>0.76447495335820936</v>
      </c>
      <c r="K3">
        <v>0.84883992673992481</v>
      </c>
      <c r="L3">
        <v>1.0586099005424943</v>
      </c>
      <c r="Q3">
        <v>0.60024513043478267</v>
      </c>
      <c r="R3">
        <v>0.76447495335820936</v>
      </c>
      <c r="S3">
        <v>0.84883992673992481</v>
      </c>
    </row>
    <row r="4" spans="1:19" x14ac:dyDescent="0.35">
      <c r="A4">
        <v>1.0610120629370621</v>
      </c>
      <c r="B4">
        <v>0.60106158318425751</v>
      </c>
      <c r="C4">
        <v>0.9210257007233279</v>
      </c>
      <c r="D4">
        <v>0.59753001545530693</v>
      </c>
      <c r="E4">
        <v>0.99501103723404161</v>
      </c>
      <c r="I4">
        <v>1.0610120629370621</v>
      </c>
      <c r="J4">
        <v>0.60106158318425751</v>
      </c>
      <c r="K4">
        <v>0.9210257007233279</v>
      </c>
      <c r="L4">
        <v>0.99501103723404161</v>
      </c>
      <c r="Q4">
        <v>1.0610120629370621</v>
      </c>
      <c r="R4">
        <v>0.60106158318425751</v>
      </c>
      <c r="S4">
        <v>0.9210257007233279</v>
      </c>
    </row>
    <row r="5" spans="1:19" x14ac:dyDescent="0.35">
      <c r="A5">
        <v>0.85268955061082008</v>
      </c>
      <c r="B5">
        <v>1.1603355607082626</v>
      </c>
      <c r="C5">
        <v>0.66008358304794601</v>
      </c>
      <c r="D5">
        <v>0.34516053173563033</v>
      </c>
      <c r="E5">
        <v>1.0292840890183024</v>
      </c>
      <c r="I5">
        <v>0.85268955061082008</v>
      </c>
      <c r="J5">
        <v>1.1603355607082626</v>
      </c>
      <c r="K5">
        <v>0.66008358304794601</v>
      </c>
      <c r="L5">
        <v>1.0292840890183024</v>
      </c>
      <c r="Q5">
        <v>0.85268955061082008</v>
      </c>
      <c r="R5">
        <v>1.1603355607082626</v>
      </c>
      <c r="S5">
        <v>0.66008358304794601</v>
      </c>
    </row>
    <row r="6" spans="1:19" x14ac:dyDescent="0.35">
      <c r="B6">
        <v>0.55418932104316554</v>
      </c>
      <c r="C6">
        <v>0.51836684570312441</v>
      </c>
      <c r="D6">
        <v>0.38397327609258869</v>
      </c>
      <c r="E6">
        <v>0.81498078703703725</v>
      </c>
      <c r="J6">
        <v>0.55418932104316554</v>
      </c>
      <c r="K6">
        <v>0.51836684570312441</v>
      </c>
      <c r="L6">
        <v>0.81498078703703725</v>
      </c>
      <c r="R6">
        <v>0.55418932104316554</v>
      </c>
      <c r="S6">
        <v>0.51836684570312441</v>
      </c>
    </row>
    <row r="7" spans="1:19" x14ac:dyDescent="0.35">
      <c r="A7">
        <v>0.6644795024671053</v>
      </c>
      <c r="B7">
        <v>0.57926746031745957</v>
      </c>
      <c r="C7">
        <v>0.68443409685863987</v>
      </c>
      <c r="D7">
        <v>0.41981002887897068</v>
      </c>
      <c r="E7">
        <v>1.1296104390680999</v>
      </c>
      <c r="I7">
        <v>0.6644795024671053</v>
      </c>
      <c r="J7">
        <v>0.57926746031745957</v>
      </c>
      <c r="K7">
        <v>0.68443409685863987</v>
      </c>
      <c r="L7">
        <v>1.1296104390680999</v>
      </c>
      <c r="Q7">
        <v>0.6644795024671053</v>
      </c>
      <c r="R7">
        <v>0.57926746031745957</v>
      </c>
      <c r="S7">
        <v>0.68443409685863987</v>
      </c>
    </row>
    <row r="8" spans="1:19" x14ac:dyDescent="0.35">
      <c r="A8">
        <v>0.52062900268336287</v>
      </c>
      <c r="B8">
        <v>0.71837947097378418</v>
      </c>
      <c r="C8">
        <v>0.80859549632352934</v>
      </c>
      <c r="D8">
        <v>0.42582155874104649</v>
      </c>
      <c r="E8">
        <v>0.78532718978102145</v>
      </c>
      <c r="I8">
        <v>0.52062900268336287</v>
      </c>
      <c r="J8">
        <v>0.71837947097378418</v>
      </c>
      <c r="K8">
        <v>0.80859549632352934</v>
      </c>
      <c r="L8">
        <v>0.78532718978102145</v>
      </c>
      <c r="Q8">
        <v>0.52062900268336287</v>
      </c>
      <c r="R8">
        <v>0.71837947097378418</v>
      </c>
      <c r="S8">
        <v>0.80859549632352934</v>
      </c>
    </row>
    <row r="9" spans="1:19" x14ac:dyDescent="0.35">
      <c r="A9">
        <v>0.93110454545454535</v>
      </c>
      <c r="B9">
        <v>0.74927977693602676</v>
      </c>
      <c r="C9">
        <v>0.82703357679465705</v>
      </c>
      <c r="D9">
        <v>0.46108750730145909</v>
      </c>
      <c r="E9">
        <v>0.87455769396551686</v>
      </c>
      <c r="I9">
        <v>0.93110454545454535</v>
      </c>
      <c r="J9">
        <v>0.74927977693602676</v>
      </c>
      <c r="K9">
        <v>0.82703357679465705</v>
      </c>
      <c r="L9">
        <v>0.87455769396551686</v>
      </c>
      <c r="Q9">
        <v>0.93110454545454535</v>
      </c>
      <c r="R9">
        <v>0.74927977693602676</v>
      </c>
      <c r="S9">
        <v>0.82703357679465705</v>
      </c>
    </row>
    <row r="10" spans="1:19" x14ac:dyDescent="0.35">
      <c r="B10">
        <v>0.60072182608695701</v>
      </c>
      <c r="C10">
        <v>0.83658285472973004</v>
      </c>
      <c r="D10">
        <v>0.38365821274721829</v>
      </c>
      <c r="E10">
        <v>0.79247118491920876</v>
      </c>
      <c r="J10">
        <v>0.60072182608695701</v>
      </c>
      <c r="K10">
        <v>0.83658285472973004</v>
      </c>
      <c r="L10">
        <v>0.79247118491920876</v>
      </c>
      <c r="R10">
        <v>0.60072182608695701</v>
      </c>
      <c r="S10">
        <v>0.83658285472973004</v>
      </c>
    </row>
    <row r="11" spans="1:19" x14ac:dyDescent="0.35">
      <c r="A11">
        <v>0.85596881355932231</v>
      </c>
      <c r="B11">
        <v>0.50999403846153846</v>
      </c>
      <c r="C11">
        <v>0.6265404112754156</v>
      </c>
      <c r="D11">
        <v>0.46119258200549024</v>
      </c>
      <c r="E11">
        <v>0.98273382616487526</v>
      </c>
      <c r="I11">
        <v>0.85596881355932231</v>
      </c>
      <c r="J11">
        <v>0.50999403846153846</v>
      </c>
      <c r="K11">
        <v>0.6265404112754156</v>
      </c>
      <c r="L11">
        <v>0.98273382616487526</v>
      </c>
      <c r="Q11">
        <v>0.85596881355932231</v>
      </c>
      <c r="R11">
        <v>0.50999403846153846</v>
      </c>
      <c r="S11">
        <v>0.6265404112754156</v>
      </c>
    </row>
    <row r="12" spans="1:19" x14ac:dyDescent="0.35">
      <c r="A12">
        <v>0.50635536006546722</v>
      </c>
      <c r="B12">
        <v>0.53221732348111706</v>
      </c>
      <c r="C12">
        <v>0.67900825591216274</v>
      </c>
      <c r="D12">
        <v>0.71057091730117927</v>
      </c>
      <c r="E12">
        <v>0.83385100806451518</v>
      </c>
      <c r="I12">
        <v>0.50635536006546722</v>
      </c>
      <c r="J12">
        <v>0.53221732348111706</v>
      </c>
      <c r="K12">
        <v>0.67900825591216274</v>
      </c>
      <c r="L12">
        <v>0.83385100806451518</v>
      </c>
      <c r="Q12">
        <v>0.50635536006546722</v>
      </c>
      <c r="R12">
        <v>0.53221732348111706</v>
      </c>
      <c r="S12">
        <v>0.67900825591216274</v>
      </c>
    </row>
    <row r="13" spans="1:19" x14ac:dyDescent="0.35">
      <c r="A13">
        <v>0.84326540215588774</v>
      </c>
      <c r="B13">
        <v>0.64964715909090898</v>
      </c>
      <c r="C13">
        <v>0.6699539516129025</v>
      </c>
      <c r="D13">
        <v>0.55414457939593509</v>
      </c>
      <c r="E13">
        <v>0.80461194787985946</v>
      </c>
      <c r="I13">
        <v>0.84326540215588774</v>
      </c>
      <c r="J13">
        <v>0.64964715909090898</v>
      </c>
      <c r="K13">
        <v>0.6699539516129025</v>
      </c>
      <c r="L13">
        <v>0.80461194787985946</v>
      </c>
      <c r="Q13">
        <v>0.84326540215588774</v>
      </c>
      <c r="R13">
        <v>0.64964715909090898</v>
      </c>
      <c r="S13">
        <v>0.6699539516129025</v>
      </c>
    </row>
    <row r="16" spans="1:19" x14ac:dyDescent="0.35">
      <c r="A16" t="s">
        <v>97</v>
      </c>
      <c r="I16" t="s">
        <v>97</v>
      </c>
      <c r="Q16" t="s">
        <v>97</v>
      </c>
    </row>
    <row r="18" spans="1:23" ht="16" thickBot="1" x14ac:dyDescent="0.4">
      <c r="A18" t="s">
        <v>98</v>
      </c>
      <c r="I18" t="s">
        <v>98</v>
      </c>
      <c r="Q18" t="s">
        <v>98</v>
      </c>
    </row>
    <row r="19" spans="1:23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  <c r="Q19" s="4" t="s">
        <v>99</v>
      </c>
      <c r="R19" s="4" t="s">
        <v>85</v>
      </c>
      <c r="S19" s="4" t="s">
        <v>86</v>
      </c>
      <c r="T19" s="4" t="s">
        <v>87</v>
      </c>
      <c r="U19" s="4" t="s">
        <v>88</v>
      </c>
    </row>
    <row r="20" spans="1:23" x14ac:dyDescent="0.35">
      <c r="A20" s="2" t="s">
        <v>147</v>
      </c>
      <c r="B20" s="2">
        <v>10</v>
      </c>
      <c r="C20" s="2">
        <v>7.7215420707500355</v>
      </c>
      <c r="D20" s="2">
        <v>0.7721542070750036</v>
      </c>
      <c r="E20" s="2">
        <v>3.5027326463237841E-2</v>
      </c>
      <c r="I20" s="2" t="s">
        <v>147</v>
      </c>
      <c r="J20" s="2">
        <v>10</v>
      </c>
      <c r="K20" s="2">
        <v>7.7215420707500355</v>
      </c>
      <c r="L20" s="2">
        <v>0.7721542070750036</v>
      </c>
      <c r="M20" s="2">
        <v>3.5027326463237841E-2</v>
      </c>
      <c r="Q20" s="2" t="s">
        <v>147</v>
      </c>
      <c r="R20" s="2">
        <v>10</v>
      </c>
      <c r="S20" s="2">
        <v>7.7215420707500355</v>
      </c>
      <c r="T20" s="2">
        <v>0.7721542070750036</v>
      </c>
      <c r="U20" s="2">
        <v>3.5027326463237841E-2</v>
      </c>
    </row>
    <row r="21" spans="1:23" x14ac:dyDescent="0.35">
      <c r="A21" s="2" t="s">
        <v>17</v>
      </c>
      <c r="B21" s="2">
        <v>12</v>
      </c>
      <c r="C21" s="2">
        <v>8.4649668270739689</v>
      </c>
      <c r="D21" s="2">
        <v>0.70541390225616407</v>
      </c>
      <c r="E21" s="2">
        <v>4.1822837714046296E-2</v>
      </c>
      <c r="G21">
        <f>100*(C$20-C21)/C$20</f>
        <v>-9.627931176339759</v>
      </c>
      <c r="I21" s="2" t="s">
        <v>17</v>
      </c>
      <c r="J21" s="2">
        <v>12</v>
      </c>
      <c r="K21" s="2">
        <v>8.4649668270739689</v>
      </c>
      <c r="L21" s="2">
        <v>0.70541390225616407</v>
      </c>
      <c r="M21" s="2">
        <v>4.1822837714046296E-2</v>
      </c>
      <c r="Q21" s="2" t="s">
        <v>17</v>
      </c>
      <c r="R21" s="2">
        <v>12</v>
      </c>
      <c r="S21" s="2">
        <v>8.4649668270739689</v>
      </c>
      <c r="T21" s="2">
        <v>0.70541390225616407</v>
      </c>
      <c r="U21" s="2">
        <v>4.1822837714046296E-2</v>
      </c>
    </row>
    <row r="22" spans="1:23" ht="16" thickBot="1" x14ac:dyDescent="0.4">
      <c r="A22" s="2" t="s">
        <v>159</v>
      </c>
      <c r="B22" s="2">
        <v>12</v>
      </c>
      <c r="C22" s="2">
        <v>8.9173891441658046</v>
      </c>
      <c r="D22" s="2">
        <v>0.74311576201381702</v>
      </c>
      <c r="E22" s="2">
        <v>1.4145245277562295E-2</v>
      </c>
      <c r="G22">
        <f t="shared" ref="G22:G24" si="0">100*(C$20-C22)/C$20</f>
        <v>-15.487153504553916</v>
      </c>
      <c r="I22" s="2" t="s">
        <v>159</v>
      </c>
      <c r="J22" s="2">
        <v>12</v>
      </c>
      <c r="K22" s="2">
        <v>8.9173891441658046</v>
      </c>
      <c r="L22" s="2">
        <v>0.74311576201381702</v>
      </c>
      <c r="M22" s="2">
        <v>1.4145245277562295E-2</v>
      </c>
      <c r="Q22" s="3" t="s">
        <v>159</v>
      </c>
      <c r="R22" s="3">
        <v>12</v>
      </c>
      <c r="S22" s="3">
        <v>8.9173891441658046</v>
      </c>
      <c r="T22" s="3">
        <v>0.74311576201381702</v>
      </c>
      <c r="U22" s="3">
        <v>1.4145245277562295E-2</v>
      </c>
    </row>
    <row r="23" spans="1:23" ht="16" thickBot="1" x14ac:dyDescent="0.4">
      <c r="A23" s="2" t="s">
        <v>256</v>
      </c>
      <c r="B23" s="2">
        <v>12</v>
      </c>
      <c r="C23" s="2">
        <v>5.6066652464167328</v>
      </c>
      <c r="D23" s="2">
        <v>0.46722210386806107</v>
      </c>
      <c r="E23" s="2">
        <v>1.303086319021407E-2</v>
      </c>
      <c r="G23">
        <f t="shared" si="0"/>
        <v>27.389306500636252</v>
      </c>
      <c r="I23" s="3" t="s">
        <v>171</v>
      </c>
      <c r="J23" s="3">
        <v>12</v>
      </c>
      <c r="K23" s="3">
        <v>11.041009548880451</v>
      </c>
      <c r="L23" s="3">
        <v>0.92008412907337089</v>
      </c>
      <c r="M23" s="3">
        <v>1.3934839094613077E-2</v>
      </c>
    </row>
    <row r="24" spans="1:23" ht="16" thickBot="1" x14ac:dyDescent="0.4">
      <c r="A24" s="3" t="s">
        <v>171</v>
      </c>
      <c r="B24" s="3">
        <v>12</v>
      </c>
      <c r="C24" s="3">
        <v>11.041009548880451</v>
      </c>
      <c r="D24" s="3">
        <v>0.92008412907337089</v>
      </c>
      <c r="E24" s="3">
        <v>1.3934839094613077E-2</v>
      </c>
      <c r="G24">
        <f t="shared" si="0"/>
        <v>-42.989696199479198</v>
      </c>
    </row>
    <row r="25" spans="1:23" ht="16" thickBot="1" x14ac:dyDescent="0.4">
      <c r="Q25" t="s">
        <v>83</v>
      </c>
    </row>
    <row r="26" spans="1:23" ht="16" thickBot="1" x14ac:dyDescent="0.4">
      <c r="I26" t="s">
        <v>83</v>
      </c>
      <c r="Q26" s="4" t="s">
        <v>100</v>
      </c>
      <c r="R26" s="4" t="s">
        <v>92</v>
      </c>
      <c r="S26" s="4" t="s">
        <v>93</v>
      </c>
      <c r="T26" s="4" t="s">
        <v>90</v>
      </c>
      <c r="U26" s="4" t="s">
        <v>94</v>
      </c>
      <c r="V26" s="4" t="s">
        <v>95</v>
      </c>
      <c r="W26" s="4" t="s">
        <v>96</v>
      </c>
    </row>
    <row r="27" spans="1:23" ht="16" thickBot="1" x14ac:dyDescent="0.4">
      <c r="A27" t="s">
        <v>83</v>
      </c>
      <c r="I27" s="4" t="s">
        <v>100</v>
      </c>
      <c r="J27" s="4" t="s">
        <v>92</v>
      </c>
      <c r="K27" s="4" t="s">
        <v>93</v>
      </c>
      <c r="L27" s="4" t="s">
        <v>90</v>
      </c>
      <c r="M27" s="4" t="s">
        <v>94</v>
      </c>
      <c r="N27" s="4" t="s">
        <v>95</v>
      </c>
      <c r="O27" s="4" t="s">
        <v>96</v>
      </c>
      <c r="P27" s="9"/>
      <c r="Q27" s="2" t="s">
        <v>101</v>
      </c>
      <c r="R27" s="2">
        <v>2.4717232425550573E-2</v>
      </c>
      <c r="S27" s="2">
        <v>2</v>
      </c>
      <c r="T27" s="2">
        <v>1.2358616212775286E-2</v>
      </c>
      <c r="U27" s="2">
        <v>0.41155787052947523</v>
      </c>
      <c r="V27" s="2">
        <v>0.66618435625516415</v>
      </c>
      <c r="W27" s="2">
        <v>3.3048172521982027</v>
      </c>
    </row>
    <row r="28" spans="1:23" x14ac:dyDescent="0.35">
      <c r="A28" s="4" t="s">
        <v>100</v>
      </c>
      <c r="B28" s="4" t="s">
        <v>92</v>
      </c>
      <c r="C28" s="4" t="s">
        <v>93</v>
      </c>
      <c r="D28" s="4" t="s">
        <v>90</v>
      </c>
      <c r="E28" s="4" t="s">
        <v>94</v>
      </c>
      <c r="F28" s="4" t="s">
        <v>95</v>
      </c>
      <c r="G28" s="4" t="s">
        <v>96</v>
      </c>
      <c r="I28" s="2" t="s">
        <v>101</v>
      </c>
      <c r="J28" s="2">
        <v>0.31765515324031379</v>
      </c>
      <c r="K28" s="2">
        <v>3</v>
      </c>
      <c r="L28" s="2">
        <v>0.1058850510801046</v>
      </c>
      <c r="M28" s="2">
        <v>4.1018834662108583</v>
      </c>
      <c r="N28" s="2">
        <v>1.2184743441429629E-2</v>
      </c>
      <c r="O28" s="2">
        <v>2.8270487120861261</v>
      </c>
      <c r="P28" s="2"/>
      <c r="Q28" s="2" t="s">
        <v>102</v>
      </c>
      <c r="R28" s="2">
        <v>0.93089485107683179</v>
      </c>
      <c r="S28" s="2">
        <v>31</v>
      </c>
      <c r="T28" s="2">
        <v>3.0028866163768767E-2</v>
      </c>
      <c r="U28" s="2"/>
      <c r="V28" s="2"/>
      <c r="W28" s="2"/>
    </row>
    <row r="29" spans="1:23" x14ac:dyDescent="0.35">
      <c r="A29" s="2" t="s">
        <v>101</v>
      </c>
      <c r="B29" s="2">
        <v>1.2833283828936892</v>
      </c>
      <c r="C29" s="2">
        <v>4</v>
      </c>
      <c r="D29" s="2">
        <v>0.32083209572342231</v>
      </c>
      <c r="E29" s="2">
        <v>13.852429816803985</v>
      </c>
      <c r="F29" s="2">
        <v>8.4469923182810674E-8</v>
      </c>
      <c r="G29" s="2">
        <v>2.546273104256886</v>
      </c>
      <c r="I29" s="2" t="s">
        <v>102</v>
      </c>
      <c r="J29" s="2">
        <v>1.0841780811175743</v>
      </c>
      <c r="K29" s="2">
        <v>42</v>
      </c>
      <c r="L29" s="2">
        <v>2.5813763836132722E-2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6" thickBot="1" x14ac:dyDescent="0.4">
      <c r="A30" s="2" t="s">
        <v>102</v>
      </c>
      <c r="B30" s="2">
        <v>1.2275175762099293</v>
      </c>
      <c r="C30" s="2">
        <v>53</v>
      </c>
      <c r="D30" s="2">
        <v>2.3160708985093006E-2</v>
      </c>
      <c r="E30" s="2"/>
      <c r="F30" s="2"/>
      <c r="G30" s="2"/>
      <c r="I30" s="2"/>
      <c r="J30" s="2"/>
      <c r="K30" s="2"/>
      <c r="L30" s="2"/>
      <c r="M30" s="2"/>
      <c r="N30" s="2"/>
      <c r="O30" s="2"/>
      <c r="P30" s="2"/>
      <c r="Q30" s="3" t="s">
        <v>84</v>
      </c>
      <c r="R30" s="3">
        <v>0.95561208350238236</v>
      </c>
      <c r="S30" s="3">
        <v>33</v>
      </c>
      <c r="T30" s="3"/>
      <c r="U30" s="3"/>
      <c r="V30" s="3"/>
      <c r="W30" s="3"/>
    </row>
    <row r="31" spans="1:23" ht="16" thickBot="1" x14ac:dyDescent="0.4">
      <c r="A31" s="2"/>
      <c r="B31" s="2"/>
      <c r="C31" s="2"/>
      <c r="D31" s="2"/>
      <c r="E31" s="2"/>
      <c r="F31" s="2"/>
      <c r="G31" s="2"/>
      <c r="I31" s="3" t="s">
        <v>84</v>
      </c>
      <c r="J31" s="3">
        <v>1.4018332343578881</v>
      </c>
      <c r="K31" s="3">
        <v>45</v>
      </c>
      <c r="L31" s="3"/>
      <c r="M31" s="3"/>
      <c r="N31" s="3"/>
      <c r="O31" s="3"/>
      <c r="P31" s="2"/>
      <c r="V31" t="s">
        <v>219</v>
      </c>
    </row>
    <row r="32" spans="1:23" ht="16" thickBot="1" x14ac:dyDescent="0.4">
      <c r="A32" s="3" t="s">
        <v>84</v>
      </c>
      <c r="B32" s="3">
        <v>2.5108459591036185</v>
      </c>
      <c r="C32" s="3">
        <v>57</v>
      </c>
      <c r="D32" s="3"/>
      <c r="E32" s="3"/>
      <c r="F32" s="3"/>
      <c r="G32" s="3"/>
      <c r="N32" t="s">
        <v>220</v>
      </c>
    </row>
    <row r="33" spans="6:6" x14ac:dyDescent="0.35">
      <c r="F33" t="s">
        <v>220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86BF0-F969-4D4A-8F4A-C5717C9E713D}">
  <dimension ref="A1:AQ34"/>
  <sheetViews>
    <sheetView zoomScale="60" zoomScaleNormal="60" workbookViewId="0">
      <selection activeCell="O6" sqref="O6"/>
    </sheetView>
  </sheetViews>
  <sheetFormatPr defaultColWidth="10.6640625" defaultRowHeight="15.5" x14ac:dyDescent="0.35"/>
  <sheetData>
    <row r="1" spans="1:43" x14ac:dyDescent="0.35">
      <c r="A1" s="12" t="s">
        <v>147</v>
      </c>
      <c r="B1" t="s">
        <v>17</v>
      </c>
      <c r="C1" s="14" t="s">
        <v>159</v>
      </c>
      <c r="D1" s="14" t="s">
        <v>256</v>
      </c>
      <c r="E1" t="s">
        <v>171</v>
      </c>
      <c r="I1" t="s">
        <v>147</v>
      </c>
      <c r="J1" t="s">
        <v>17</v>
      </c>
      <c r="K1" t="s">
        <v>171</v>
      </c>
      <c r="Q1" t="s">
        <v>147</v>
      </c>
      <c r="R1" t="s">
        <v>17</v>
      </c>
      <c r="S1" t="s">
        <v>159</v>
      </c>
      <c r="AA1" t="s">
        <v>291</v>
      </c>
      <c r="AB1" t="s">
        <v>30</v>
      </c>
      <c r="AC1" s="14" t="s">
        <v>42</v>
      </c>
      <c r="AD1" t="s">
        <v>303</v>
      </c>
      <c r="AE1" t="s">
        <v>54</v>
      </c>
      <c r="AF1" s="14" t="s">
        <v>66</v>
      </c>
      <c r="AI1" t="s">
        <v>291</v>
      </c>
      <c r="AJ1" t="s">
        <v>30</v>
      </c>
      <c r="AK1" t="s">
        <v>303</v>
      </c>
      <c r="AL1" t="s">
        <v>54</v>
      </c>
    </row>
    <row r="2" spans="1:43" x14ac:dyDescent="0.35">
      <c r="A2">
        <v>4.5206063166482133</v>
      </c>
      <c r="B2">
        <v>5.0469673448735222</v>
      </c>
      <c r="C2">
        <v>3.305041152263374</v>
      </c>
      <c r="D2">
        <v>1.6981450844095325</v>
      </c>
      <c r="E2">
        <v>4.6099317940724784</v>
      </c>
      <c r="I2">
        <v>4.5206063166482133</v>
      </c>
      <c r="J2">
        <v>5.0469673448735222</v>
      </c>
      <c r="K2">
        <v>4.6099317940724784</v>
      </c>
      <c r="Q2">
        <v>4.5206063166482133</v>
      </c>
      <c r="R2">
        <v>5.0469673448735222</v>
      </c>
      <c r="S2">
        <v>3.305041152263374</v>
      </c>
      <c r="AA2">
        <v>5.035400390625</v>
      </c>
      <c r="AB2">
        <v>5.1697530864197523</v>
      </c>
      <c r="AC2">
        <v>2.1701093394697786</v>
      </c>
      <c r="AD2">
        <v>3.6815442396715876</v>
      </c>
      <c r="AE2">
        <v>7.4441115070674222</v>
      </c>
      <c r="AI2">
        <v>5.035400390625</v>
      </c>
      <c r="AJ2">
        <v>5.1697530864197523</v>
      </c>
      <c r="AK2">
        <v>3.6815442396715876</v>
      </c>
      <c r="AL2">
        <v>7.4441115070674222</v>
      </c>
    </row>
    <row r="3" spans="1:43" x14ac:dyDescent="0.35">
      <c r="A3">
        <v>2.8695652173913042</v>
      </c>
      <c r="B3">
        <v>3.3023432278903981</v>
      </c>
      <c r="C3">
        <v>3.1195910316789437</v>
      </c>
      <c r="D3">
        <v>2.0431390520930881</v>
      </c>
      <c r="E3">
        <v>4.7578717434738671</v>
      </c>
      <c r="I3">
        <v>2.8695652173913042</v>
      </c>
      <c r="J3">
        <v>3.3023432278903981</v>
      </c>
      <c r="K3">
        <v>4.7578717434738671</v>
      </c>
      <c r="Q3">
        <v>2.8695652173913042</v>
      </c>
      <c r="R3">
        <v>3.3023432278903981</v>
      </c>
      <c r="S3">
        <v>3.1195910316789437</v>
      </c>
      <c r="AA3">
        <v>3.2777810150923608</v>
      </c>
      <c r="AB3">
        <v>5.607942033752729</v>
      </c>
      <c r="AC3">
        <v>3.277725881494252</v>
      </c>
      <c r="AD3">
        <v>4.4285298055941285</v>
      </c>
      <c r="AE3">
        <v>5.791288125980163</v>
      </c>
      <c r="AF3">
        <v>2.0503885033316749</v>
      </c>
      <c r="AI3">
        <v>3.2777810150923608</v>
      </c>
      <c r="AJ3">
        <v>5.607942033752729</v>
      </c>
      <c r="AK3">
        <v>4.4285298055941285</v>
      </c>
      <c r="AL3">
        <v>5.791288125980163</v>
      </c>
    </row>
    <row r="4" spans="1:43" x14ac:dyDescent="0.35">
      <c r="A4">
        <v>3.9541970267494753</v>
      </c>
      <c r="B4">
        <v>2.2681379027844892</v>
      </c>
      <c r="C4">
        <v>3.6051914757250438</v>
      </c>
      <c r="D4">
        <v>2.4291935269882527</v>
      </c>
      <c r="E4">
        <v>4.7155575675267851</v>
      </c>
      <c r="I4">
        <v>3.9541970267494753</v>
      </c>
      <c r="J4">
        <v>2.2681379027844892</v>
      </c>
      <c r="K4">
        <v>4.7155575675267851</v>
      </c>
      <c r="Q4">
        <v>3.9541970267494753</v>
      </c>
      <c r="R4">
        <v>2.2681379027844892</v>
      </c>
      <c r="S4">
        <v>3.6051914757250438</v>
      </c>
      <c r="AA4">
        <v>3.7230926627228693</v>
      </c>
      <c r="AB4">
        <v>3.5865099564376068</v>
      </c>
      <c r="AC4">
        <v>3.0327631738566487</v>
      </c>
      <c r="AD4">
        <v>3.70787666137671</v>
      </c>
      <c r="AE4">
        <v>6.1298076923076916</v>
      </c>
      <c r="AF4">
        <v>2.7370700659900464</v>
      </c>
      <c r="AI4">
        <v>3.7230926627228693</v>
      </c>
      <c r="AJ4">
        <v>3.5865099564376068</v>
      </c>
      <c r="AK4">
        <v>3.70787666137671</v>
      </c>
      <c r="AL4">
        <v>6.1298076923076916</v>
      </c>
    </row>
    <row r="5" spans="1:43" x14ac:dyDescent="0.35">
      <c r="A5">
        <v>3.8832999826393655</v>
      </c>
      <c r="B5">
        <v>4.5855384204135383</v>
      </c>
      <c r="C5">
        <v>2.1110902608369306</v>
      </c>
      <c r="D5">
        <v>1.6262337176023753</v>
      </c>
      <c r="E5">
        <v>3.9970819571374379</v>
      </c>
      <c r="I5">
        <v>3.8832999826393655</v>
      </c>
      <c r="J5">
        <v>4.5855384204135383</v>
      </c>
      <c r="K5">
        <v>3.9970819571374379</v>
      </c>
      <c r="O5">
        <f>100*(D20-D22)/D20</f>
        <v>25.765557041257928</v>
      </c>
      <c r="Q5">
        <v>3.8832999826393655</v>
      </c>
      <c r="R5">
        <v>4.5855384204135383</v>
      </c>
      <c r="S5">
        <v>2.1110902608369306</v>
      </c>
      <c r="AA5">
        <v>3.5818447777153697</v>
      </c>
      <c r="AB5">
        <v>4.2137336504161711</v>
      </c>
      <c r="AC5">
        <v>3.2324197136833264</v>
      </c>
      <c r="AD5">
        <v>3.5575454671664595</v>
      </c>
      <c r="AE5">
        <v>4.5495867768595044</v>
      </c>
      <c r="AF5">
        <v>2.0089285714285716</v>
      </c>
      <c r="AI5">
        <v>3.5818447777153697</v>
      </c>
      <c r="AJ5">
        <v>4.2137336504161711</v>
      </c>
      <c r="AK5">
        <v>3.5575454671664595</v>
      </c>
      <c r="AL5">
        <v>4.5495867768595044</v>
      </c>
    </row>
    <row r="6" spans="1:43" x14ac:dyDescent="0.35">
      <c r="B6">
        <v>2.5110307437503239</v>
      </c>
      <c r="C6">
        <v>1.9884109497070313</v>
      </c>
      <c r="D6">
        <v>1.4709786098499567</v>
      </c>
      <c r="E6">
        <v>3.4593621399176953</v>
      </c>
      <c r="J6">
        <v>2.5110307437503239</v>
      </c>
      <c r="K6">
        <v>3.4593621399176953</v>
      </c>
      <c r="N6" t="s">
        <v>340</v>
      </c>
      <c r="O6">
        <f>100*(D20-D23)/D20</f>
        <v>35.010347759605011</v>
      </c>
      <c r="R6">
        <v>2.5110307437503239</v>
      </c>
      <c r="S6">
        <v>1.9884109497070313</v>
      </c>
      <c r="AA6">
        <v>4.1833462465564732</v>
      </c>
      <c r="AB6">
        <v>6.0209407855584205</v>
      </c>
      <c r="AC6">
        <v>3.8506859691945126</v>
      </c>
      <c r="AD6">
        <v>4.1671484179288543</v>
      </c>
      <c r="AE6">
        <v>5.7232723182736605</v>
      </c>
      <c r="AF6">
        <v>3.5593849115501213</v>
      </c>
      <c r="AI6">
        <v>4.1833462465564732</v>
      </c>
      <c r="AJ6">
        <v>6.0209407855584205</v>
      </c>
      <c r="AK6">
        <v>4.1671484179288543</v>
      </c>
      <c r="AL6">
        <v>5.7232723182736605</v>
      </c>
    </row>
    <row r="7" spans="1:43" x14ac:dyDescent="0.35">
      <c r="A7">
        <v>3.3172015668282544</v>
      </c>
      <c r="B7">
        <v>2.7411513302165864</v>
      </c>
      <c r="C7">
        <v>2.5241449887155869</v>
      </c>
      <c r="D7">
        <v>2.2368075610396425</v>
      </c>
      <c r="E7">
        <v>4.5886807723436238</v>
      </c>
      <c r="I7">
        <v>3.3172015668282544</v>
      </c>
      <c r="J7">
        <v>2.7411513302165864</v>
      </c>
      <c r="K7">
        <v>4.5886807723436238</v>
      </c>
      <c r="Q7">
        <v>3.3172015668282544</v>
      </c>
      <c r="R7">
        <v>2.7411513302165864</v>
      </c>
      <c r="S7">
        <v>2.5241449887155869</v>
      </c>
      <c r="AA7">
        <v>4.3760330578512399</v>
      </c>
      <c r="AB7">
        <v>7.2228454801038042</v>
      </c>
      <c r="AC7">
        <v>3.7983881622407192</v>
      </c>
      <c r="AD7">
        <v>4.9748313826621695</v>
      </c>
      <c r="AE7">
        <v>5.7890016116294598</v>
      </c>
      <c r="AF7">
        <v>3.8966049382716048</v>
      </c>
      <c r="AI7">
        <v>4.3760330578512399</v>
      </c>
      <c r="AJ7">
        <v>7.2228454801038042</v>
      </c>
      <c r="AK7">
        <v>4.9748313826621695</v>
      </c>
      <c r="AL7">
        <v>5.7890016116294598</v>
      </c>
    </row>
    <row r="8" spans="1:43" x14ac:dyDescent="0.35">
      <c r="A8">
        <v>3.5042130561538141</v>
      </c>
      <c r="B8">
        <v>2.6958927744813366</v>
      </c>
      <c r="C8">
        <v>2.8511232158304494</v>
      </c>
      <c r="D8">
        <v>2.2467193083699275</v>
      </c>
      <c r="E8">
        <v>3.1717859235974206</v>
      </c>
      <c r="I8">
        <v>3.5042130561538141</v>
      </c>
      <c r="J8">
        <v>2.6958927744813366</v>
      </c>
      <c r="K8">
        <v>3.1717859235974206</v>
      </c>
      <c r="Q8">
        <v>3.5042130561538141</v>
      </c>
      <c r="R8">
        <v>2.6958927744813366</v>
      </c>
      <c r="S8">
        <v>2.8511232158304494</v>
      </c>
      <c r="AA8">
        <v>4.6859336711962571</v>
      </c>
      <c r="AB8">
        <v>3.5906115931196156</v>
      </c>
      <c r="AC8">
        <v>2.817597627286208</v>
      </c>
      <c r="AD8">
        <v>3.4264411611523804</v>
      </c>
      <c r="AE8">
        <v>6.8320984947905714</v>
      </c>
      <c r="AF8">
        <v>4.4719076229326582</v>
      </c>
      <c r="AI8">
        <v>4.6859336711962571</v>
      </c>
      <c r="AJ8">
        <v>3.5906115931196156</v>
      </c>
      <c r="AK8">
        <v>3.4264411611523804</v>
      </c>
      <c r="AL8">
        <v>6.8320984947905714</v>
      </c>
    </row>
    <row r="9" spans="1:43" x14ac:dyDescent="0.35">
      <c r="A9">
        <v>3.8214602827675708</v>
      </c>
      <c r="B9">
        <v>2.8164643063632959</v>
      </c>
      <c r="C9">
        <v>2.6442233996003353</v>
      </c>
      <c r="D9">
        <v>2.8419205107108962</v>
      </c>
      <c r="E9">
        <v>3.7120986920332948</v>
      </c>
      <c r="I9">
        <v>3.8214602827675708</v>
      </c>
      <c r="J9">
        <v>2.8164643063632959</v>
      </c>
      <c r="K9">
        <v>3.7120986920332948</v>
      </c>
      <c r="Q9">
        <v>3.8214602827675708</v>
      </c>
      <c r="R9">
        <v>2.8164643063632959</v>
      </c>
      <c r="S9">
        <v>2.6442233996003353</v>
      </c>
      <c r="AA9">
        <v>4.8972064749675575</v>
      </c>
      <c r="AB9">
        <v>3.9246467817896393</v>
      </c>
      <c r="AC9">
        <v>2.7742346938775517</v>
      </c>
      <c r="AD9">
        <v>3.8767131379962199</v>
      </c>
      <c r="AE9">
        <v>5.1448094030511617</v>
      </c>
      <c r="AF9">
        <v>4.0298150510204085</v>
      </c>
      <c r="AI9">
        <v>4.8972064749675575</v>
      </c>
      <c r="AJ9">
        <v>3.9246467817896393</v>
      </c>
      <c r="AK9">
        <v>3.8767131379962199</v>
      </c>
      <c r="AL9">
        <v>5.1448094030511617</v>
      </c>
    </row>
    <row r="10" spans="1:43" x14ac:dyDescent="0.35">
      <c r="B10">
        <v>2.2457466918714553</v>
      </c>
      <c r="C10">
        <v>2.7071254108838567</v>
      </c>
      <c r="D10">
        <v>2.1830168122424585</v>
      </c>
      <c r="E10">
        <v>3.5656843374192984</v>
      </c>
      <c r="J10">
        <v>2.2457466918714553</v>
      </c>
      <c r="K10">
        <v>3.5656843374192984</v>
      </c>
      <c r="R10">
        <v>2.2457466918714553</v>
      </c>
      <c r="S10">
        <v>2.7071254108838567</v>
      </c>
      <c r="AA10">
        <v>4.0465219976218787</v>
      </c>
      <c r="AB10">
        <v>3.6977007829383215</v>
      </c>
      <c r="AC10">
        <v>2.4525453779012096</v>
      </c>
      <c r="AD10">
        <v>3.1048014773776544</v>
      </c>
      <c r="AE10">
        <v>5.0997550211139373</v>
      </c>
      <c r="AF10">
        <v>3.878116343490305</v>
      </c>
      <c r="AI10">
        <v>4.0465219976218787</v>
      </c>
      <c r="AJ10">
        <v>3.6977007829383215</v>
      </c>
      <c r="AK10">
        <v>3.1048014773776544</v>
      </c>
      <c r="AL10">
        <v>5.0997550211139373</v>
      </c>
    </row>
    <row r="11" spans="1:43" x14ac:dyDescent="0.35">
      <c r="A11">
        <v>3.31801206549842</v>
      </c>
      <c r="B11">
        <v>2.5750602673679603</v>
      </c>
      <c r="C11">
        <v>2.1268890020192632</v>
      </c>
      <c r="D11">
        <v>2.3055125281550777</v>
      </c>
      <c r="E11">
        <v>4.2394111072571006</v>
      </c>
      <c r="I11">
        <v>3.31801206549842</v>
      </c>
      <c r="J11">
        <v>2.5750602673679603</v>
      </c>
      <c r="K11">
        <v>4.2394111072571006</v>
      </c>
      <c r="Q11">
        <v>3.31801206549842</v>
      </c>
      <c r="R11">
        <v>2.5750602673679603</v>
      </c>
      <c r="S11">
        <v>2.1268890020192632</v>
      </c>
      <c r="AA11">
        <v>3.6913742650809418</v>
      </c>
      <c r="AB11">
        <v>4.4192841490138797</v>
      </c>
      <c r="AC11">
        <v>4.0504145099524473</v>
      </c>
      <c r="AD11">
        <v>4.4203416005822049</v>
      </c>
      <c r="AE11">
        <v>3.5496573397448037</v>
      </c>
      <c r="AF11">
        <v>4.5158595982771805</v>
      </c>
      <c r="AI11">
        <v>3.6913742650809418</v>
      </c>
      <c r="AJ11">
        <v>4.4192841490138797</v>
      </c>
      <c r="AK11">
        <v>4.4203416005822049</v>
      </c>
      <c r="AL11">
        <v>3.5496573397448037</v>
      </c>
    </row>
    <row r="12" spans="1:43" x14ac:dyDescent="0.35">
      <c r="A12">
        <v>2.280209256912952</v>
      </c>
      <c r="B12">
        <v>2.537876030317002</v>
      </c>
      <c r="C12">
        <v>2.1186198867786707</v>
      </c>
      <c r="D12">
        <v>3.7464806668152195</v>
      </c>
      <c r="E12">
        <v>3.5408717770840554</v>
      </c>
      <c r="I12">
        <v>2.280209256912952</v>
      </c>
      <c r="J12">
        <v>2.537876030317002</v>
      </c>
      <c r="K12">
        <v>3.5408717770840554</v>
      </c>
      <c r="Q12">
        <v>2.280209256912952</v>
      </c>
      <c r="R12">
        <v>2.537876030317002</v>
      </c>
      <c r="S12">
        <v>2.1186198867786707</v>
      </c>
      <c r="AA12">
        <v>3.5466992919616822</v>
      </c>
      <c r="AB12">
        <v>4.1729206562807315</v>
      </c>
      <c r="AC12">
        <v>3.6044855820576722</v>
      </c>
      <c r="AD12">
        <v>3.8708847736625511</v>
      </c>
      <c r="AE12">
        <v>6.0100514561360887</v>
      </c>
      <c r="AF12">
        <v>3.3715834620917473</v>
      </c>
      <c r="AI12">
        <v>3.5466992919616822</v>
      </c>
      <c r="AJ12">
        <v>4.1729206562807315</v>
      </c>
      <c r="AK12">
        <v>3.8708847736625511</v>
      </c>
      <c r="AL12">
        <v>6.0100514561360887</v>
      </c>
    </row>
    <row r="13" spans="1:43" x14ac:dyDescent="0.35">
      <c r="A13">
        <v>3.4446342087242061</v>
      </c>
      <c r="B13">
        <v>2.5444398259083578</v>
      </c>
      <c r="C13">
        <v>1.9998699271592086</v>
      </c>
      <c r="D13">
        <v>2.3999685208524566</v>
      </c>
      <c r="E13">
        <v>3.7926556705664942</v>
      </c>
      <c r="I13">
        <v>3.4446342087242061</v>
      </c>
      <c r="J13">
        <v>2.5444398259083578</v>
      </c>
      <c r="K13">
        <v>3.7926556705664942</v>
      </c>
      <c r="Q13">
        <v>3.4446342087242061</v>
      </c>
      <c r="R13">
        <v>2.5444398259083578</v>
      </c>
      <c r="S13">
        <v>1.9998699271592086</v>
      </c>
      <c r="AA13">
        <v>2.7859631160334133</v>
      </c>
      <c r="AB13">
        <v>6.4292091506650797</v>
      </c>
      <c r="AC13">
        <v>2.228100950656406</v>
      </c>
      <c r="AD13">
        <v>5.4488132569204142</v>
      </c>
      <c r="AE13">
        <v>4.5891467637505707</v>
      </c>
      <c r="AF13">
        <v>3.7721893491124248</v>
      </c>
      <c r="AI13">
        <v>2.7859631160334133</v>
      </c>
      <c r="AJ13">
        <v>6.4292091506650797</v>
      </c>
      <c r="AK13">
        <v>5.4488132569204142</v>
      </c>
      <c r="AL13">
        <v>4.5891467637505707</v>
      </c>
    </row>
    <row r="15" spans="1:43" x14ac:dyDescent="0.35">
      <c r="AI15" s="8"/>
      <c r="AJ15" s="8"/>
      <c r="AK15" s="8"/>
      <c r="AL15" s="8"/>
      <c r="AM15" s="8"/>
      <c r="AN15" s="8"/>
      <c r="AO15" s="8"/>
      <c r="AP15" s="8"/>
      <c r="AQ15" s="8"/>
    </row>
    <row r="16" spans="1:43" x14ac:dyDescent="0.35">
      <c r="A16" t="s">
        <v>97</v>
      </c>
      <c r="I16" t="s">
        <v>97</v>
      </c>
      <c r="Q16" t="s">
        <v>97</v>
      </c>
      <c r="AA16" t="s">
        <v>97</v>
      </c>
      <c r="AI16" t="s">
        <v>97</v>
      </c>
      <c r="AP16" s="8"/>
      <c r="AQ16" s="8"/>
    </row>
    <row r="17" spans="1:43" x14ac:dyDescent="0.35">
      <c r="AP17" s="8"/>
      <c r="AQ17" s="8"/>
    </row>
    <row r="18" spans="1:43" ht="16" thickBot="1" x14ac:dyDescent="0.4">
      <c r="A18" t="s">
        <v>98</v>
      </c>
      <c r="I18" t="s">
        <v>98</v>
      </c>
      <c r="Q18" t="s">
        <v>98</v>
      </c>
      <c r="AA18" t="s">
        <v>98</v>
      </c>
      <c r="AI18" t="s">
        <v>98</v>
      </c>
      <c r="AP18" s="8"/>
      <c r="AQ18" s="8"/>
    </row>
    <row r="19" spans="1:43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  <c r="Q19" s="4" t="s">
        <v>99</v>
      </c>
      <c r="R19" s="4" t="s">
        <v>85</v>
      </c>
      <c r="S19" s="4" t="s">
        <v>86</v>
      </c>
      <c r="T19" s="4" t="s">
        <v>87</v>
      </c>
      <c r="U19" s="4" t="s">
        <v>88</v>
      </c>
      <c r="AA19" s="4" t="s">
        <v>99</v>
      </c>
      <c r="AB19" s="4" t="s">
        <v>85</v>
      </c>
      <c r="AC19" s="4" t="s">
        <v>86</v>
      </c>
      <c r="AD19" s="4" t="s">
        <v>87</v>
      </c>
      <c r="AE19" s="4" t="s">
        <v>88</v>
      </c>
      <c r="AI19" s="4" t="s">
        <v>99</v>
      </c>
      <c r="AJ19" s="4" t="s">
        <v>85</v>
      </c>
      <c r="AK19" s="4" t="s">
        <v>86</v>
      </c>
      <c r="AL19" s="4" t="s">
        <v>87</v>
      </c>
      <c r="AM19" s="4" t="s">
        <v>88</v>
      </c>
      <c r="AP19" s="8"/>
      <c r="AQ19" s="8"/>
    </row>
    <row r="20" spans="1:43" x14ac:dyDescent="0.35">
      <c r="A20" s="2" t="s">
        <v>147</v>
      </c>
      <c r="B20" s="2">
        <v>10</v>
      </c>
      <c r="C20" s="2">
        <v>34.913398980313573</v>
      </c>
      <c r="D20" s="2">
        <v>3.4913398980313572</v>
      </c>
      <c r="E20" s="2">
        <v>0.38359925303569753</v>
      </c>
      <c r="I20" s="2" t="s">
        <v>147</v>
      </c>
      <c r="J20" s="2">
        <v>10</v>
      </c>
      <c r="K20" s="2">
        <v>34.913398980313573</v>
      </c>
      <c r="L20" s="2">
        <v>3.4913398980313572</v>
      </c>
      <c r="M20" s="2">
        <v>0.38359925303569753</v>
      </c>
      <c r="Q20" s="2" t="s">
        <v>147</v>
      </c>
      <c r="R20" s="2">
        <v>10</v>
      </c>
      <c r="S20" s="2">
        <v>34.913398980313573</v>
      </c>
      <c r="T20" s="2">
        <v>3.4913398980313572</v>
      </c>
      <c r="U20" s="2">
        <v>0.38359925303569753</v>
      </c>
      <c r="AA20" s="2" t="s">
        <v>291</v>
      </c>
      <c r="AB20" s="2">
        <v>12</v>
      </c>
      <c r="AC20" s="2">
        <v>47.831196967425036</v>
      </c>
      <c r="AD20" s="2">
        <v>3.9859330806187532</v>
      </c>
      <c r="AE20" s="2">
        <v>0.46091759550572481</v>
      </c>
      <c r="AI20" s="2" t="s">
        <v>291</v>
      </c>
      <c r="AJ20" s="2">
        <v>12</v>
      </c>
      <c r="AK20" s="2">
        <v>47.831196967425036</v>
      </c>
      <c r="AL20" s="2">
        <v>3.9859330806187532</v>
      </c>
      <c r="AM20" s="2">
        <v>0.46091759550572481</v>
      </c>
      <c r="AP20" s="8"/>
      <c r="AQ20" s="8"/>
    </row>
    <row r="21" spans="1:43" x14ac:dyDescent="0.35">
      <c r="A21" s="2" t="s">
        <v>17</v>
      </c>
      <c r="B21" s="2">
        <v>12</v>
      </c>
      <c r="C21" s="2">
        <v>35.87064886623827</v>
      </c>
      <c r="D21" s="2">
        <v>2.9892207388531893</v>
      </c>
      <c r="E21" s="2">
        <v>0.81204292985009119</v>
      </c>
      <c r="I21" s="2" t="s">
        <v>17</v>
      </c>
      <c r="J21" s="2">
        <v>12</v>
      </c>
      <c r="K21" s="2">
        <v>35.87064886623827</v>
      </c>
      <c r="L21" s="2">
        <v>2.9892207388531893</v>
      </c>
      <c r="M21" s="2">
        <v>0.81204292985009119</v>
      </c>
      <c r="Q21" s="2" t="s">
        <v>17</v>
      </c>
      <c r="R21" s="2">
        <v>12</v>
      </c>
      <c r="S21" s="2">
        <v>35.87064886623827</v>
      </c>
      <c r="T21" s="2">
        <v>2.9892207388531893</v>
      </c>
      <c r="U21" s="2">
        <v>0.81204292985009119</v>
      </c>
      <c r="AA21" s="2" t="s">
        <v>30</v>
      </c>
      <c r="AB21" s="2">
        <v>12</v>
      </c>
      <c r="AC21" s="2">
        <v>58.056098106495753</v>
      </c>
      <c r="AD21" s="2">
        <v>4.8380081755413125</v>
      </c>
      <c r="AE21" s="2">
        <v>1.5077925288263145</v>
      </c>
      <c r="AI21" s="2" t="s">
        <v>30</v>
      </c>
      <c r="AJ21" s="2">
        <v>12</v>
      </c>
      <c r="AK21" s="2">
        <v>58.056098106495753</v>
      </c>
      <c r="AL21" s="2">
        <v>4.8380081755413125</v>
      </c>
      <c r="AM21" s="2">
        <v>1.5077925288263145</v>
      </c>
      <c r="AP21" s="8"/>
      <c r="AQ21" s="8"/>
    </row>
    <row r="22" spans="1:43" ht="16" thickBot="1" x14ac:dyDescent="0.4">
      <c r="A22" s="2" t="s">
        <v>159</v>
      </c>
      <c r="B22" s="2">
        <v>12</v>
      </c>
      <c r="C22" s="2">
        <v>31.101320701198699</v>
      </c>
      <c r="D22" s="2">
        <v>2.5917767250998915</v>
      </c>
      <c r="E22" s="2">
        <v>0.29888141373459121</v>
      </c>
      <c r="I22" s="3" t="s">
        <v>171</v>
      </c>
      <c r="J22" s="3">
        <v>12</v>
      </c>
      <c r="K22" s="3">
        <v>48.150993482429548</v>
      </c>
      <c r="L22" s="3">
        <v>4.0125827902024627</v>
      </c>
      <c r="M22" s="3">
        <v>0.30581053064665814</v>
      </c>
      <c r="Q22" s="3" t="s">
        <v>159</v>
      </c>
      <c r="R22" s="3">
        <v>12</v>
      </c>
      <c r="S22" s="3">
        <v>31.101320701198699</v>
      </c>
      <c r="T22" s="3">
        <v>2.5917767250998915</v>
      </c>
      <c r="U22" s="3">
        <v>0.29888141373459121</v>
      </c>
      <c r="AA22" s="2" t="s">
        <v>42</v>
      </c>
      <c r="AB22" s="2">
        <v>12</v>
      </c>
      <c r="AC22" s="2">
        <v>37.289470981670732</v>
      </c>
      <c r="AD22" s="2">
        <v>3.1074559151392278</v>
      </c>
      <c r="AE22" s="2">
        <v>0.40836548002325074</v>
      </c>
      <c r="AI22" s="2" t="s">
        <v>303</v>
      </c>
      <c r="AJ22" s="2">
        <v>12</v>
      </c>
      <c r="AK22" s="2">
        <v>48.66547138209134</v>
      </c>
      <c r="AL22" s="2">
        <v>4.0554559485076114</v>
      </c>
      <c r="AM22" s="2">
        <v>0.44958653080468541</v>
      </c>
      <c r="AP22" s="8"/>
      <c r="AQ22" s="8"/>
    </row>
    <row r="23" spans="1:43" ht="16" thickBot="1" x14ac:dyDescent="0.4">
      <c r="A23" s="2" t="s">
        <v>256</v>
      </c>
      <c r="B23" s="2">
        <v>12</v>
      </c>
      <c r="C23" s="2">
        <v>27.228115899128881</v>
      </c>
      <c r="D23" s="2">
        <v>2.2690096582607402</v>
      </c>
      <c r="E23" s="2">
        <v>0.3628305401665699</v>
      </c>
      <c r="AA23" s="2" t="s">
        <v>303</v>
      </c>
      <c r="AB23" s="2">
        <v>12</v>
      </c>
      <c r="AC23" s="2">
        <v>48.66547138209134</v>
      </c>
      <c r="AD23" s="2">
        <v>4.0554559485076114</v>
      </c>
      <c r="AE23" s="2">
        <v>0.44958653080468541</v>
      </c>
      <c r="AI23" s="3" t="s">
        <v>54</v>
      </c>
      <c r="AJ23" s="3">
        <v>12</v>
      </c>
      <c r="AK23" s="3">
        <v>66.652586510705049</v>
      </c>
      <c r="AL23" s="3">
        <v>5.5543822092254205</v>
      </c>
      <c r="AM23" s="3">
        <v>1.1106118284672355</v>
      </c>
      <c r="AP23" s="8"/>
      <c r="AQ23" s="8"/>
    </row>
    <row r="24" spans="1:43" ht="16" thickBot="1" x14ac:dyDescent="0.4">
      <c r="A24" s="3" t="s">
        <v>171</v>
      </c>
      <c r="B24" s="3">
        <v>12</v>
      </c>
      <c r="C24" s="3">
        <v>48.150993482429548</v>
      </c>
      <c r="D24" s="3">
        <v>4.0125827902024627</v>
      </c>
      <c r="E24" s="3">
        <v>0.30581053064665814</v>
      </c>
      <c r="AA24" s="2" t="s">
        <v>54</v>
      </c>
      <c r="AB24" s="2">
        <v>12</v>
      </c>
      <c r="AC24" s="2">
        <v>66.652586510705049</v>
      </c>
      <c r="AD24" s="2">
        <v>5.5543822092254205</v>
      </c>
      <c r="AE24" s="2">
        <v>1.1106118284672355</v>
      </c>
      <c r="AP24" s="8"/>
      <c r="AQ24" s="8"/>
    </row>
    <row r="25" spans="1:43" ht="16" thickBot="1" x14ac:dyDescent="0.4">
      <c r="I25" t="s">
        <v>83</v>
      </c>
      <c r="Q25" t="s">
        <v>83</v>
      </c>
      <c r="AA25" s="3" t="s">
        <v>66</v>
      </c>
      <c r="AB25" s="3">
        <v>11</v>
      </c>
      <c r="AC25" s="3">
        <v>38.291848417496745</v>
      </c>
      <c r="AD25" s="3">
        <v>3.4810771288633404</v>
      </c>
      <c r="AE25" s="3">
        <v>0.75544417571993849</v>
      </c>
      <c r="AP25" s="8"/>
      <c r="AQ25" s="8"/>
    </row>
    <row r="26" spans="1:43" ht="16" thickBot="1" x14ac:dyDescent="0.4"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  <c r="P26" s="9"/>
      <c r="Q26" s="4" t="s">
        <v>100</v>
      </c>
      <c r="R26" s="4" t="s">
        <v>92</v>
      </c>
      <c r="S26" s="4" t="s">
        <v>93</v>
      </c>
      <c r="T26" s="4" t="s">
        <v>90</v>
      </c>
      <c r="U26" s="4" t="s">
        <v>94</v>
      </c>
      <c r="V26" s="4" t="s">
        <v>95</v>
      </c>
      <c r="W26" s="4" t="s">
        <v>96</v>
      </c>
      <c r="X26" s="9"/>
      <c r="Y26" s="9"/>
      <c r="Z26" s="9"/>
      <c r="AI26" t="s">
        <v>83</v>
      </c>
      <c r="AP26" s="8"/>
      <c r="AQ26" s="8"/>
    </row>
    <row r="27" spans="1:43" ht="16" thickBot="1" x14ac:dyDescent="0.4">
      <c r="A27" t="s">
        <v>83</v>
      </c>
      <c r="I27" s="2" t="s">
        <v>101</v>
      </c>
      <c r="J27" s="2">
        <v>6.284264712080617</v>
      </c>
      <c r="K27" s="2">
        <v>2</v>
      </c>
      <c r="L27" s="2">
        <v>3.1421323560403085</v>
      </c>
      <c r="M27" s="2">
        <v>6.1849930427709898</v>
      </c>
      <c r="N27" s="2">
        <v>5.4912645982267199E-3</v>
      </c>
      <c r="O27" s="2">
        <v>3.3048172521982027</v>
      </c>
      <c r="P27" s="2"/>
      <c r="Q27" s="2" t="s">
        <v>101</v>
      </c>
      <c r="R27" s="2">
        <v>4.4149116882011157</v>
      </c>
      <c r="S27" s="2">
        <v>2</v>
      </c>
      <c r="T27" s="2">
        <v>2.2074558441005578</v>
      </c>
      <c r="U27" s="2">
        <v>4.3663017753969759</v>
      </c>
      <c r="V27" s="2">
        <v>2.1346534699541439E-2</v>
      </c>
      <c r="W27" s="2">
        <v>3.3048172521982027</v>
      </c>
      <c r="X27" s="2"/>
      <c r="Y27" s="2"/>
      <c r="Z27" s="2"/>
      <c r="AI27" s="4" t="s">
        <v>100</v>
      </c>
      <c r="AJ27" s="4" t="s">
        <v>92</v>
      </c>
      <c r="AK27" s="4" t="s">
        <v>93</v>
      </c>
      <c r="AL27" s="4" t="s">
        <v>90</v>
      </c>
      <c r="AM27" s="4" t="s">
        <v>94</v>
      </c>
      <c r="AN27" s="4" t="s">
        <v>95</v>
      </c>
      <c r="AO27" s="4" t="s">
        <v>96</v>
      </c>
      <c r="AP27" s="8"/>
      <c r="AQ27" s="8"/>
    </row>
    <row r="28" spans="1:43" ht="16" thickBot="1" x14ac:dyDescent="0.4">
      <c r="A28" s="4" t="s">
        <v>100</v>
      </c>
      <c r="B28" s="4" t="s">
        <v>92</v>
      </c>
      <c r="C28" s="4" t="s">
        <v>93</v>
      </c>
      <c r="D28" s="4" t="s">
        <v>90</v>
      </c>
      <c r="E28" s="4" t="s">
        <v>94</v>
      </c>
      <c r="F28" s="4" t="s">
        <v>95</v>
      </c>
      <c r="G28" s="4" t="s">
        <v>96</v>
      </c>
      <c r="I28" s="2" t="s">
        <v>102</v>
      </c>
      <c r="J28" s="2">
        <v>15.748781342785449</v>
      </c>
      <c r="K28" s="2">
        <v>31</v>
      </c>
      <c r="L28" s="2">
        <v>0.50802520460598222</v>
      </c>
      <c r="M28" s="2"/>
      <c r="N28" s="2"/>
      <c r="O28" s="2"/>
      <c r="P28" s="2"/>
      <c r="Q28" s="2" t="s">
        <v>102</v>
      </c>
      <c r="R28" s="2">
        <v>15.672561056752809</v>
      </c>
      <c r="S28" s="2">
        <v>31</v>
      </c>
      <c r="T28" s="2">
        <v>0.50556648570170348</v>
      </c>
      <c r="U28" s="2"/>
      <c r="V28" s="2"/>
      <c r="W28" s="2"/>
      <c r="X28" s="2"/>
      <c r="Y28" s="2"/>
      <c r="Z28" s="2"/>
      <c r="AA28" t="s">
        <v>83</v>
      </c>
      <c r="AI28" s="2" t="s">
        <v>101</v>
      </c>
      <c r="AJ28" s="2">
        <v>19.689773234446513</v>
      </c>
      <c r="AK28" s="2">
        <v>3</v>
      </c>
      <c r="AL28" s="2">
        <v>6.5632577448155045</v>
      </c>
      <c r="AM28" s="2">
        <v>7.4394196112590993</v>
      </c>
      <c r="AN28" s="2">
        <v>3.9090211577143778E-4</v>
      </c>
      <c r="AO28" s="2">
        <v>2.8164658165656813</v>
      </c>
      <c r="AP28" s="8"/>
      <c r="AQ28" s="8"/>
    </row>
    <row r="29" spans="1:43" x14ac:dyDescent="0.35">
      <c r="A29" s="2" t="s">
        <v>101</v>
      </c>
      <c r="B29" s="2">
        <v>22.947609400931508</v>
      </c>
      <c r="C29" s="2">
        <v>4</v>
      </c>
      <c r="D29" s="2">
        <v>5.7369023502328771</v>
      </c>
      <c r="E29" s="2">
        <v>13.203966330847118</v>
      </c>
      <c r="F29" s="2">
        <v>1.5697347150191917E-7</v>
      </c>
      <c r="G29" s="2">
        <v>2.546273104256886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4" t="s">
        <v>100</v>
      </c>
      <c r="AB29" s="4" t="s">
        <v>92</v>
      </c>
      <c r="AC29" s="4" t="s">
        <v>93</v>
      </c>
      <c r="AD29" s="4" t="s">
        <v>90</v>
      </c>
      <c r="AE29" s="4" t="s">
        <v>94</v>
      </c>
      <c r="AF29" s="4" t="s">
        <v>95</v>
      </c>
      <c r="AG29" s="4" t="s">
        <v>96</v>
      </c>
      <c r="AI29" s="2" t="s">
        <v>102</v>
      </c>
      <c r="AJ29" s="2">
        <v>38.817993319643719</v>
      </c>
      <c r="AK29" s="2">
        <v>44</v>
      </c>
      <c r="AL29" s="2">
        <v>0.88222712090099364</v>
      </c>
      <c r="AM29" s="2"/>
      <c r="AN29" s="2"/>
      <c r="AO29" s="2"/>
      <c r="AP29" s="8"/>
      <c r="AQ29" s="8"/>
    </row>
    <row r="30" spans="1:43" ht="16" thickBot="1" x14ac:dyDescent="0.4">
      <c r="A30" s="2" t="s">
        <v>102</v>
      </c>
      <c r="B30" s="2">
        <v>23.027612835698239</v>
      </c>
      <c r="C30" s="2">
        <v>53</v>
      </c>
      <c r="D30" s="2">
        <v>0.43448326105091017</v>
      </c>
      <c r="E30" s="2"/>
      <c r="F30" s="2"/>
      <c r="G30" s="2"/>
      <c r="I30" s="3" t="s">
        <v>84</v>
      </c>
      <c r="J30" s="3">
        <v>22.033046054866066</v>
      </c>
      <c r="K30" s="3">
        <v>33</v>
      </c>
      <c r="L30" s="3"/>
      <c r="M30" s="3"/>
      <c r="N30" s="3"/>
      <c r="O30" s="3"/>
      <c r="P30" s="2"/>
      <c r="Q30" s="3" t="s">
        <v>84</v>
      </c>
      <c r="R30" s="3">
        <v>20.087472744953924</v>
      </c>
      <c r="S30" s="3">
        <v>33</v>
      </c>
      <c r="T30" s="3"/>
      <c r="U30" s="3"/>
      <c r="V30" s="3"/>
      <c r="W30" s="3"/>
      <c r="X30" s="2"/>
      <c r="Y30" s="2"/>
      <c r="Z30" s="2"/>
      <c r="AA30" s="2" t="s">
        <v>101</v>
      </c>
      <c r="AB30" s="2">
        <v>47.678526991263993</v>
      </c>
      <c r="AC30" s="2">
        <v>5</v>
      </c>
      <c r="AD30" s="2">
        <v>9.5357053982527979</v>
      </c>
      <c r="AE30" s="2">
        <v>12.1857365135421</v>
      </c>
      <c r="AF30" s="2">
        <v>2.4098488220052911E-8</v>
      </c>
      <c r="AG30" s="2">
        <v>2.3560278219221891</v>
      </c>
      <c r="AI30" s="2"/>
      <c r="AJ30" s="2"/>
      <c r="AK30" s="2"/>
      <c r="AL30" s="2"/>
      <c r="AM30" s="2"/>
      <c r="AN30" s="2"/>
      <c r="AO30" s="2"/>
      <c r="AP30" s="8"/>
      <c r="AQ30" s="8"/>
    </row>
    <row r="31" spans="1:43" ht="16" thickBot="1" x14ac:dyDescent="0.4">
      <c r="A31" s="2"/>
      <c r="B31" s="2"/>
      <c r="C31" s="2"/>
      <c r="D31" s="2"/>
      <c r="E31" s="2"/>
      <c r="F31" s="2"/>
      <c r="G31" s="2"/>
      <c r="AA31" s="2" t="s">
        <v>102</v>
      </c>
      <c r="AB31" s="2">
        <v>50.864455357098876</v>
      </c>
      <c r="AC31" s="2">
        <v>65</v>
      </c>
      <c r="AD31" s="2">
        <v>0.7825300824169058</v>
      </c>
      <c r="AE31" s="2"/>
      <c r="AF31" s="2"/>
      <c r="AG31" s="2"/>
      <c r="AI31" s="3" t="s">
        <v>84</v>
      </c>
      <c r="AJ31" s="3">
        <v>58.507766554090232</v>
      </c>
      <c r="AK31" s="3">
        <v>47</v>
      </c>
      <c r="AL31" s="3"/>
      <c r="AM31" s="3"/>
      <c r="AN31" s="3"/>
      <c r="AO31" s="3"/>
      <c r="AP31" s="8"/>
      <c r="AQ31" s="8"/>
    </row>
    <row r="32" spans="1:43" ht="16" thickBot="1" x14ac:dyDescent="0.4">
      <c r="A32" s="3" t="s">
        <v>84</v>
      </c>
      <c r="B32" s="3">
        <v>45.975222236629747</v>
      </c>
      <c r="C32" s="3">
        <v>57</v>
      </c>
      <c r="D32" s="3"/>
      <c r="E32" s="3"/>
      <c r="F32" s="3"/>
      <c r="G32" s="3"/>
      <c r="AA32" s="2"/>
      <c r="AB32" s="2"/>
      <c r="AC32" s="2"/>
      <c r="AD32" s="2"/>
      <c r="AE32" s="2"/>
      <c r="AF32" s="2"/>
      <c r="AG32" s="2"/>
      <c r="AI32" s="2"/>
      <c r="AJ32" s="2"/>
      <c r="AK32" s="2"/>
      <c r="AL32" s="2"/>
      <c r="AM32" s="2"/>
      <c r="AN32" s="2"/>
      <c r="AO32" s="2"/>
      <c r="AP32" s="8"/>
      <c r="AQ32" s="8"/>
    </row>
    <row r="33" spans="27:43" ht="16" thickBot="1" x14ac:dyDescent="0.4">
      <c r="AA33" s="3" t="s">
        <v>84</v>
      </c>
      <c r="AB33" s="3">
        <v>98.54298234836287</v>
      </c>
      <c r="AC33" s="3">
        <v>70</v>
      </c>
      <c r="AD33" s="3"/>
      <c r="AE33" s="3"/>
      <c r="AF33" s="3"/>
      <c r="AG33" s="3"/>
      <c r="AI33" s="8"/>
      <c r="AJ33" s="8"/>
      <c r="AK33" s="8"/>
      <c r="AL33" s="8"/>
      <c r="AM33" s="8"/>
      <c r="AN33" s="8"/>
      <c r="AO33" s="8"/>
      <c r="AP33" s="8"/>
      <c r="AQ33" s="8"/>
    </row>
    <row r="34" spans="27:43" x14ac:dyDescent="0.35">
      <c r="AI34" s="8"/>
      <c r="AJ34" s="8"/>
      <c r="AK34" s="8"/>
      <c r="AL34" s="8"/>
      <c r="AM34" s="8"/>
      <c r="AN34" s="8"/>
      <c r="AO34" s="8"/>
      <c r="AP34" s="8"/>
      <c r="AQ34" s="8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20410-1063-FB44-9312-DB88B7044711}">
  <dimension ref="A1:W13"/>
  <sheetViews>
    <sheetView topLeftCell="K1" workbookViewId="0"/>
  </sheetViews>
  <sheetFormatPr defaultColWidth="10.6640625" defaultRowHeight="15.5" x14ac:dyDescent="0.35"/>
  <sheetData>
    <row r="1" spans="1:23" x14ac:dyDescent="0.35">
      <c r="A1" t="s">
        <v>110</v>
      </c>
      <c r="G1" t="s">
        <v>110</v>
      </c>
      <c r="M1" t="s">
        <v>110</v>
      </c>
      <c r="S1" t="s">
        <v>110</v>
      </c>
    </row>
    <row r="2" spans="1:23" ht="16" thickBot="1" x14ac:dyDescent="0.4"/>
    <row r="3" spans="1:23" x14ac:dyDescent="0.35">
      <c r="A3" s="4"/>
      <c r="B3" s="4" t="s">
        <v>147</v>
      </c>
      <c r="C3" s="4" t="s">
        <v>17</v>
      </c>
      <c r="G3" s="4"/>
      <c r="H3" s="4" t="s">
        <v>147</v>
      </c>
      <c r="I3" s="4" t="s">
        <v>159</v>
      </c>
      <c r="M3" s="4"/>
      <c r="N3" s="4" t="s">
        <v>147</v>
      </c>
      <c r="O3" s="4" t="s">
        <v>256</v>
      </c>
      <c r="S3" s="4"/>
      <c r="T3" s="4" t="s">
        <v>147</v>
      </c>
      <c r="U3" s="4" t="s">
        <v>171</v>
      </c>
    </row>
    <row r="4" spans="1:23" x14ac:dyDescent="0.35">
      <c r="A4" s="2" t="s">
        <v>89</v>
      </c>
      <c r="B4" s="2">
        <v>0.7721542070750036</v>
      </c>
      <c r="C4" s="2">
        <v>0.70541390225616407</v>
      </c>
      <c r="G4" s="2" t="s">
        <v>89</v>
      </c>
      <c r="H4" s="2">
        <v>0.7721542070750036</v>
      </c>
      <c r="I4" s="2">
        <v>0.74311576201381702</v>
      </c>
      <c r="M4" s="2" t="s">
        <v>89</v>
      </c>
      <c r="N4" s="2">
        <v>0.7721542070750036</v>
      </c>
      <c r="O4" s="2">
        <v>0.46722210386806107</v>
      </c>
      <c r="Q4">
        <f>((N4-O4)/N4)*100</f>
        <v>39.491088750530217</v>
      </c>
      <c r="S4" s="2" t="s">
        <v>89</v>
      </c>
      <c r="T4" s="2">
        <v>0.7721542070750036</v>
      </c>
      <c r="U4" s="2">
        <v>0.92008412907337089</v>
      </c>
      <c r="W4">
        <f>((T4-U4)/T4)*100</f>
        <v>-19.158080166232654</v>
      </c>
    </row>
    <row r="5" spans="1:23" x14ac:dyDescent="0.35">
      <c r="A5" s="2" t="s">
        <v>88</v>
      </c>
      <c r="B5" s="2">
        <v>3.5027326463237841E-2</v>
      </c>
      <c r="C5" s="2">
        <v>4.1822837714046296E-2</v>
      </c>
      <c r="G5" s="2" t="s">
        <v>88</v>
      </c>
      <c r="H5" s="2">
        <v>3.5027326463237841E-2</v>
      </c>
      <c r="I5" s="2">
        <v>1.4145245277562295E-2</v>
      </c>
      <c r="M5" s="2" t="s">
        <v>88</v>
      </c>
      <c r="N5" s="2">
        <v>3.5027326463237841E-2</v>
      </c>
      <c r="O5" s="2">
        <v>1.303086319021407E-2</v>
      </c>
      <c r="S5" s="2" t="s">
        <v>88</v>
      </c>
      <c r="T5" s="2">
        <v>3.5027326463237841E-2</v>
      </c>
      <c r="U5" s="2">
        <v>1.3934839094613077E-2</v>
      </c>
    </row>
    <row r="6" spans="1:23" x14ac:dyDescent="0.35">
      <c r="A6" s="2" t="s">
        <v>103</v>
      </c>
      <c r="B6" s="2">
        <v>10</v>
      </c>
      <c r="C6" s="2">
        <v>12</v>
      </c>
      <c r="G6" s="2" t="s">
        <v>103</v>
      </c>
      <c r="H6" s="2">
        <v>10</v>
      </c>
      <c r="I6" s="2">
        <v>12</v>
      </c>
      <c r="M6" s="2" t="s">
        <v>103</v>
      </c>
      <c r="N6" s="2">
        <v>10</v>
      </c>
      <c r="O6" s="2">
        <v>12</v>
      </c>
      <c r="S6" s="2" t="s">
        <v>103</v>
      </c>
      <c r="T6" s="2">
        <v>10</v>
      </c>
      <c r="U6" s="2">
        <v>12</v>
      </c>
    </row>
    <row r="7" spans="1:23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3" x14ac:dyDescent="0.35">
      <c r="A8" s="2" t="s">
        <v>93</v>
      </c>
      <c r="B8" s="2">
        <v>20</v>
      </c>
      <c r="C8" s="2"/>
      <c r="G8" s="2" t="s">
        <v>93</v>
      </c>
      <c r="H8" s="2">
        <v>15</v>
      </c>
      <c r="I8" s="2"/>
      <c r="M8" s="2" t="s">
        <v>93</v>
      </c>
      <c r="N8" s="2">
        <v>14</v>
      </c>
      <c r="O8" s="2"/>
      <c r="S8" s="2" t="s">
        <v>93</v>
      </c>
      <c r="T8" s="2">
        <v>15</v>
      </c>
      <c r="U8" s="2"/>
    </row>
    <row r="9" spans="1:23" x14ac:dyDescent="0.35">
      <c r="A9" s="2" t="s">
        <v>105</v>
      </c>
      <c r="B9" s="2">
        <v>0.79838560358676769</v>
      </c>
      <c r="C9" s="2"/>
      <c r="G9" s="2" t="s">
        <v>105</v>
      </c>
      <c r="H9" s="2">
        <v>0.42440520370338475</v>
      </c>
      <c r="I9" s="2"/>
      <c r="M9" s="2" t="s">
        <v>105</v>
      </c>
      <c r="N9" s="2">
        <v>4.5015414630365118</v>
      </c>
      <c r="O9" s="2"/>
      <c r="S9" s="2" t="s">
        <v>105</v>
      </c>
      <c r="T9" s="2">
        <v>-2.1660984402128651</v>
      </c>
      <c r="U9" s="2"/>
    </row>
    <row r="10" spans="1:23" x14ac:dyDescent="0.35">
      <c r="A10" s="2" t="s">
        <v>106</v>
      </c>
      <c r="B10" s="2">
        <v>0.21701267700047766</v>
      </c>
      <c r="C10" s="2"/>
      <c r="G10" s="2" t="s">
        <v>106</v>
      </c>
      <c r="H10" s="2">
        <v>0.33864730108182134</v>
      </c>
      <c r="I10" s="2"/>
      <c r="M10" s="2" t="s">
        <v>106</v>
      </c>
      <c r="N10" s="2">
        <v>2.4886076847537535E-4</v>
      </c>
      <c r="O10" s="2"/>
      <c r="S10" s="2" t="s">
        <v>106</v>
      </c>
      <c r="T10" s="2">
        <v>2.3411261039689133E-2</v>
      </c>
      <c r="U10" s="2"/>
    </row>
    <row r="11" spans="1:23" x14ac:dyDescent="0.35">
      <c r="A11" s="2" t="s">
        <v>107</v>
      </c>
      <c r="B11" s="2">
        <v>1.7247182429207868</v>
      </c>
      <c r="C11" s="2"/>
      <c r="G11" s="2" t="s">
        <v>107</v>
      </c>
      <c r="H11" s="2">
        <v>1.7530503556925723</v>
      </c>
      <c r="I11" s="2"/>
      <c r="M11" s="2" t="s">
        <v>107</v>
      </c>
      <c r="N11" s="2">
        <v>1.7613101357748921</v>
      </c>
      <c r="O11" s="2"/>
      <c r="S11" s="2" t="s">
        <v>107</v>
      </c>
      <c r="T11" s="2">
        <v>1.7530503556925723</v>
      </c>
      <c r="U11" s="2"/>
    </row>
    <row r="12" spans="1:23" x14ac:dyDescent="0.35">
      <c r="A12" s="2" t="s">
        <v>108</v>
      </c>
      <c r="B12" s="2">
        <v>0.43402535400095532</v>
      </c>
      <c r="C12" s="2"/>
      <c r="D12" t="s">
        <v>219</v>
      </c>
      <c r="G12" s="2" t="s">
        <v>108</v>
      </c>
      <c r="H12" s="2">
        <v>0.67729460216364268</v>
      </c>
      <c r="I12" s="2"/>
      <c r="J12" t="s">
        <v>219</v>
      </c>
      <c r="M12" s="2" t="s">
        <v>108</v>
      </c>
      <c r="N12" s="2">
        <v>4.977215369507507E-4</v>
      </c>
      <c r="O12" s="2"/>
      <c r="P12" t="s">
        <v>220</v>
      </c>
      <c r="S12" s="2" t="s">
        <v>108</v>
      </c>
      <c r="T12" s="2">
        <v>4.6822522079378266E-2</v>
      </c>
      <c r="U12" s="2"/>
      <c r="V12" t="s">
        <v>220</v>
      </c>
    </row>
    <row r="13" spans="1:23" ht="16" thickBot="1" x14ac:dyDescent="0.4">
      <c r="A13" s="3" t="s">
        <v>109</v>
      </c>
      <c r="B13" s="3">
        <v>2.0859634472658648</v>
      </c>
      <c r="C13" s="3"/>
      <c r="G13" s="3" t="s">
        <v>109</v>
      </c>
      <c r="H13" s="3">
        <v>2.1314495455597742</v>
      </c>
      <c r="I13" s="3"/>
      <c r="M13" s="3" t="s">
        <v>109</v>
      </c>
      <c r="N13" s="3">
        <v>2.1447866879178044</v>
      </c>
      <c r="O13" s="3"/>
      <c r="S13" s="3" t="s">
        <v>109</v>
      </c>
      <c r="T13" s="3">
        <v>2.1314495455597742</v>
      </c>
      <c r="U13" s="3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321D-FB8E-8A43-98C0-6E14B3DDAF67}">
  <dimension ref="A1:O33"/>
  <sheetViews>
    <sheetView workbookViewId="0"/>
  </sheetViews>
  <sheetFormatPr defaultColWidth="10.6640625" defaultRowHeight="15.5" x14ac:dyDescent="0.35"/>
  <sheetData>
    <row r="1" spans="1:11" x14ac:dyDescent="0.35">
      <c r="A1" s="12" t="s">
        <v>183</v>
      </c>
      <c r="B1" t="s">
        <v>81</v>
      </c>
      <c r="C1" s="14" t="s">
        <v>195</v>
      </c>
      <c r="D1" s="14" t="s">
        <v>232</v>
      </c>
      <c r="E1" t="s">
        <v>207</v>
      </c>
      <c r="I1" t="s">
        <v>183</v>
      </c>
      <c r="J1" t="s">
        <v>81</v>
      </c>
      <c r="K1" t="s">
        <v>207</v>
      </c>
    </row>
    <row r="2" spans="1:11" x14ac:dyDescent="0.35">
      <c r="A2">
        <v>4.3592708697552425</v>
      </c>
      <c r="B2">
        <v>2.7012645637898696</v>
      </c>
      <c r="C2">
        <v>1.785146567234847</v>
      </c>
      <c r="D2">
        <v>2.1412179754453877</v>
      </c>
      <c r="E2">
        <v>4.2269655809859144</v>
      </c>
      <c r="I2">
        <v>4.3592708697552425</v>
      </c>
      <c r="J2">
        <v>2.7012645637898696</v>
      </c>
      <c r="K2">
        <v>4.2269655809859144</v>
      </c>
    </row>
    <row r="3" spans="1:11" x14ac:dyDescent="0.35">
      <c r="A3">
        <v>3.8457353485370049</v>
      </c>
      <c r="B3">
        <v>1.9662929658671555</v>
      </c>
      <c r="C3">
        <v>0.85983759398496218</v>
      </c>
      <c r="D3">
        <v>1.8955843759244959</v>
      </c>
      <c r="E3">
        <v>3.8920948008849545</v>
      </c>
      <c r="I3">
        <v>3.8457353485370049</v>
      </c>
      <c r="J3">
        <v>1.9662929658671555</v>
      </c>
      <c r="K3">
        <v>3.8920948008849545</v>
      </c>
    </row>
    <row r="4" spans="1:11" x14ac:dyDescent="0.35">
      <c r="A4">
        <v>3.6303749780316354</v>
      </c>
      <c r="B4">
        <v>2.9657721185064934</v>
      </c>
      <c r="C4">
        <v>1.6897717704460951</v>
      </c>
      <c r="D4">
        <v>1.9776627268544791</v>
      </c>
      <c r="E4">
        <v>2.3169275532859723</v>
      </c>
      <c r="I4">
        <v>3.6303749780316354</v>
      </c>
      <c r="J4">
        <v>2.9657721185064934</v>
      </c>
      <c r="K4">
        <v>2.3169275532859723</v>
      </c>
    </row>
    <row r="5" spans="1:11" x14ac:dyDescent="0.35">
      <c r="A5">
        <v>3.3268222045454525</v>
      </c>
      <c r="B5">
        <v>3.0440176050420158</v>
      </c>
      <c r="C5">
        <v>0.88639555449330731</v>
      </c>
      <c r="D5">
        <v>0.88620126036419811</v>
      </c>
      <c r="E5">
        <v>2.4239247994652393</v>
      </c>
      <c r="I5">
        <v>3.3268222045454525</v>
      </c>
      <c r="J5">
        <v>3.0440176050420158</v>
      </c>
      <c r="K5">
        <v>2.4239247994652393</v>
      </c>
    </row>
    <row r="6" spans="1:11" x14ac:dyDescent="0.35">
      <c r="A6">
        <v>3.873356818181819</v>
      </c>
      <c r="B6">
        <v>3.0208444521178621</v>
      </c>
      <c r="C6">
        <v>1.5964183409090902</v>
      </c>
      <c r="D6">
        <v>1.9146537160860355</v>
      </c>
      <c r="E6">
        <v>2.8238877917414711</v>
      </c>
      <c r="I6">
        <v>3.873356818181819</v>
      </c>
      <c r="J6">
        <v>3.0208444521178621</v>
      </c>
      <c r="K6">
        <v>2.8238877917414711</v>
      </c>
    </row>
    <row r="7" spans="1:11" x14ac:dyDescent="0.35">
      <c r="A7">
        <v>4.1662165881849393</v>
      </c>
      <c r="B7">
        <v>1.6908249760536411</v>
      </c>
      <c r="C7">
        <v>1.9125764787430715</v>
      </c>
      <c r="D7">
        <v>1.8894963100186046</v>
      </c>
      <c r="E7">
        <v>2.6328166666666615</v>
      </c>
      <c r="I7">
        <v>4.1662165881849393</v>
      </c>
      <c r="J7">
        <v>1.6908249760536411</v>
      </c>
      <c r="K7">
        <v>2.6328166666666615</v>
      </c>
    </row>
    <row r="8" spans="1:11" x14ac:dyDescent="0.35">
      <c r="A8">
        <v>4.1676757405745075</v>
      </c>
      <c r="B8">
        <v>2.5123580907534273</v>
      </c>
      <c r="C8">
        <v>1.2716554209183701</v>
      </c>
      <c r="D8">
        <v>2.7282559623551199</v>
      </c>
      <c r="E8">
        <v>4.3951699232081918</v>
      </c>
      <c r="I8">
        <v>4.1676757405745075</v>
      </c>
      <c r="J8">
        <v>2.5123580907534273</v>
      </c>
      <c r="K8">
        <v>4.3951699232081918</v>
      </c>
    </row>
    <row r="9" spans="1:11" x14ac:dyDescent="0.35">
      <c r="A9">
        <v>3.5715661276223756</v>
      </c>
      <c r="B9">
        <v>2.8711945758928596</v>
      </c>
      <c r="C9">
        <v>1.5205356107205623</v>
      </c>
      <c r="D9">
        <v>2.3793700230826804</v>
      </c>
      <c r="E9">
        <v>4.1568075622775886</v>
      </c>
      <c r="I9">
        <v>3.5715661276223756</v>
      </c>
      <c r="J9">
        <v>2.8711945758928596</v>
      </c>
      <c r="K9">
        <v>4.1568075622775886</v>
      </c>
    </row>
    <row r="10" spans="1:11" x14ac:dyDescent="0.35">
      <c r="A10">
        <v>3.6369436433447158</v>
      </c>
      <c r="B10">
        <v>2.4967554894179913</v>
      </c>
      <c r="C10">
        <v>1.4387840598290571</v>
      </c>
      <c r="D10">
        <v>1.3350938024485455</v>
      </c>
      <c r="E10">
        <v>3.3541469439728364</v>
      </c>
      <c r="I10">
        <v>3.6369436433447158</v>
      </c>
      <c r="J10">
        <v>2.4967554894179913</v>
      </c>
      <c r="K10">
        <v>3.3541469439728364</v>
      </c>
    </row>
    <row r="11" spans="1:11" x14ac:dyDescent="0.35">
      <c r="A11">
        <v>3.7142927245250479</v>
      </c>
      <c r="B11">
        <v>2.5486371880199656</v>
      </c>
      <c r="C11">
        <v>1.4724373411978218</v>
      </c>
      <c r="D11">
        <v>0.91971567063958315</v>
      </c>
      <c r="E11">
        <v>3.5564174713193086</v>
      </c>
      <c r="I11">
        <v>3.7142927245250479</v>
      </c>
      <c r="J11">
        <v>2.5486371880199656</v>
      </c>
      <c r="K11">
        <v>3.5564174713193086</v>
      </c>
    </row>
    <row r="12" spans="1:11" x14ac:dyDescent="0.35">
      <c r="A12">
        <v>3.913108782527877</v>
      </c>
      <c r="B12">
        <v>2.7818114735401478</v>
      </c>
      <c r="C12">
        <v>1.7161353360957632</v>
      </c>
      <c r="D12">
        <v>1.6116157086697283</v>
      </c>
      <c r="E12">
        <v>3.3118228208812299</v>
      </c>
      <c r="I12">
        <v>3.913108782527877</v>
      </c>
      <c r="J12">
        <v>2.7818114735401478</v>
      </c>
      <c r="K12">
        <v>3.3118228208812299</v>
      </c>
    </row>
    <row r="13" spans="1:11" x14ac:dyDescent="0.35">
      <c r="A13">
        <v>3.5122538990825602</v>
      </c>
      <c r="B13">
        <v>2.2376286380597006</v>
      </c>
      <c r="C13">
        <v>1.6907419529837231</v>
      </c>
      <c r="D13">
        <v>1.8150972961328327</v>
      </c>
      <c r="E13">
        <v>3.7684464251439618</v>
      </c>
      <c r="I13">
        <v>3.5122538990825602</v>
      </c>
      <c r="J13">
        <v>2.2376286380597006</v>
      </c>
      <c r="K13">
        <v>3.7684464251439618</v>
      </c>
    </row>
    <row r="16" spans="1:11" x14ac:dyDescent="0.35">
      <c r="A16" t="s">
        <v>97</v>
      </c>
      <c r="I16" t="s">
        <v>97</v>
      </c>
    </row>
    <row r="18" spans="1:15" ht="16" thickBot="1" x14ac:dyDescent="0.4">
      <c r="A18" t="s">
        <v>98</v>
      </c>
      <c r="I18" t="s">
        <v>98</v>
      </c>
    </row>
    <row r="19" spans="1:15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</row>
    <row r="20" spans="1:15" x14ac:dyDescent="0.35">
      <c r="A20" s="2" t="s">
        <v>183</v>
      </c>
      <c r="B20" s="2">
        <v>12</v>
      </c>
      <c r="C20" s="2">
        <v>45.717617724913175</v>
      </c>
      <c r="D20" s="2">
        <v>3.809801477076098</v>
      </c>
      <c r="E20" s="2">
        <v>9.2980045354753738E-2</v>
      </c>
      <c r="I20" s="2" t="s">
        <v>183</v>
      </c>
      <c r="J20" s="2">
        <v>12</v>
      </c>
      <c r="K20" s="2">
        <v>45.717617724913175</v>
      </c>
      <c r="L20" s="2">
        <v>3.809801477076098</v>
      </c>
      <c r="M20" s="2">
        <v>9.2980045354753738E-2</v>
      </c>
    </row>
    <row r="21" spans="1:15" x14ac:dyDescent="0.35">
      <c r="A21" s="2" t="s">
        <v>81</v>
      </c>
      <c r="B21" s="2">
        <v>12</v>
      </c>
      <c r="C21" s="2">
        <v>30.837402137061133</v>
      </c>
      <c r="D21" s="2">
        <v>2.5697835114217611</v>
      </c>
      <c r="E21" s="2">
        <v>0.18131149287731188</v>
      </c>
      <c r="I21" s="2" t="s">
        <v>81</v>
      </c>
      <c r="J21" s="2">
        <v>12</v>
      </c>
      <c r="K21" s="2">
        <v>30.837402137061133</v>
      </c>
      <c r="L21" s="2">
        <v>2.5697835114217611</v>
      </c>
      <c r="M21" s="2">
        <v>0.18131149287731188</v>
      </c>
    </row>
    <row r="22" spans="1:15" ht="16" thickBot="1" x14ac:dyDescent="0.4">
      <c r="A22" s="2" t="s">
        <v>195</v>
      </c>
      <c r="B22" s="2">
        <v>12</v>
      </c>
      <c r="C22" s="2">
        <v>17.84043602755667</v>
      </c>
      <c r="D22" s="2">
        <v>1.4867030022963892</v>
      </c>
      <c r="E22" s="2">
        <v>0.11101830568339142</v>
      </c>
      <c r="I22" s="3" t="s">
        <v>207</v>
      </c>
      <c r="J22" s="3">
        <v>12</v>
      </c>
      <c r="K22" s="3">
        <v>40.859428339833336</v>
      </c>
      <c r="L22" s="3">
        <v>3.4049523616527781</v>
      </c>
      <c r="M22" s="3">
        <v>0.51865428122904822</v>
      </c>
    </row>
    <row r="23" spans="1:15" x14ac:dyDescent="0.35">
      <c r="A23" s="2" t="s">
        <v>232</v>
      </c>
      <c r="B23" s="2">
        <v>12</v>
      </c>
      <c r="C23" s="2">
        <v>21.493964828021692</v>
      </c>
      <c r="D23" s="2">
        <v>1.7911637356684744</v>
      </c>
      <c r="E23" s="2">
        <v>0.29422363345245245</v>
      </c>
    </row>
    <row r="24" spans="1:15" ht="16" thickBot="1" x14ac:dyDescent="0.4">
      <c r="A24" s="3" t="s">
        <v>207</v>
      </c>
      <c r="B24" s="3">
        <v>12</v>
      </c>
      <c r="C24" s="3">
        <v>40.859428339833336</v>
      </c>
      <c r="D24" s="3">
        <v>3.4049523616527781</v>
      </c>
      <c r="E24" s="3">
        <v>0.51865428122904822</v>
      </c>
    </row>
    <row r="25" spans="1:15" ht="16" thickBot="1" x14ac:dyDescent="0.4">
      <c r="I25" t="s">
        <v>83</v>
      </c>
    </row>
    <row r="26" spans="1:15" x14ac:dyDescent="0.35"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</row>
    <row r="27" spans="1:15" ht="16" thickBot="1" x14ac:dyDescent="0.4">
      <c r="A27" t="s">
        <v>83</v>
      </c>
      <c r="I27" s="2" t="s">
        <v>101</v>
      </c>
      <c r="J27" s="2">
        <v>9.5962174792030588</v>
      </c>
      <c r="K27" s="2">
        <v>2</v>
      </c>
      <c r="L27" s="2">
        <v>4.7981087396015294</v>
      </c>
      <c r="M27" s="2">
        <v>18.152975733684926</v>
      </c>
      <c r="N27" s="2">
        <v>4.8168848128610615E-6</v>
      </c>
      <c r="O27" s="2">
        <v>3.2849176510382869</v>
      </c>
    </row>
    <row r="28" spans="1:15" x14ac:dyDescent="0.35">
      <c r="A28" s="4" t="s">
        <v>100</v>
      </c>
      <c r="B28" s="4" t="s">
        <v>92</v>
      </c>
      <c r="C28" s="4" t="s">
        <v>93</v>
      </c>
      <c r="D28" s="4" t="s">
        <v>90</v>
      </c>
      <c r="E28" s="4" t="s">
        <v>94</v>
      </c>
      <c r="F28" s="4" t="s">
        <v>95</v>
      </c>
      <c r="G28" s="4" t="s">
        <v>96</v>
      </c>
      <c r="I28" s="2" t="s">
        <v>102</v>
      </c>
      <c r="J28" s="2">
        <v>8.7224040140722998</v>
      </c>
      <c r="K28" s="2">
        <v>33</v>
      </c>
      <c r="L28" s="2">
        <v>0.26431527315370607</v>
      </c>
      <c r="M28" s="2"/>
      <c r="N28" s="2"/>
      <c r="O28" s="2"/>
    </row>
    <row r="29" spans="1:15" x14ac:dyDescent="0.35">
      <c r="A29" s="2" t="s">
        <v>101</v>
      </c>
      <c r="B29" s="2">
        <v>48.064180898386056</v>
      </c>
      <c r="C29" s="2">
        <v>4</v>
      </c>
      <c r="D29" s="2">
        <v>12.016045224596514</v>
      </c>
      <c r="E29" s="2">
        <v>50.142580486162323</v>
      </c>
      <c r="F29" s="2">
        <v>1.0167102254339322E-17</v>
      </c>
      <c r="G29" s="2">
        <v>2.5396886349036807</v>
      </c>
      <c r="I29" s="2"/>
      <c r="J29" s="2"/>
      <c r="K29" s="2"/>
      <c r="L29" s="2"/>
      <c r="M29" s="2"/>
      <c r="N29" s="2"/>
      <c r="O29" s="2"/>
    </row>
    <row r="30" spans="1:15" ht="16" thickBot="1" x14ac:dyDescent="0.4">
      <c r="A30" s="2" t="s">
        <v>102</v>
      </c>
      <c r="B30" s="2">
        <v>13.180065344566575</v>
      </c>
      <c r="C30" s="2">
        <v>55</v>
      </c>
      <c r="D30" s="2">
        <v>0.23963755171939227</v>
      </c>
      <c r="E30" s="2"/>
      <c r="F30" s="2"/>
      <c r="G30" s="2"/>
      <c r="I30" s="3" t="s">
        <v>84</v>
      </c>
      <c r="J30" s="3">
        <v>18.318621493275359</v>
      </c>
      <c r="K30" s="3">
        <v>35</v>
      </c>
      <c r="L30" s="3"/>
      <c r="M30" s="3"/>
      <c r="N30" s="3"/>
      <c r="O30" s="3"/>
    </row>
    <row r="31" spans="1:15" x14ac:dyDescent="0.35">
      <c r="A31" s="2"/>
      <c r="B31" s="2"/>
      <c r="C31" s="2"/>
      <c r="D31" s="2"/>
      <c r="E31" s="2"/>
      <c r="F31" s="2"/>
      <c r="G31" s="2"/>
    </row>
    <row r="32" spans="1:15" ht="16" thickBot="1" x14ac:dyDescent="0.4">
      <c r="A32" s="3" t="s">
        <v>84</v>
      </c>
      <c r="B32" s="3">
        <v>61.244246242952634</v>
      </c>
      <c r="C32" s="3">
        <v>59</v>
      </c>
      <c r="D32" s="3"/>
      <c r="E32" s="3"/>
      <c r="F32" s="3"/>
      <c r="G32" s="3"/>
    </row>
    <row r="33" spans="6:6" x14ac:dyDescent="0.35">
      <c r="F33" t="s">
        <v>220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66FEE-B521-6A46-B2D2-D109ACD17ACF}">
  <dimension ref="A1:V13"/>
  <sheetViews>
    <sheetView workbookViewId="0">
      <selection activeCell="D12" sqref="D12"/>
    </sheetView>
  </sheetViews>
  <sheetFormatPr defaultColWidth="10.6640625" defaultRowHeight="15.5" x14ac:dyDescent="0.35"/>
  <sheetData>
    <row r="1" spans="1:22" x14ac:dyDescent="0.35">
      <c r="A1" s="12" t="s">
        <v>110</v>
      </c>
      <c r="G1" t="s">
        <v>110</v>
      </c>
      <c r="M1" t="s">
        <v>110</v>
      </c>
      <c r="S1" t="s">
        <v>110</v>
      </c>
    </row>
    <row r="2" spans="1:22" ht="16" thickBot="1" x14ac:dyDescent="0.4"/>
    <row r="3" spans="1:22" x14ac:dyDescent="0.35">
      <c r="A3" s="4"/>
      <c r="B3" s="4" t="s">
        <v>183</v>
      </c>
      <c r="C3" s="4" t="s">
        <v>81</v>
      </c>
      <c r="G3" s="4"/>
      <c r="H3" s="4" t="s">
        <v>183</v>
      </c>
      <c r="I3" s="4" t="s">
        <v>195</v>
      </c>
      <c r="M3" s="4"/>
      <c r="N3" s="4" t="s">
        <v>183</v>
      </c>
      <c r="O3" s="4" t="s">
        <v>232</v>
      </c>
      <c r="S3" s="4"/>
      <c r="T3" s="4" t="s">
        <v>183</v>
      </c>
      <c r="U3" s="4" t="s">
        <v>207</v>
      </c>
    </row>
    <row r="4" spans="1:22" x14ac:dyDescent="0.35">
      <c r="A4" s="2" t="s">
        <v>89</v>
      </c>
      <c r="B4" s="2">
        <v>3.809801477076098</v>
      </c>
      <c r="C4" s="2">
        <v>2.5697835114217611</v>
      </c>
      <c r="E4">
        <f>((B4-C4)/B4)*100</f>
        <v>32.548099241276255</v>
      </c>
      <c r="G4" s="2" t="s">
        <v>89</v>
      </c>
      <c r="H4" s="2">
        <v>3.809801477076098</v>
      </c>
      <c r="I4" s="2">
        <v>1.4867030022963892</v>
      </c>
      <c r="K4">
        <f>((H4-I4)/H4)*100</f>
        <v>60.976890495685709</v>
      </c>
      <c r="M4" s="2" t="s">
        <v>89</v>
      </c>
      <c r="N4" s="2">
        <v>3.809801477076098</v>
      </c>
      <c r="O4" s="2">
        <v>1.7911637356684744</v>
      </c>
      <c r="Q4">
        <f>((N4-O4)/N4)*100</f>
        <v>52.985378727840271</v>
      </c>
      <c r="S4" s="2" t="s">
        <v>89</v>
      </c>
      <c r="T4" s="2">
        <v>3.809801477076098</v>
      </c>
      <c r="U4" s="2">
        <v>3.4049523616527781</v>
      </c>
    </row>
    <row r="5" spans="1:22" x14ac:dyDescent="0.35">
      <c r="A5" s="2" t="s">
        <v>88</v>
      </c>
      <c r="B5" s="2">
        <v>9.2980045354753738E-2</v>
      </c>
      <c r="C5" s="2">
        <v>0.18131149287731188</v>
      </c>
      <c r="G5" s="2" t="s">
        <v>88</v>
      </c>
      <c r="H5" s="2">
        <v>9.2980045354753738E-2</v>
      </c>
      <c r="I5" s="2">
        <v>0.11101830568339142</v>
      </c>
      <c r="M5" s="2" t="s">
        <v>88</v>
      </c>
      <c r="N5" s="2">
        <v>9.2980045354753738E-2</v>
      </c>
      <c r="O5" s="2">
        <v>0.29422363345245245</v>
      </c>
      <c r="S5" s="2" t="s">
        <v>88</v>
      </c>
      <c r="T5" s="2">
        <v>9.2980045354753738E-2</v>
      </c>
      <c r="U5" s="2">
        <v>0.51865428122904822</v>
      </c>
    </row>
    <row r="6" spans="1:22" x14ac:dyDescent="0.35">
      <c r="A6" s="2" t="s">
        <v>103</v>
      </c>
      <c r="B6" s="2">
        <v>12</v>
      </c>
      <c r="C6" s="2">
        <v>12</v>
      </c>
      <c r="G6" s="2" t="s">
        <v>103</v>
      </c>
      <c r="H6" s="2">
        <v>12</v>
      </c>
      <c r="I6" s="2">
        <v>12</v>
      </c>
      <c r="M6" s="2" t="s">
        <v>103</v>
      </c>
      <c r="N6" s="2">
        <v>12</v>
      </c>
      <c r="O6" s="2">
        <v>12</v>
      </c>
      <c r="S6" s="2" t="s">
        <v>103</v>
      </c>
      <c r="T6" s="2">
        <v>12</v>
      </c>
      <c r="U6" s="2">
        <v>12</v>
      </c>
    </row>
    <row r="7" spans="1:22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20</v>
      </c>
      <c r="C8" s="2"/>
      <c r="G8" s="2" t="s">
        <v>93</v>
      </c>
      <c r="H8" s="2">
        <v>22</v>
      </c>
      <c r="I8" s="2"/>
      <c r="M8" s="2" t="s">
        <v>93</v>
      </c>
      <c r="N8" s="2">
        <v>17</v>
      </c>
      <c r="O8" s="2"/>
      <c r="S8" s="2" t="s">
        <v>93</v>
      </c>
      <c r="T8" s="2">
        <v>15</v>
      </c>
      <c r="U8" s="2"/>
    </row>
    <row r="9" spans="1:22" x14ac:dyDescent="0.35">
      <c r="A9" s="2" t="s">
        <v>105</v>
      </c>
      <c r="B9" s="2">
        <v>8.2018608207759751</v>
      </c>
      <c r="C9" s="2"/>
      <c r="G9" s="2" t="s">
        <v>105</v>
      </c>
      <c r="H9" s="2">
        <v>17.817423968575881</v>
      </c>
      <c r="I9" s="2"/>
      <c r="M9" s="2" t="s">
        <v>105</v>
      </c>
      <c r="N9" s="2">
        <v>11.23774761940045</v>
      </c>
      <c r="O9" s="2"/>
      <c r="S9" s="2" t="s">
        <v>105</v>
      </c>
      <c r="T9" s="2">
        <v>1.7932378299398541</v>
      </c>
      <c r="U9" s="2"/>
    </row>
    <row r="10" spans="1:22" x14ac:dyDescent="0.35">
      <c r="A10" s="2" t="s">
        <v>106</v>
      </c>
      <c r="B10" s="2">
        <v>3.9574416731819646E-8</v>
      </c>
      <c r="C10" s="2"/>
      <c r="G10" s="2" t="s">
        <v>106</v>
      </c>
      <c r="H10" s="2">
        <v>7.3457397225785893E-15</v>
      </c>
      <c r="I10" s="2"/>
      <c r="M10" s="2" t="s">
        <v>106</v>
      </c>
      <c r="N10" s="2">
        <v>1.3638151787756802E-9</v>
      </c>
      <c r="O10" s="2"/>
      <c r="S10" s="2" t="s">
        <v>106</v>
      </c>
      <c r="T10" s="2">
        <v>4.6559032297485141E-2</v>
      </c>
      <c r="U10" s="2"/>
    </row>
    <row r="11" spans="1:22" x14ac:dyDescent="0.35">
      <c r="A11" s="2" t="s">
        <v>107</v>
      </c>
      <c r="B11" s="2">
        <v>1.7247182429207868</v>
      </c>
      <c r="C11" s="2"/>
      <c r="G11" s="2" t="s">
        <v>107</v>
      </c>
      <c r="H11" s="2">
        <v>1.7171443743802424</v>
      </c>
      <c r="I11" s="2"/>
      <c r="M11" s="2" t="s">
        <v>107</v>
      </c>
      <c r="N11" s="2">
        <v>1.7396067260750732</v>
      </c>
      <c r="O11" s="2"/>
      <c r="S11" s="2" t="s">
        <v>107</v>
      </c>
      <c r="T11" s="2">
        <v>1.7530503556925723</v>
      </c>
      <c r="U11" s="2"/>
    </row>
    <row r="12" spans="1:22" x14ac:dyDescent="0.35">
      <c r="A12" s="2" t="s">
        <v>108</v>
      </c>
      <c r="B12" s="2">
        <v>7.9148833463639292E-8</v>
      </c>
      <c r="C12" s="2"/>
      <c r="D12" t="s">
        <v>220</v>
      </c>
      <c r="G12" s="2" t="s">
        <v>108</v>
      </c>
      <c r="H12" s="2">
        <v>1.4691479445157179E-14</v>
      </c>
      <c r="I12" s="2"/>
      <c r="J12" t="s">
        <v>220</v>
      </c>
      <c r="M12" s="2" t="s">
        <v>108</v>
      </c>
      <c r="N12" s="2">
        <v>2.7276303575513605E-9</v>
      </c>
      <c r="O12" s="2"/>
      <c r="P12" t="s">
        <v>220</v>
      </c>
      <c r="S12" s="2" t="s">
        <v>108</v>
      </c>
      <c r="T12" s="2">
        <v>9.3118064594970282E-2</v>
      </c>
      <c r="U12" s="2"/>
      <c r="V12" t="s">
        <v>219</v>
      </c>
    </row>
    <row r="13" spans="1:22" ht="16" thickBot="1" x14ac:dyDescent="0.4">
      <c r="A13" s="3" t="s">
        <v>109</v>
      </c>
      <c r="B13" s="3">
        <v>2.0859634472658648</v>
      </c>
      <c r="C13" s="3"/>
      <c r="G13" s="3" t="s">
        <v>109</v>
      </c>
      <c r="H13" s="3">
        <v>2.0738730679040258</v>
      </c>
      <c r="I13" s="3"/>
      <c r="M13" s="3" t="s">
        <v>109</v>
      </c>
      <c r="N13" s="3">
        <v>2.109815577833317</v>
      </c>
      <c r="O13" s="3"/>
      <c r="S13" s="3" t="s">
        <v>109</v>
      </c>
      <c r="T13" s="3">
        <v>2.1314495455597742</v>
      </c>
      <c r="U13" s="3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29E23-41C8-344F-A6FE-E6B31F08D24D}">
  <dimension ref="A1:W36"/>
  <sheetViews>
    <sheetView topLeftCell="C1" workbookViewId="0"/>
  </sheetViews>
  <sheetFormatPr defaultColWidth="10.6640625" defaultRowHeight="15.5" x14ac:dyDescent="0.35"/>
  <cols>
    <col min="1" max="9" width="10.83203125" style="8"/>
  </cols>
  <sheetData>
    <row r="1" spans="1:19" x14ac:dyDescent="0.35">
      <c r="A1" s="13" t="s">
        <v>279</v>
      </c>
      <c r="B1" s="8" t="s">
        <v>82</v>
      </c>
      <c r="C1" s="8" t="s">
        <v>18</v>
      </c>
      <c r="I1" s="8" t="s">
        <v>291</v>
      </c>
      <c r="J1" t="s">
        <v>30</v>
      </c>
      <c r="K1" t="s">
        <v>42</v>
      </c>
      <c r="Q1" t="s">
        <v>303</v>
      </c>
      <c r="R1" t="s">
        <v>54</v>
      </c>
      <c r="S1" t="s">
        <v>66</v>
      </c>
    </row>
    <row r="2" spans="1:19" x14ac:dyDescent="0.35">
      <c r="A2" s="8">
        <v>2.6881900557620821E-2</v>
      </c>
      <c r="C2" s="8">
        <v>1.5236288659793814E-2</v>
      </c>
      <c r="I2" s="8">
        <v>1.0599223144531245</v>
      </c>
      <c r="J2">
        <v>1.3645861574074072</v>
      </c>
      <c r="K2">
        <v>0.3758360931734317</v>
      </c>
      <c r="Q2">
        <v>0.93651974299065288</v>
      </c>
      <c r="R2">
        <v>1.5618246303142345</v>
      </c>
    </row>
    <row r="3" spans="1:19" x14ac:dyDescent="0.35">
      <c r="A3" s="8">
        <v>1.9484386973180088E-2</v>
      </c>
      <c r="B3" s="8">
        <v>2.8031125226860271E-2</v>
      </c>
      <c r="C3" s="8">
        <v>1.5931331775700934E-2</v>
      </c>
      <c r="I3" s="8">
        <v>0.60142965171755769</v>
      </c>
      <c r="J3">
        <v>1.2604659467713768</v>
      </c>
      <c r="K3">
        <v>0.53743342720970544</v>
      </c>
      <c r="Q3">
        <v>1.0161352332746476</v>
      </c>
      <c r="R3">
        <v>1.2101019408502758</v>
      </c>
      <c r="S3">
        <v>0.56967769963702319</v>
      </c>
    </row>
    <row r="4" spans="1:19" x14ac:dyDescent="0.35">
      <c r="A4" s="8">
        <v>3.6016104436229213E-2</v>
      </c>
      <c r="B4" s="8">
        <v>1.3173935185185191E-2</v>
      </c>
      <c r="C4" s="8">
        <v>1.4937382075471692E-2</v>
      </c>
      <c r="I4" s="8">
        <v>0.66228420398010124</v>
      </c>
      <c r="J4">
        <v>0.43848765597147937</v>
      </c>
      <c r="K4">
        <v>0.78236600529100508</v>
      </c>
      <c r="Q4">
        <v>0.81761584507042229</v>
      </c>
      <c r="R4">
        <v>1.3597922115384611</v>
      </c>
      <c r="S4">
        <v>0.74371609618717516</v>
      </c>
    </row>
    <row r="5" spans="1:19" x14ac:dyDescent="0.35">
      <c r="A5" s="8">
        <v>1.9865973413379066E-2</v>
      </c>
      <c r="B5" s="8">
        <v>2.0170172413793087E-2</v>
      </c>
      <c r="C5" s="8">
        <v>1.2884339774557177E-2</v>
      </c>
      <c r="I5" s="8">
        <v>0.96927101386481807</v>
      </c>
      <c r="J5">
        <v>0.99821702586206984</v>
      </c>
      <c r="K5">
        <v>0.87404125426621204</v>
      </c>
      <c r="Q5">
        <v>0.88223673469387909</v>
      </c>
      <c r="R5">
        <v>0.94681563636363808</v>
      </c>
      <c r="S5">
        <v>0.50770212053571451</v>
      </c>
    </row>
    <row r="6" spans="1:19" x14ac:dyDescent="0.35">
      <c r="A6" s="8">
        <v>1.0288281250000001E-2</v>
      </c>
      <c r="B6" s="8">
        <v>1.8250065559440552E-2</v>
      </c>
      <c r="C6" s="8">
        <v>1.5880516098484839E-2</v>
      </c>
      <c r="I6" s="8">
        <v>0.92703546401515191</v>
      </c>
      <c r="J6">
        <v>1.4008486575704244</v>
      </c>
      <c r="K6">
        <v>0.94031717889908251</v>
      </c>
      <c r="Q6">
        <v>1.0964276657706129</v>
      </c>
      <c r="R6">
        <v>1.2919351548269578</v>
      </c>
      <c r="S6">
        <v>0.94023599177330941</v>
      </c>
    </row>
    <row r="7" spans="1:19" x14ac:dyDescent="0.35">
      <c r="A7" s="8">
        <v>3.0960347100175721E-2</v>
      </c>
      <c r="B7" s="8">
        <v>2.4975378071833667E-2</v>
      </c>
      <c r="C7" s="8">
        <v>2.35105923694779E-2</v>
      </c>
      <c r="I7" s="8">
        <v>0.61756845454545428</v>
      </c>
      <c r="J7">
        <v>1.5311668198529398</v>
      </c>
      <c r="K7">
        <v>0.77654051724137874</v>
      </c>
      <c r="Q7">
        <v>1.1541856954225342</v>
      </c>
      <c r="R7">
        <v>1.179828497164461</v>
      </c>
      <c r="S7">
        <v>0.93306717592592625</v>
      </c>
    </row>
    <row r="8" spans="1:19" x14ac:dyDescent="0.35">
      <c r="A8" s="8">
        <v>3.3263806706114417E-2</v>
      </c>
      <c r="B8" s="8">
        <v>2.8131159747292432E-2</v>
      </c>
      <c r="C8" s="8">
        <v>3.4066376879699233E-2</v>
      </c>
      <c r="I8" s="8">
        <v>1.1309976679104483</v>
      </c>
      <c r="J8">
        <v>0.7060571616871707</v>
      </c>
      <c r="K8">
        <v>0.46532907563025189</v>
      </c>
      <c r="Q8">
        <v>0.76820691535776608</v>
      </c>
      <c r="R8">
        <v>1.5210528184165228</v>
      </c>
      <c r="S8">
        <v>1.0754595216606504</v>
      </c>
    </row>
    <row r="9" spans="1:19" x14ac:dyDescent="0.35">
      <c r="A9" s="8">
        <v>1.832156419529837E-2</v>
      </c>
      <c r="B9" s="8">
        <v>2.6359420955882361E-2</v>
      </c>
      <c r="C9" s="8">
        <v>2.4582005494505507E-2</v>
      </c>
      <c r="I9" s="8">
        <v>1.1504008264462852E-2</v>
      </c>
      <c r="J9">
        <v>0.87866527014652018</v>
      </c>
      <c r="K9">
        <v>0.72510968749999971</v>
      </c>
      <c r="Q9">
        <v>0.91065822010869468</v>
      </c>
      <c r="R9">
        <v>1.0678254349816843</v>
      </c>
      <c r="S9">
        <v>0.97711982142857101</v>
      </c>
    </row>
    <row r="10" spans="1:19" x14ac:dyDescent="0.35">
      <c r="A10" s="8">
        <v>1.9017913568773231E-2</v>
      </c>
      <c r="B10" s="8">
        <v>2.1007056451612913E-2</v>
      </c>
      <c r="C10" s="8">
        <v>1.8117975567190237E-2</v>
      </c>
      <c r="I10" s="8">
        <v>0.63472995689655176</v>
      </c>
      <c r="J10">
        <v>0.73404976374570552</v>
      </c>
      <c r="K10">
        <v>0.58146696742957793</v>
      </c>
      <c r="Q10">
        <v>0.67990050438596428</v>
      </c>
      <c r="R10">
        <v>1.2695763591800333</v>
      </c>
      <c r="S10">
        <v>1.0099898684210538</v>
      </c>
    </row>
    <row r="11" spans="1:19" x14ac:dyDescent="0.35">
      <c r="A11" s="8">
        <v>2.5113154450261788E-2</v>
      </c>
      <c r="B11" s="8">
        <v>2.9818212237093699E-2</v>
      </c>
      <c r="C11" s="8">
        <v>2.4879142720306488E-2</v>
      </c>
      <c r="I11" s="8">
        <v>0.70085179188255498</v>
      </c>
      <c r="J11">
        <v>0.99853319819819897</v>
      </c>
      <c r="K11">
        <v>0.99897698970037552</v>
      </c>
      <c r="Q11">
        <v>1.0250914279112753</v>
      </c>
      <c r="R11">
        <v>0.79652954545454491</v>
      </c>
      <c r="S11">
        <v>1.0434192536630014</v>
      </c>
    </row>
    <row r="12" spans="1:19" x14ac:dyDescent="0.35">
      <c r="A12" s="8">
        <v>1.5591309106830117E-2</v>
      </c>
      <c r="B12" s="8">
        <v>1.835661231884058E-2</v>
      </c>
      <c r="C12" s="8">
        <v>1.4145116054158618E-2</v>
      </c>
      <c r="I12" s="8">
        <v>0.8927519770408161</v>
      </c>
      <c r="J12">
        <v>1.115124999999999</v>
      </c>
      <c r="K12">
        <v>0.82698950471698085</v>
      </c>
      <c r="Q12">
        <v>0.83941092592592625</v>
      </c>
      <c r="R12">
        <v>1.3410146092362352</v>
      </c>
      <c r="S12">
        <v>0.75347908302919731</v>
      </c>
    </row>
    <row r="13" spans="1:19" x14ac:dyDescent="0.35">
      <c r="A13" s="8">
        <v>1.7197587719298253E-2</v>
      </c>
      <c r="B13" s="8">
        <v>2.6793562874251477E-2</v>
      </c>
      <c r="C13" s="8">
        <v>1.9857995049504949E-2</v>
      </c>
      <c r="I13" s="8">
        <v>0.43009960247349821</v>
      </c>
      <c r="J13">
        <v>1.4718210206834539</v>
      </c>
      <c r="K13">
        <v>0.41359906914893546</v>
      </c>
      <c r="Q13">
        <v>1.1413342601102952</v>
      </c>
      <c r="R13">
        <v>1.1442916155866905</v>
      </c>
      <c r="S13">
        <v>0.74726139423076821</v>
      </c>
    </row>
    <row r="16" spans="1:19" x14ac:dyDescent="0.35">
      <c r="A16" t="s">
        <v>97</v>
      </c>
      <c r="B16"/>
      <c r="C16"/>
      <c r="D16"/>
      <c r="E16"/>
      <c r="F16"/>
      <c r="G16"/>
      <c r="I16" t="s">
        <v>97</v>
      </c>
      <c r="Q16" t="s">
        <v>97</v>
      </c>
    </row>
    <row r="17" spans="1:23" x14ac:dyDescent="0.35">
      <c r="A17"/>
      <c r="B17"/>
      <c r="C17"/>
      <c r="D17"/>
      <c r="E17"/>
      <c r="F17"/>
      <c r="G17"/>
      <c r="I17"/>
    </row>
    <row r="18" spans="1:23" ht="16" thickBot="1" x14ac:dyDescent="0.4">
      <c r="A18" t="s">
        <v>98</v>
      </c>
      <c r="B18"/>
      <c r="C18"/>
      <c r="D18"/>
      <c r="E18"/>
      <c r="F18"/>
      <c r="G18"/>
      <c r="I18" t="s">
        <v>98</v>
      </c>
      <c r="Q18" t="s">
        <v>98</v>
      </c>
    </row>
    <row r="19" spans="1:23" x14ac:dyDescent="0.35">
      <c r="A19" s="4" t="s">
        <v>99</v>
      </c>
      <c r="B19" s="4" t="s">
        <v>85</v>
      </c>
      <c r="C19" s="4" t="s">
        <v>86</v>
      </c>
      <c r="D19" s="4" t="s">
        <v>87</v>
      </c>
      <c r="E19" s="4" t="s">
        <v>88</v>
      </c>
      <c r="F19"/>
      <c r="G19"/>
      <c r="I19" s="4" t="s">
        <v>99</v>
      </c>
      <c r="J19" s="4" t="s">
        <v>85</v>
      </c>
      <c r="K19" s="4" t="s">
        <v>86</v>
      </c>
      <c r="L19" s="4" t="s">
        <v>87</v>
      </c>
      <c r="M19" s="4" t="s">
        <v>88</v>
      </c>
      <c r="Q19" s="4" t="s">
        <v>99</v>
      </c>
      <c r="R19" s="4" t="s">
        <v>85</v>
      </c>
      <c r="S19" s="4" t="s">
        <v>86</v>
      </c>
      <c r="T19" s="4" t="s">
        <v>87</v>
      </c>
      <c r="U19" s="4" t="s">
        <v>88</v>
      </c>
    </row>
    <row r="20" spans="1:23" x14ac:dyDescent="0.35">
      <c r="A20" s="2" t="s">
        <v>279</v>
      </c>
      <c r="B20" s="2">
        <v>12</v>
      </c>
      <c r="C20" s="2">
        <v>0.27200232947716108</v>
      </c>
      <c r="D20" s="2">
        <v>2.2666860789763422E-2</v>
      </c>
      <c r="E20" s="2">
        <v>6.058232143173468E-5</v>
      </c>
      <c r="F20"/>
      <c r="G20"/>
      <c r="I20" s="2" t="s">
        <v>291</v>
      </c>
      <c r="J20" s="2">
        <v>12</v>
      </c>
      <c r="K20" s="2">
        <v>8.6384461070445404</v>
      </c>
      <c r="L20" s="2">
        <v>0.7198705089203784</v>
      </c>
      <c r="M20" s="2">
        <v>9.4621612362086119E-2</v>
      </c>
      <c r="Q20" s="2" t="s">
        <v>303</v>
      </c>
      <c r="R20" s="2">
        <v>12</v>
      </c>
      <c r="S20" s="2">
        <v>11.267723171022672</v>
      </c>
      <c r="T20" s="2">
        <v>0.93897693091855594</v>
      </c>
      <c r="U20" s="2">
        <v>2.2761407058836045E-2</v>
      </c>
    </row>
    <row r="21" spans="1:23" x14ac:dyDescent="0.35">
      <c r="A21" s="2" t="s">
        <v>82</v>
      </c>
      <c r="B21" s="2">
        <v>11</v>
      </c>
      <c r="C21" s="2">
        <v>0.25506670104208623</v>
      </c>
      <c r="D21" s="2">
        <v>2.318788191291693E-2</v>
      </c>
      <c r="E21" s="2">
        <v>2.7997391497863821E-5</v>
      </c>
      <c r="F21"/>
      <c r="G21"/>
      <c r="I21" s="2" t="s">
        <v>30</v>
      </c>
      <c r="J21" s="2">
        <v>12</v>
      </c>
      <c r="K21" s="2">
        <v>12.898023677896747</v>
      </c>
      <c r="L21" s="2">
        <v>1.0748353064913956</v>
      </c>
      <c r="M21" s="2">
        <v>0.1181276233117806</v>
      </c>
      <c r="Q21" s="2" t="s">
        <v>54</v>
      </c>
      <c r="R21" s="2">
        <v>12</v>
      </c>
      <c r="S21" s="2">
        <v>14.690588453913739</v>
      </c>
      <c r="T21" s="2">
        <v>1.2242157044928115</v>
      </c>
      <c r="U21" s="2">
        <v>4.8512726606437309E-2</v>
      </c>
    </row>
    <row r="22" spans="1:23" ht="16" thickBot="1" x14ac:dyDescent="0.4">
      <c r="A22" s="3" t="s">
        <v>18</v>
      </c>
      <c r="B22" s="3">
        <v>12</v>
      </c>
      <c r="C22" s="3">
        <v>0.23402906251885142</v>
      </c>
      <c r="D22" s="3">
        <v>1.950242187657095E-2</v>
      </c>
      <c r="E22" s="3">
        <v>3.8394430911626767E-5</v>
      </c>
      <c r="F22"/>
      <c r="G22"/>
      <c r="I22" s="3" t="s">
        <v>42</v>
      </c>
      <c r="J22" s="3">
        <v>12</v>
      </c>
      <c r="K22" s="3">
        <v>8.2980057702069363</v>
      </c>
      <c r="L22" s="3">
        <v>0.69150048085057803</v>
      </c>
      <c r="M22" s="3">
        <v>4.4419875297135973E-2</v>
      </c>
      <c r="Q22" s="3" t="s">
        <v>66</v>
      </c>
      <c r="R22" s="3">
        <v>11</v>
      </c>
      <c r="S22" s="3">
        <v>9.3011280264923926</v>
      </c>
      <c r="T22" s="3">
        <v>0.84555709331749018</v>
      </c>
      <c r="U22" s="3">
        <v>3.7174097400687424E-2</v>
      </c>
    </row>
    <row r="23" spans="1:23" x14ac:dyDescent="0.35">
      <c r="A23"/>
      <c r="B23"/>
      <c r="C23"/>
      <c r="D23"/>
      <c r="E23"/>
      <c r="F23"/>
      <c r="G23"/>
      <c r="I23"/>
    </row>
    <row r="24" spans="1:23" x14ac:dyDescent="0.35">
      <c r="A24"/>
      <c r="B24"/>
      <c r="C24"/>
      <c r="D24"/>
      <c r="E24"/>
      <c r="F24"/>
      <c r="G24"/>
      <c r="I24"/>
    </row>
    <row r="25" spans="1:23" ht="16" thickBot="1" x14ac:dyDescent="0.4">
      <c r="A25" t="s">
        <v>83</v>
      </c>
      <c r="B25"/>
      <c r="C25"/>
      <c r="D25"/>
      <c r="E25"/>
      <c r="F25"/>
      <c r="G25"/>
      <c r="I25" t="s">
        <v>83</v>
      </c>
      <c r="Q25" t="s">
        <v>83</v>
      </c>
    </row>
    <row r="26" spans="1:23" x14ac:dyDescent="0.35">
      <c r="A26" s="4" t="s">
        <v>100</v>
      </c>
      <c r="B26" s="4" t="s">
        <v>92</v>
      </c>
      <c r="C26" s="4" t="s">
        <v>93</v>
      </c>
      <c r="D26" s="4" t="s">
        <v>90</v>
      </c>
      <c r="E26" s="4" t="s">
        <v>94</v>
      </c>
      <c r="F26" s="4" t="s">
        <v>95</v>
      </c>
      <c r="G26" s="4" t="s">
        <v>96</v>
      </c>
      <c r="I26" s="4" t="s">
        <v>100</v>
      </c>
      <c r="J26" s="4" t="s">
        <v>92</v>
      </c>
      <c r="K26" s="4" t="s">
        <v>93</v>
      </c>
      <c r="L26" s="4" t="s">
        <v>90</v>
      </c>
      <c r="M26" s="4" t="s">
        <v>94</v>
      </c>
      <c r="N26" s="4" t="s">
        <v>95</v>
      </c>
      <c r="O26" s="4" t="s">
        <v>96</v>
      </c>
      <c r="Q26" s="4" t="s">
        <v>100</v>
      </c>
      <c r="R26" s="4" t="s">
        <v>92</v>
      </c>
      <c r="S26" s="4" t="s">
        <v>93</v>
      </c>
      <c r="T26" s="4" t="s">
        <v>90</v>
      </c>
      <c r="U26" s="4" t="s">
        <v>94</v>
      </c>
      <c r="V26" s="4" t="s">
        <v>95</v>
      </c>
      <c r="W26" s="4" t="s">
        <v>96</v>
      </c>
    </row>
    <row r="27" spans="1:23" x14ac:dyDescent="0.35">
      <c r="A27" s="2" t="s">
        <v>101</v>
      </c>
      <c r="B27" s="2">
        <v>9.3448782588669097E-5</v>
      </c>
      <c r="C27" s="2">
        <v>2</v>
      </c>
      <c r="D27" s="2">
        <v>4.6724391294334549E-5</v>
      </c>
      <c r="E27" s="2">
        <v>1.0923947175665696</v>
      </c>
      <c r="F27" s="2">
        <v>0.34759466853199972</v>
      </c>
      <c r="G27" s="2">
        <v>3.2945368164911413</v>
      </c>
      <c r="I27" s="2" t="s">
        <v>101</v>
      </c>
      <c r="J27" s="2">
        <v>1.095001818225561</v>
      </c>
      <c r="K27" s="2">
        <v>2</v>
      </c>
      <c r="L27" s="2">
        <v>0.54750090911278049</v>
      </c>
      <c r="M27" s="2">
        <v>6.3868585194259264</v>
      </c>
      <c r="N27" s="2">
        <v>4.521817478338434E-3</v>
      </c>
      <c r="O27" s="2">
        <v>3.2849176510382869</v>
      </c>
      <c r="Q27" s="2" t="s">
        <v>101</v>
      </c>
      <c r="R27" s="2">
        <v>0.90841357852207172</v>
      </c>
      <c r="S27" s="2">
        <v>2</v>
      </c>
      <c r="T27" s="2">
        <v>0.45420678926103586</v>
      </c>
      <c r="U27" s="2">
        <v>12.575847902663691</v>
      </c>
      <c r="V27" s="2">
        <v>9.331118658963273E-5</v>
      </c>
      <c r="W27" s="2">
        <v>3.2945368164911413</v>
      </c>
    </row>
    <row r="28" spans="1:23" x14ac:dyDescent="0.35">
      <c r="A28" s="2" t="s">
        <v>102</v>
      </c>
      <c r="B28" s="2">
        <v>1.3687181907556145E-3</v>
      </c>
      <c r="C28" s="2">
        <v>32</v>
      </c>
      <c r="D28" s="2">
        <v>4.2772443461112954E-5</v>
      </c>
      <c r="E28" s="2"/>
      <c r="F28" s="2"/>
      <c r="G28" s="2"/>
      <c r="I28" s="2" t="s">
        <v>102</v>
      </c>
      <c r="J28" s="2">
        <v>2.8288602206810318</v>
      </c>
      <c r="K28" s="2">
        <v>33</v>
      </c>
      <c r="L28" s="2">
        <v>8.5723036990334303E-2</v>
      </c>
      <c r="M28" s="2"/>
      <c r="N28" s="2"/>
      <c r="O28" s="2"/>
      <c r="Q28" s="2" t="s">
        <v>102</v>
      </c>
      <c r="R28" s="2">
        <v>1.1557564443248849</v>
      </c>
      <c r="S28" s="2">
        <v>32</v>
      </c>
      <c r="T28" s="2">
        <v>3.6117388885152653E-2</v>
      </c>
      <c r="U28" s="2"/>
      <c r="V28" s="2"/>
      <c r="W28" s="2"/>
    </row>
    <row r="29" spans="1:23" x14ac:dyDescent="0.35">
      <c r="A29" s="2"/>
      <c r="B29" s="2"/>
      <c r="C29" s="2"/>
      <c r="D29" s="2"/>
      <c r="E29" s="2"/>
      <c r="F29" s="2"/>
      <c r="G29" s="2"/>
      <c r="I29" s="2"/>
      <c r="J29" s="2"/>
      <c r="K29" s="2"/>
      <c r="L29" s="2"/>
      <c r="M29" s="2"/>
      <c r="N29" s="2"/>
      <c r="O29" s="2"/>
      <c r="Q29" s="2"/>
      <c r="R29" s="2"/>
      <c r="S29" s="2"/>
      <c r="T29" s="2"/>
      <c r="U29" s="2"/>
      <c r="V29" s="2"/>
      <c r="W29" s="2"/>
    </row>
    <row r="30" spans="1:23" ht="16" thickBot="1" x14ac:dyDescent="0.4">
      <c r="A30" s="3" t="s">
        <v>84</v>
      </c>
      <c r="B30" s="3">
        <v>1.4621669733442836E-3</v>
      </c>
      <c r="C30" s="3">
        <v>34</v>
      </c>
      <c r="D30" s="3"/>
      <c r="E30" s="3"/>
      <c r="F30" s="3"/>
      <c r="G30" s="3"/>
      <c r="I30" s="3" t="s">
        <v>84</v>
      </c>
      <c r="J30" s="3">
        <v>3.9238620389065928</v>
      </c>
      <c r="K30" s="3">
        <v>35</v>
      </c>
      <c r="L30" s="3"/>
      <c r="M30" s="3"/>
      <c r="N30" s="3"/>
      <c r="O30" s="3"/>
      <c r="Q30" s="3" t="s">
        <v>84</v>
      </c>
      <c r="R30" s="3">
        <v>2.0641700228469566</v>
      </c>
      <c r="S30" s="3">
        <v>34</v>
      </c>
      <c r="T30" s="3"/>
      <c r="U30" s="3"/>
      <c r="V30" s="3"/>
      <c r="W30" s="3"/>
    </row>
    <row r="31" spans="1:23" x14ac:dyDescent="0.35">
      <c r="F31" t="s">
        <v>219</v>
      </c>
      <c r="N31" t="s">
        <v>220</v>
      </c>
      <c r="V31" t="s">
        <v>220</v>
      </c>
    </row>
    <row r="32" spans="1:23" x14ac:dyDescent="0.35">
      <c r="A32" s="9"/>
      <c r="B32" s="9"/>
      <c r="C32" s="9"/>
      <c r="D32" s="9"/>
      <c r="E32" s="9"/>
      <c r="F32" s="9"/>
      <c r="G32" s="9"/>
    </row>
    <row r="33" spans="1:7" x14ac:dyDescent="0.35">
      <c r="A33" s="2"/>
      <c r="B33" s="2"/>
      <c r="C33" s="2"/>
      <c r="D33" s="2"/>
      <c r="E33" s="2"/>
      <c r="F33" s="2"/>
      <c r="G33" s="2"/>
    </row>
    <row r="34" spans="1:7" x14ac:dyDescent="0.35">
      <c r="A34" s="2"/>
      <c r="B34" s="2"/>
      <c r="C34" s="2"/>
      <c r="D34" s="2"/>
      <c r="E34" s="2"/>
      <c r="F34" s="2"/>
      <c r="G34" s="2"/>
    </row>
    <row r="35" spans="1:7" x14ac:dyDescent="0.35">
      <c r="A35" s="2"/>
      <c r="B35" s="2"/>
      <c r="C35" s="2"/>
      <c r="D35" s="2"/>
      <c r="E35" s="2"/>
      <c r="F35" s="2"/>
      <c r="G35" s="2"/>
    </row>
    <row r="36" spans="1:7" x14ac:dyDescent="0.35">
      <c r="A36" s="2"/>
      <c r="B36" s="2"/>
      <c r="C36" s="2"/>
      <c r="D36" s="2"/>
      <c r="E36" s="2"/>
      <c r="F36" s="2"/>
      <c r="G36" s="2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FF6A7-44D8-144B-8F75-C6FF65A8BAA0}">
  <dimension ref="A1:J43"/>
  <sheetViews>
    <sheetView topLeftCell="A17" workbookViewId="0">
      <selection activeCell="D27" sqref="D27"/>
    </sheetView>
  </sheetViews>
  <sheetFormatPr defaultColWidth="10.6640625" defaultRowHeight="15.5" x14ac:dyDescent="0.35"/>
  <sheetData>
    <row r="1" spans="1:10" x14ac:dyDescent="0.35">
      <c r="A1" s="12" t="s">
        <v>110</v>
      </c>
      <c r="G1" t="s">
        <v>110</v>
      </c>
    </row>
    <row r="2" spans="1:10" ht="16" thickBot="1" x14ac:dyDescent="0.4"/>
    <row r="3" spans="1:10" x14ac:dyDescent="0.35">
      <c r="A3" s="4"/>
      <c r="B3" s="4" t="s">
        <v>279</v>
      </c>
      <c r="C3" s="4" t="s">
        <v>82</v>
      </c>
      <c r="G3" s="4"/>
      <c r="H3" s="4" t="s">
        <v>279</v>
      </c>
      <c r="I3" s="4" t="s">
        <v>18</v>
      </c>
    </row>
    <row r="4" spans="1:10" x14ac:dyDescent="0.35">
      <c r="A4" s="2" t="s">
        <v>89</v>
      </c>
      <c r="B4" s="2">
        <v>2.2666860789763422E-2</v>
      </c>
      <c r="C4" s="2">
        <v>2.318788191291693E-2</v>
      </c>
      <c r="E4">
        <f>((B4-C4)/B4)*100</f>
        <v>-2.2986029163279924</v>
      </c>
      <c r="G4" s="2" t="s">
        <v>89</v>
      </c>
      <c r="H4" s="2">
        <v>2.2666860789763422E-2</v>
      </c>
      <c r="I4" s="2">
        <v>1.950242187657095E-2</v>
      </c>
    </row>
    <row r="5" spans="1:10" x14ac:dyDescent="0.35">
      <c r="A5" s="2" t="s">
        <v>88</v>
      </c>
      <c r="B5" s="2">
        <v>6.058232143173468E-5</v>
      </c>
      <c r="C5" s="2">
        <v>2.7997391497863821E-5</v>
      </c>
      <c r="G5" s="2" t="s">
        <v>88</v>
      </c>
      <c r="H5" s="2">
        <v>6.058232143173468E-5</v>
      </c>
      <c r="I5" s="2">
        <v>3.8394430911626767E-5</v>
      </c>
    </row>
    <row r="6" spans="1:10" x14ac:dyDescent="0.35">
      <c r="A6" s="2" t="s">
        <v>103</v>
      </c>
      <c r="B6" s="2">
        <v>12</v>
      </c>
      <c r="C6" s="2">
        <v>11</v>
      </c>
      <c r="G6" s="2" t="s">
        <v>103</v>
      </c>
      <c r="H6" s="2">
        <v>12</v>
      </c>
      <c r="I6" s="2">
        <v>12</v>
      </c>
    </row>
    <row r="7" spans="1:10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</row>
    <row r="8" spans="1:10" x14ac:dyDescent="0.35">
      <c r="A8" s="2" t="s">
        <v>93</v>
      </c>
      <c r="B8" s="2">
        <v>19</v>
      </c>
      <c r="C8" s="2"/>
      <c r="G8" s="2" t="s">
        <v>93</v>
      </c>
      <c r="H8" s="2">
        <v>21</v>
      </c>
      <c r="I8" s="2"/>
    </row>
    <row r="9" spans="1:10" x14ac:dyDescent="0.35">
      <c r="A9" s="2" t="s">
        <v>105</v>
      </c>
      <c r="B9" s="2">
        <v>-0.18907205700065588</v>
      </c>
      <c r="C9" s="2"/>
      <c r="G9" s="2" t="s">
        <v>105</v>
      </c>
      <c r="H9" s="2">
        <v>1.1018455947865353</v>
      </c>
      <c r="I9" s="2"/>
    </row>
    <row r="10" spans="1:10" x14ac:dyDescent="0.35">
      <c r="A10" s="2" t="s">
        <v>106</v>
      </c>
      <c r="B10" s="2">
        <v>0.42602069235877271</v>
      </c>
      <c r="C10" s="2"/>
      <c r="G10" s="2" t="s">
        <v>106</v>
      </c>
      <c r="H10" s="2">
        <v>0.14149877046729697</v>
      </c>
      <c r="I10" s="2"/>
    </row>
    <row r="11" spans="1:10" x14ac:dyDescent="0.35">
      <c r="A11" s="2" t="s">
        <v>107</v>
      </c>
      <c r="B11" s="2">
        <v>1.7291328115213698</v>
      </c>
      <c r="C11" s="2"/>
      <c r="G11" s="2" t="s">
        <v>107</v>
      </c>
      <c r="H11" s="2">
        <v>1.7207429028118781</v>
      </c>
      <c r="I11" s="2"/>
    </row>
    <row r="12" spans="1:10" x14ac:dyDescent="0.35">
      <c r="A12" s="2" t="s">
        <v>108</v>
      </c>
      <c r="B12" s="2">
        <v>0.85204138471754542</v>
      </c>
      <c r="C12" s="2"/>
      <c r="D12" s="12" t="s">
        <v>219</v>
      </c>
      <c r="G12" s="2" t="s">
        <v>108</v>
      </c>
      <c r="H12" s="2">
        <v>0.28299754093459395</v>
      </c>
      <c r="I12" s="2"/>
      <c r="J12" t="s">
        <v>219</v>
      </c>
    </row>
    <row r="13" spans="1:10" ht="16" thickBot="1" x14ac:dyDescent="0.4">
      <c r="A13" s="3" t="s">
        <v>109</v>
      </c>
      <c r="B13" s="3">
        <v>2.0930240544083096</v>
      </c>
      <c r="C13" s="3"/>
      <c r="G13" s="3" t="s">
        <v>109</v>
      </c>
      <c r="H13" s="3">
        <v>2.07961384472768</v>
      </c>
      <c r="I13" s="3"/>
    </row>
    <row r="16" spans="1:10" x14ac:dyDescent="0.35">
      <c r="A16" t="s">
        <v>110</v>
      </c>
      <c r="G16" t="s">
        <v>110</v>
      </c>
    </row>
    <row r="17" spans="1:10" ht="16" thickBot="1" x14ac:dyDescent="0.4"/>
    <row r="18" spans="1:10" x14ac:dyDescent="0.35">
      <c r="A18" s="4"/>
      <c r="B18" s="4" t="s">
        <v>291</v>
      </c>
      <c r="C18" s="4" t="s">
        <v>30</v>
      </c>
      <c r="G18" s="4"/>
      <c r="H18" s="4" t="s">
        <v>291</v>
      </c>
      <c r="I18" s="4" t="s">
        <v>42</v>
      </c>
    </row>
    <row r="19" spans="1:10" x14ac:dyDescent="0.35">
      <c r="A19" s="2" t="s">
        <v>89</v>
      </c>
      <c r="B19" s="2">
        <v>0.7198705089203784</v>
      </c>
      <c r="C19" s="2">
        <v>1.0748353064913956</v>
      </c>
      <c r="E19">
        <f>((B19-C19)/B19)*100</f>
        <v>-49.309534586070704</v>
      </c>
      <c r="G19" s="2" t="s">
        <v>89</v>
      </c>
      <c r="H19" s="2">
        <v>0.7198705089203784</v>
      </c>
      <c r="I19" s="2">
        <v>0.69150048085057803</v>
      </c>
    </row>
    <row r="20" spans="1:10" x14ac:dyDescent="0.35">
      <c r="A20" s="2" t="s">
        <v>88</v>
      </c>
      <c r="B20" s="2">
        <v>9.4621612362086119E-2</v>
      </c>
      <c r="C20" s="2">
        <v>0.1181276233117806</v>
      </c>
      <c r="G20" s="2" t="s">
        <v>88</v>
      </c>
      <c r="H20" s="2">
        <v>9.4621612362086119E-2</v>
      </c>
      <c r="I20" s="2">
        <v>4.4419875297135973E-2</v>
      </c>
    </row>
    <row r="21" spans="1:10" x14ac:dyDescent="0.35">
      <c r="A21" s="2" t="s">
        <v>103</v>
      </c>
      <c r="B21" s="2">
        <v>12</v>
      </c>
      <c r="C21" s="2">
        <v>12</v>
      </c>
      <c r="G21" s="2" t="s">
        <v>103</v>
      </c>
      <c r="H21" s="2">
        <v>12</v>
      </c>
      <c r="I21" s="2">
        <v>12</v>
      </c>
    </row>
    <row r="22" spans="1:10" x14ac:dyDescent="0.35">
      <c r="A22" s="2" t="s">
        <v>104</v>
      </c>
      <c r="B22" s="2">
        <v>0</v>
      </c>
      <c r="C22" s="2"/>
      <c r="G22" s="2" t="s">
        <v>104</v>
      </c>
      <c r="H22" s="2">
        <v>0</v>
      </c>
      <c r="I22" s="2"/>
    </row>
    <row r="23" spans="1:10" x14ac:dyDescent="0.35">
      <c r="A23" s="2" t="s">
        <v>93</v>
      </c>
      <c r="B23" s="2">
        <v>22</v>
      </c>
      <c r="C23" s="2"/>
      <c r="G23" s="2" t="s">
        <v>93</v>
      </c>
      <c r="H23" s="2">
        <v>19</v>
      </c>
      <c r="I23" s="2"/>
    </row>
    <row r="24" spans="1:10" x14ac:dyDescent="0.35">
      <c r="A24" s="2" t="s">
        <v>105</v>
      </c>
      <c r="B24" s="2">
        <v>-2.6658880277143231</v>
      </c>
      <c r="C24" s="2"/>
      <c r="G24" s="2" t="s">
        <v>105</v>
      </c>
      <c r="H24" s="2">
        <v>0.26355920302094638</v>
      </c>
      <c r="I24" s="2"/>
    </row>
    <row r="25" spans="1:10" x14ac:dyDescent="0.35">
      <c r="A25" s="2" t="s">
        <v>106</v>
      </c>
      <c r="B25" s="2">
        <v>7.0583842058963659E-3</v>
      </c>
      <c r="C25" s="2"/>
      <c r="G25" s="2" t="s">
        <v>106</v>
      </c>
      <c r="H25" s="2">
        <v>0.39747840052876904</v>
      </c>
      <c r="I25" s="2"/>
    </row>
    <row r="26" spans="1:10" x14ac:dyDescent="0.35">
      <c r="A26" s="2" t="s">
        <v>107</v>
      </c>
      <c r="B26" s="2">
        <v>1.7171443743802424</v>
      </c>
      <c r="C26" s="2"/>
      <c r="G26" s="2" t="s">
        <v>107</v>
      </c>
      <c r="H26" s="2">
        <v>1.7291328115213698</v>
      </c>
      <c r="I26" s="2"/>
    </row>
    <row r="27" spans="1:10" x14ac:dyDescent="0.35">
      <c r="A27" s="2" t="s">
        <v>108</v>
      </c>
      <c r="B27" s="2">
        <v>1.4116768411792732E-2</v>
      </c>
      <c r="C27" s="2"/>
      <c r="D27" t="s">
        <v>220</v>
      </c>
      <c r="G27" s="2" t="s">
        <v>108</v>
      </c>
      <c r="H27" s="2">
        <v>0.79495680105753808</v>
      </c>
      <c r="I27" s="2"/>
      <c r="J27" t="s">
        <v>219</v>
      </c>
    </row>
    <row r="28" spans="1:10" ht="16" thickBot="1" x14ac:dyDescent="0.4">
      <c r="A28" s="3" t="s">
        <v>109</v>
      </c>
      <c r="B28" s="3">
        <v>2.0738730679040258</v>
      </c>
      <c r="C28" s="3"/>
      <c r="G28" s="3" t="s">
        <v>109</v>
      </c>
      <c r="H28" s="3">
        <v>2.0930240544083096</v>
      </c>
      <c r="I28" s="3"/>
    </row>
    <row r="31" spans="1:10" x14ac:dyDescent="0.35">
      <c r="A31" t="s">
        <v>110</v>
      </c>
      <c r="G31" t="s">
        <v>110</v>
      </c>
    </row>
    <row r="32" spans="1:10" ht="16" thickBot="1" x14ac:dyDescent="0.4"/>
    <row r="33" spans="1:10" x14ac:dyDescent="0.35">
      <c r="A33" s="4"/>
      <c r="B33" s="4" t="s">
        <v>303</v>
      </c>
      <c r="C33" s="4" t="s">
        <v>54</v>
      </c>
      <c r="G33" s="4"/>
      <c r="H33" s="4" t="s">
        <v>303</v>
      </c>
      <c r="I33" s="4" t="s">
        <v>66</v>
      </c>
    </row>
    <row r="34" spans="1:10" x14ac:dyDescent="0.35">
      <c r="A34" s="2" t="s">
        <v>89</v>
      </c>
      <c r="B34" s="2">
        <v>0.93897693091855594</v>
      </c>
      <c r="C34" s="2">
        <v>1.2242157044928115</v>
      </c>
      <c r="E34">
        <f>((B34-C34)/B34)*100</f>
        <v>-30.377612503772607</v>
      </c>
      <c r="G34" s="2" t="s">
        <v>89</v>
      </c>
      <c r="H34" s="2">
        <v>0.93897693091855594</v>
      </c>
      <c r="I34" s="2">
        <v>0.84555709331749018</v>
      </c>
    </row>
    <row r="35" spans="1:10" x14ac:dyDescent="0.35">
      <c r="A35" s="2" t="s">
        <v>88</v>
      </c>
      <c r="B35" s="2">
        <v>2.2761407058836045E-2</v>
      </c>
      <c r="C35" s="2">
        <v>4.8512726606437309E-2</v>
      </c>
      <c r="G35" s="2" t="s">
        <v>88</v>
      </c>
      <c r="H35" s="2">
        <v>2.2761407058836045E-2</v>
      </c>
      <c r="I35" s="2">
        <v>3.7174097400687424E-2</v>
      </c>
    </row>
    <row r="36" spans="1:10" x14ac:dyDescent="0.35">
      <c r="A36" s="2" t="s">
        <v>103</v>
      </c>
      <c r="B36" s="2">
        <v>12</v>
      </c>
      <c r="C36" s="2">
        <v>12</v>
      </c>
      <c r="G36" s="2" t="s">
        <v>103</v>
      </c>
      <c r="H36" s="2">
        <v>12</v>
      </c>
      <c r="I36" s="2">
        <v>11</v>
      </c>
    </row>
    <row r="37" spans="1:10" x14ac:dyDescent="0.35">
      <c r="A37" s="2" t="s">
        <v>104</v>
      </c>
      <c r="B37" s="2">
        <v>0</v>
      </c>
      <c r="C37" s="2"/>
      <c r="G37" s="2" t="s">
        <v>104</v>
      </c>
      <c r="H37" s="2">
        <v>0</v>
      </c>
      <c r="I37" s="2"/>
    </row>
    <row r="38" spans="1:10" x14ac:dyDescent="0.35">
      <c r="A38" s="2" t="s">
        <v>93</v>
      </c>
      <c r="B38" s="2">
        <v>19</v>
      </c>
      <c r="C38" s="2"/>
      <c r="G38" s="2" t="s">
        <v>93</v>
      </c>
      <c r="H38" s="2">
        <v>19</v>
      </c>
      <c r="I38" s="2"/>
    </row>
    <row r="39" spans="1:10" x14ac:dyDescent="0.35">
      <c r="A39" s="2" t="s">
        <v>105</v>
      </c>
      <c r="B39" s="2">
        <v>-3.7011203716876833</v>
      </c>
      <c r="C39" s="2"/>
      <c r="G39" s="2" t="s">
        <v>105</v>
      </c>
      <c r="H39" s="2">
        <v>1.2861053227589565</v>
      </c>
      <c r="I39" s="2"/>
    </row>
    <row r="40" spans="1:10" x14ac:dyDescent="0.35">
      <c r="A40" s="2" t="s">
        <v>106</v>
      </c>
      <c r="B40" s="2">
        <v>7.5793380789208756E-4</v>
      </c>
      <c r="C40" s="2"/>
      <c r="G40" s="2" t="s">
        <v>106</v>
      </c>
      <c r="H40" s="2">
        <v>0.10692951758613943</v>
      </c>
      <c r="I40" s="2"/>
    </row>
    <row r="41" spans="1:10" x14ac:dyDescent="0.35">
      <c r="A41" s="2" t="s">
        <v>107</v>
      </c>
      <c r="B41" s="2">
        <v>1.7291328115213698</v>
      </c>
      <c r="C41" s="2"/>
      <c r="G41" s="2" t="s">
        <v>107</v>
      </c>
      <c r="H41" s="2">
        <v>1.7291328115213698</v>
      </c>
      <c r="I41" s="2"/>
    </row>
    <row r="42" spans="1:10" x14ac:dyDescent="0.35">
      <c r="A42" s="2" t="s">
        <v>108</v>
      </c>
      <c r="B42" s="2">
        <v>1.5158676157841751E-3</v>
      </c>
      <c r="C42" s="2"/>
      <c r="D42" t="s">
        <v>220</v>
      </c>
      <c r="G42" s="2" t="s">
        <v>108</v>
      </c>
      <c r="H42" s="2">
        <v>0.21385903517227886</v>
      </c>
      <c r="I42" s="2"/>
      <c r="J42" t="s">
        <v>219</v>
      </c>
    </row>
    <row r="43" spans="1:10" ht="16" thickBot="1" x14ac:dyDescent="0.4">
      <c r="A43" s="3" t="s">
        <v>109</v>
      </c>
      <c r="B43" s="3">
        <v>2.0930240544083096</v>
      </c>
      <c r="C43" s="3"/>
      <c r="G43" s="3" t="s">
        <v>109</v>
      </c>
      <c r="H43" s="3">
        <v>2.0930240544083096</v>
      </c>
      <c r="I43" s="3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407C-63A1-6B4F-A9E0-E19D8CD5623A}">
  <dimension ref="A1:AA15"/>
  <sheetViews>
    <sheetView topLeftCell="E1" zoomScale="60" zoomScaleNormal="60" workbookViewId="0">
      <selection activeCell="Q20" sqref="Q20"/>
    </sheetView>
  </sheetViews>
  <sheetFormatPr defaultColWidth="10.6640625" defaultRowHeight="15.5" x14ac:dyDescent="0.35"/>
  <cols>
    <col min="18" max="26" width="10.6640625" style="7"/>
  </cols>
  <sheetData>
    <row r="1" spans="1:27" x14ac:dyDescent="0.35">
      <c r="A1" t="s">
        <v>111</v>
      </c>
      <c r="B1" t="s">
        <v>5</v>
      </c>
      <c r="C1" t="s">
        <v>123</v>
      </c>
      <c r="D1" t="s">
        <v>244</v>
      </c>
      <c r="E1" t="s">
        <v>135</v>
      </c>
      <c r="F1" t="s">
        <v>147</v>
      </c>
      <c r="G1" t="s">
        <v>17</v>
      </c>
      <c r="H1" t="s">
        <v>159</v>
      </c>
      <c r="I1" t="s">
        <v>256</v>
      </c>
      <c r="J1" t="s">
        <v>171</v>
      </c>
      <c r="K1" t="s">
        <v>183</v>
      </c>
      <c r="L1" t="s">
        <v>81</v>
      </c>
      <c r="M1" t="s">
        <v>195</v>
      </c>
      <c r="N1" t="s">
        <v>232</v>
      </c>
      <c r="O1" t="s">
        <v>207</v>
      </c>
      <c r="P1" t="s">
        <v>279</v>
      </c>
      <c r="Q1" t="s">
        <v>82</v>
      </c>
      <c r="R1" s="23" t="s">
        <v>342</v>
      </c>
      <c r="S1" t="s">
        <v>18</v>
      </c>
      <c r="T1" t="s">
        <v>291</v>
      </c>
      <c r="U1" t="s">
        <v>30</v>
      </c>
      <c r="V1" s="23" t="s">
        <v>354</v>
      </c>
      <c r="W1" t="s">
        <v>42</v>
      </c>
      <c r="X1" t="s">
        <v>303</v>
      </c>
      <c r="Y1" t="s">
        <v>54</v>
      </c>
      <c r="Z1" s="23" t="s">
        <v>341</v>
      </c>
      <c r="AA1" t="s">
        <v>66</v>
      </c>
    </row>
    <row r="2" spans="1:27" x14ac:dyDescent="0.35">
      <c r="A2">
        <f>'5.1.1'!E3</f>
        <v>2.3263909426987067E-2</v>
      </c>
      <c r="B2">
        <f>'5.1.13'!E3</f>
        <v>1.4809854868913857E-2</v>
      </c>
      <c r="C2" s="6">
        <f>'5.1.25'!E3</f>
        <v>1.0435362453531594E-2</v>
      </c>
      <c r="D2" s="6">
        <f>'5.1.37'!E3</f>
        <v>9.9729892882904122E-3</v>
      </c>
      <c r="E2">
        <f>'5.1.49'!E3</f>
        <v>1.5917807904411753E-2</v>
      </c>
      <c r="F2">
        <f>'5.2.1'!E3</f>
        <v>0.8857927003816799</v>
      </c>
      <c r="G2">
        <f>'5.2.13'!E3</f>
        <v>1.0453983534322822</v>
      </c>
      <c r="H2">
        <f>'5.2.25'!E3</f>
        <v>0.83692444444444525</v>
      </c>
      <c r="I2">
        <f>'5.2.37'!E3</f>
        <v>0.32177684965294662</v>
      </c>
      <c r="J2">
        <f>'5.2.49'!E3</f>
        <v>0.93996044520547961</v>
      </c>
      <c r="K2">
        <f>'5.3.1'!E3</f>
        <v>4.3592708697552425</v>
      </c>
      <c r="L2">
        <f>'5.3.13'!E3</f>
        <v>2.7012645637898696</v>
      </c>
      <c r="M2">
        <f>'5.3.25'!E3</f>
        <v>1.785146567234847</v>
      </c>
      <c r="N2">
        <f>'5.3.37'!E3</f>
        <v>2.1412179754453877</v>
      </c>
      <c r="O2">
        <f>'5.3.49'!E3</f>
        <v>4.2269655809859144</v>
      </c>
      <c r="P2">
        <f>'8.1.1'!E3</f>
        <v>2.6881900557620821E-2</v>
      </c>
      <c r="R2" s="23">
        <v>8.3254038600950875E-3</v>
      </c>
      <c r="S2">
        <f>'8.1.37'!E3</f>
        <v>1.5236288659793814E-2</v>
      </c>
      <c r="T2">
        <f>'8.2.1'!E3</f>
        <v>1.0599223144531245</v>
      </c>
      <c r="U2">
        <f>'8.2.13'!E3</f>
        <v>1.3645861574074072</v>
      </c>
      <c r="V2" s="23">
        <v>6.0278417229562509E-2</v>
      </c>
      <c r="W2">
        <f>'8.2.37'!E3</f>
        <v>0.3758360931734317</v>
      </c>
      <c r="X2">
        <f>'8.3.1'!E3</f>
        <v>0.93651974299065288</v>
      </c>
      <c r="Y2">
        <f>'8.3.13'!E3</f>
        <v>1.5618246303142345</v>
      </c>
      <c r="Z2" s="24"/>
    </row>
    <row r="3" spans="1:27" x14ac:dyDescent="0.35">
      <c r="A3">
        <f>'5.1.1'!E4</f>
        <v>2.3875046554934831E-2</v>
      </c>
      <c r="B3">
        <f>'5.1.13'!E4</f>
        <v>1.4231329690346076E-2</v>
      </c>
      <c r="C3" s="6">
        <f>'5.1.25'!E4</f>
        <v>1.4351634438305715E-2</v>
      </c>
      <c r="D3" s="6">
        <f>'5.1.37'!E4</f>
        <v>1.7865005412019377E-2</v>
      </c>
      <c r="E3">
        <f>'5.1.49'!E4</f>
        <v>1.6818585814360774E-2</v>
      </c>
      <c r="F3">
        <f>'5.2.1'!E4</f>
        <v>0.60024513043478267</v>
      </c>
      <c r="G3">
        <f>'5.2.13'!E4</f>
        <v>0.76447495335820936</v>
      </c>
      <c r="H3">
        <f>'5.2.25'!E4</f>
        <v>0.84883992673992481</v>
      </c>
      <c r="I3">
        <f>'5.2.37'!E4</f>
        <v>0.54193918710896116</v>
      </c>
      <c r="J3">
        <f>'5.2.49'!E4</f>
        <v>1.0586099005424943</v>
      </c>
      <c r="K3">
        <f>'5.3.1'!E4</f>
        <v>3.8457353485370049</v>
      </c>
      <c r="L3">
        <f>'5.3.13'!E4</f>
        <v>1.9662929658671555</v>
      </c>
      <c r="M3">
        <f>'5.3.25'!E4</f>
        <v>0.85983759398496218</v>
      </c>
      <c r="N3">
        <f>'5.3.37'!E4</f>
        <v>1.8955843759244959</v>
      </c>
      <c r="O3">
        <f>'5.3.49'!E4</f>
        <v>3.8920948008849545</v>
      </c>
      <c r="P3">
        <f>'8.1.1'!E4</f>
        <v>1.9484386973180088E-2</v>
      </c>
      <c r="Q3">
        <f>'8.1.13'!E4</f>
        <v>2.8031125226860271E-2</v>
      </c>
      <c r="R3" s="23">
        <v>1.1248583036105238E-2</v>
      </c>
      <c r="S3">
        <f>'8.1.37'!E4</f>
        <v>1.5931331775700934E-2</v>
      </c>
      <c r="T3">
        <f>'8.2.1'!E4</f>
        <v>0.60142965171755769</v>
      </c>
      <c r="U3">
        <f>'8.2.13'!E4</f>
        <v>1.2604659467713768</v>
      </c>
      <c r="V3" s="23">
        <v>0.109128779069309</v>
      </c>
      <c r="W3">
        <f>'8.2.37'!E4</f>
        <v>0.53743342720970544</v>
      </c>
      <c r="X3">
        <f>'8.3.1'!E4</f>
        <v>1.0161352332746476</v>
      </c>
      <c r="Y3">
        <f>'8.3.13'!E4</f>
        <v>1.2101019408502758</v>
      </c>
      <c r="Z3" s="23">
        <v>0.19455378859783334</v>
      </c>
      <c r="AA3">
        <f>'8.3.37'!E4</f>
        <v>0.56967769963702319</v>
      </c>
    </row>
    <row r="4" spans="1:27" x14ac:dyDescent="0.35">
      <c r="A4">
        <f>'5.1.1'!E5</f>
        <v>3.0717481203007508E-2</v>
      </c>
      <c r="B4">
        <f>'5.1.13'!E5</f>
        <v>1.458644736842105E-2</v>
      </c>
      <c r="C4" s="6">
        <f>'5.1.25'!E5</f>
        <v>9.6932815356490006E-3</v>
      </c>
      <c r="D4" s="6">
        <f>'5.1.37'!E5</f>
        <v>1.8509302325581393E-2</v>
      </c>
      <c r="E4">
        <f>'5.1.49'!E5</f>
        <v>2.0493214897260272E-2</v>
      </c>
      <c r="F4">
        <f>'5.2.1'!E5</f>
        <v>1.0610120629370621</v>
      </c>
      <c r="G4">
        <f>'5.2.13'!E5</f>
        <v>0.60106158318425751</v>
      </c>
      <c r="H4">
        <f>'5.2.25'!E5</f>
        <v>0.9210257007233279</v>
      </c>
      <c r="I4">
        <f>'5.2.37'!E5</f>
        <v>0.59753001545530693</v>
      </c>
      <c r="J4">
        <f>'5.2.49'!E5</f>
        <v>0.99501103723404161</v>
      </c>
      <c r="K4">
        <f>'5.3.1'!E5</f>
        <v>3.6303749780316354</v>
      </c>
      <c r="L4">
        <f>'5.3.13'!E5</f>
        <v>2.9657721185064934</v>
      </c>
      <c r="M4">
        <f>'5.3.25'!E5</f>
        <v>1.6897717704460951</v>
      </c>
      <c r="N4">
        <f>'5.3.37'!E5</f>
        <v>1.9776627268544791</v>
      </c>
      <c r="O4">
        <f>'5.3.49'!E5</f>
        <v>2.3169275532859723</v>
      </c>
      <c r="P4">
        <f>'8.1.1'!E5</f>
        <v>3.6016104436229213E-2</v>
      </c>
      <c r="Q4">
        <f>'8.1.13'!E5</f>
        <v>1.3173935185185191E-2</v>
      </c>
      <c r="R4" s="23">
        <v>1.0091944436652595E-2</v>
      </c>
      <c r="S4">
        <f>'8.1.37'!E5</f>
        <v>1.4937382075471692E-2</v>
      </c>
      <c r="T4">
        <f>'8.2.1'!E5</f>
        <v>0.66228420398010124</v>
      </c>
      <c r="U4">
        <f>'8.2.13'!E5</f>
        <v>0.43848765597147937</v>
      </c>
      <c r="V4" s="23">
        <v>0.12573480114585553</v>
      </c>
      <c r="W4">
        <f>'8.2.37'!E5</f>
        <v>0.78236600529100508</v>
      </c>
      <c r="X4">
        <f>'8.3.1'!E5</f>
        <v>0.81761584507042229</v>
      </c>
      <c r="Y4">
        <f>'8.3.13'!E5</f>
        <v>1.3597922115384611</v>
      </c>
      <c r="Z4" s="23">
        <v>0.19171290808831654</v>
      </c>
      <c r="AA4">
        <f>'8.3.37'!E5</f>
        <v>0.74371609618717516</v>
      </c>
    </row>
    <row r="5" spans="1:27" x14ac:dyDescent="0.35">
      <c r="A5">
        <f>'5.1.1'!E6</f>
        <v>2.1941104948805457E-2</v>
      </c>
      <c r="B5">
        <f>'5.1.13'!E6</f>
        <v>1.5872040636042403E-2</v>
      </c>
      <c r="C5" s="6">
        <f>'5.1.25'!E6</f>
        <v>1.6364494680851056E-2</v>
      </c>
      <c r="D5" s="6">
        <f>'5.1.37'!E6</f>
        <v>8.9379281674649043E-3</v>
      </c>
      <c r="E5">
        <f>'5.1.49'!E6</f>
        <v>2.3214730565371003E-2</v>
      </c>
      <c r="F5">
        <f>'5.2.1'!E6</f>
        <v>0.85268955061082008</v>
      </c>
      <c r="G5">
        <f>'5.2.13'!E6</f>
        <v>1.1603355607082626</v>
      </c>
      <c r="H5">
        <f>'5.2.25'!E6</f>
        <v>0.66008358304794601</v>
      </c>
      <c r="I5">
        <f>'5.2.37'!E6</f>
        <v>0.34516053173563033</v>
      </c>
      <c r="J5">
        <f>'5.2.49'!E6</f>
        <v>1.0292840890183024</v>
      </c>
      <c r="K5">
        <f>'5.3.1'!E6</f>
        <v>3.3268222045454525</v>
      </c>
      <c r="L5">
        <f>'5.3.13'!E6</f>
        <v>3.0440176050420158</v>
      </c>
      <c r="M5">
        <f>'5.3.25'!E6</f>
        <v>0.88639555449330731</v>
      </c>
      <c r="N5">
        <f>'5.3.37'!E6</f>
        <v>0.88620126036419811</v>
      </c>
      <c r="O5">
        <f>'5.3.49'!E6</f>
        <v>2.4239247994652393</v>
      </c>
      <c r="P5">
        <f>'8.1.1'!E6</f>
        <v>1.9865973413379066E-2</v>
      </c>
      <c r="Q5">
        <f>'8.1.13'!E6</f>
        <v>2.0170172413793087E-2</v>
      </c>
      <c r="R5" s="23">
        <v>1.134725427527177E-2</v>
      </c>
      <c r="S5">
        <f>'8.1.37'!E6</f>
        <v>1.2884339774557177E-2</v>
      </c>
      <c r="T5">
        <f>'8.2.1'!E6</f>
        <v>0.96927101386481807</v>
      </c>
      <c r="U5">
        <f>'8.2.13'!E6</f>
        <v>0.99821702586206984</v>
      </c>
      <c r="V5" s="23">
        <v>0.12552751772135007</v>
      </c>
      <c r="W5">
        <f>'8.2.37'!E6</f>
        <v>0.87404125426621204</v>
      </c>
      <c r="X5">
        <f>'8.3.1'!E6</f>
        <v>0.88223673469387909</v>
      </c>
      <c r="Y5">
        <f>'8.3.13'!E6</f>
        <v>0.94681563636363808</v>
      </c>
      <c r="Z5" s="23">
        <v>0.25702557780920349</v>
      </c>
      <c r="AA5">
        <f>'8.3.37'!E6</f>
        <v>0.50770212053571451</v>
      </c>
    </row>
    <row r="6" spans="1:27" x14ac:dyDescent="0.35">
      <c r="A6">
        <f>'5.1.1'!E7</f>
        <v>2.7832944732297055E-2</v>
      </c>
      <c r="B6">
        <f>'5.1.13'!E7</f>
        <v>2.3068874773139736E-2</v>
      </c>
      <c r="C6" s="6">
        <f>'5.1.25'!E7</f>
        <v>3.8078493647912925E-3</v>
      </c>
      <c r="D6" s="6">
        <f>'5.1.37'!E7</f>
        <v>1.3071479984197333E-2</v>
      </c>
      <c r="E6">
        <f>'5.1.49'!E7</f>
        <v>2.0103828642384105E-2</v>
      </c>
      <c r="G6">
        <f>'5.2.13'!E7</f>
        <v>0.55418932104316554</v>
      </c>
      <c r="H6">
        <f>'5.2.25'!E7</f>
        <v>0.51836684570312441</v>
      </c>
      <c r="I6">
        <f>'5.2.37'!E7</f>
        <v>0.38397327609258869</v>
      </c>
      <c r="J6">
        <f>'5.2.49'!E7</f>
        <v>0.81498078703703725</v>
      </c>
      <c r="K6">
        <f>'5.3.1'!E7</f>
        <v>3.873356818181819</v>
      </c>
      <c r="L6">
        <f>'5.3.13'!E7</f>
        <v>3.0208444521178621</v>
      </c>
      <c r="M6">
        <f>'5.3.25'!E7</f>
        <v>1.5964183409090902</v>
      </c>
      <c r="N6">
        <f>'5.3.37'!E7</f>
        <v>1.9146537160860355</v>
      </c>
      <c r="O6">
        <f>'5.3.49'!E7</f>
        <v>2.8238877917414711</v>
      </c>
      <c r="P6">
        <f>'8.1.1'!E7</f>
        <v>1.0288281250000001E-2</v>
      </c>
      <c r="Q6">
        <f>'8.1.13'!E7</f>
        <v>1.8250065559440552E-2</v>
      </c>
      <c r="R6" s="23">
        <v>1.0859219798036902E-2</v>
      </c>
      <c r="S6">
        <f>'8.1.37'!E7</f>
        <v>1.5880516098484839E-2</v>
      </c>
      <c r="T6">
        <f>'8.2.1'!E7</f>
        <v>0.92703546401515191</v>
      </c>
      <c r="U6">
        <f>'8.2.13'!E7</f>
        <v>1.4008486575704244</v>
      </c>
      <c r="V6" s="23">
        <v>5.0177752113555581E-2</v>
      </c>
      <c r="W6">
        <f>'8.2.37'!E7</f>
        <v>0.94031717889908251</v>
      </c>
      <c r="X6">
        <f>'8.3.1'!E7</f>
        <v>1.0964276657706129</v>
      </c>
      <c r="Y6">
        <f>'8.3.13'!E7</f>
        <v>1.2919351548269578</v>
      </c>
      <c r="Z6" s="23">
        <v>0.25837254281482197</v>
      </c>
      <c r="AA6">
        <f>'8.3.37'!E7</f>
        <v>0.94023599177330941</v>
      </c>
    </row>
    <row r="7" spans="1:27" x14ac:dyDescent="0.35">
      <c r="A7">
        <f>'5.1.1'!E8</f>
        <v>3.4641508264462814E-2</v>
      </c>
      <c r="B7">
        <f>'5.1.13'!E8</f>
        <v>2.6526833976833968E-2</v>
      </c>
      <c r="C7" s="6">
        <f>'5.1.25'!E8</f>
        <v>1.8610373711340198E-2</v>
      </c>
      <c r="D7" s="6">
        <f>'5.1.37'!E8</f>
        <v>7.1672384994700281E-3</v>
      </c>
      <c r="E7">
        <f>'5.1.49'!E8</f>
        <v>1.8509244080145714E-2</v>
      </c>
      <c r="F7">
        <f>'5.2.1'!E8</f>
        <v>0.6644795024671053</v>
      </c>
      <c r="G7">
        <f>'5.2.13'!E8</f>
        <v>0.57926746031745957</v>
      </c>
      <c r="H7">
        <f>'5.2.25'!E8</f>
        <v>0.68443409685863987</v>
      </c>
      <c r="I7">
        <f>'5.2.37'!E8</f>
        <v>0.41981002887897068</v>
      </c>
      <c r="J7">
        <f>'5.2.49'!E8</f>
        <v>1.1296104390680999</v>
      </c>
      <c r="K7">
        <f>'5.3.1'!E8</f>
        <v>4.1662165881849393</v>
      </c>
      <c r="L7">
        <f>'5.3.13'!E8</f>
        <v>1.6908249760536411</v>
      </c>
      <c r="M7">
        <f>'5.3.25'!E8</f>
        <v>1.9125764787430715</v>
      </c>
      <c r="N7">
        <f>'5.3.37'!E8</f>
        <v>1.8894963100186046</v>
      </c>
      <c r="O7">
        <f>'5.3.49'!E8</f>
        <v>2.6328166666666615</v>
      </c>
      <c r="P7">
        <f>'8.1.1'!E8</f>
        <v>3.0960347100175721E-2</v>
      </c>
      <c r="Q7">
        <f>'8.1.13'!E8</f>
        <v>2.4975378071833667E-2</v>
      </c>
      <c r="R7" s="23">
        <v>1.3006568025628919E-2</v>
      </c>
      <c r="S7">
        <f>'8.1.37'!E8</f>
        <v>2.35105923694779E-2</v>
      </c>
      <c r="T7">
        <f>'8.2.1'!E8</f>
        <v>0.61756845454545428</v>
      </c>
      <c r="U7">
        <f>'8.2.13'!E8</f>
        <v>1.5311668198529398</v>
      </c>
      <c r="V7" s="23">
        <v>0.12582161487849389</v>
      </c>
      <c r="W7">
        <f>'8.2.37'!E8</f>
        <v>0.77654051724137874</v>
      </c>
      <c r="X7">
        <f>'8.3.1'!E8</f>
        <v>1.1541856954225342</v>
      </c>
      <c r="Y7">
        <f>'8.3.13'!E8</f>
        <v>1.179828497164461</v>
      </c>
      <c r="Z7" s="23">
        <v>0.30722533402172697</v>
      </c>
      <c r="AA7">
        <f>'8.3.37'!E8</f>
        <v>0.93306717592592625</v>
      </c>
    </row>
    <row r="8" spans="1:27" x14ac:dyDescent="0.35">
      <c r="A8">
        <f>'5.1.1'!E9</f>
        <v>3.212622458410349E-2</v>
      </c>
      <c r="B8">
        <f>'5.1.13'!E9</f>
        <v>2.5972603626943019E-2</v>
      </c>
      <c r="C8" s="6">
        <f>'5.1.25'!E9</f>
        <v>1.8335631918819192E-2</v>
      </c>
      <c r="D8" s="6">
        <f>'5.1.37'!E9</f>
        <v>1.3308184670948598E-2</v>
      </c>
      <c r="E8">
        <f>'5.1.49'!E9</f>
        <v>2.8340840707964603E-2</v>
      </c>
      <c r="F8">
        <f>'5.2.1'!E9</f>
        <v>0.52062900268336287</v>
      </c>
      <c r="G8">
        <f>'5.2.13'!E9</f>
        <v>0.71837947097378418</v>
      </c>
      <c r="H8">
        <f>'5.2.25'!E9</f>
        <v>0.80859549632352934</v>
      </c>
      <c r="I8">
        <f>'5.2.37'!E9</f>
        <v>0.42582155874104649</v>
      </c>
      <c r="J8">
        <f>'5.2.49'!E9</f>
        <v>0.78532718978102145</v>
      </c>
      <c r="K8">
        <f>'5.3.1'!E9</f>
        <v>4.1676757405745075</v>
      </c>
      <c r="L8">
        <f>'5.3.13'!E9</f>
        <v>2.5123580907534273</v>
      </c>
      <c r="M8">
        <f>'5.3.25'!E9</f>
        <v>1.2716554209183701</v>
      </c>
      <c r="N8">
        <f>'5.3.37'!E9</f>
        <v>2.7282559623551199</v>
      </c>
      <c r="O8">
        <f>'5.3.49'!E9</f>
        <v>4.3951699232081918</v>
      </c>
      <c r="P8">
        <f>'8.1.1'!E9</f>
        <v>3.3263806706114417E-2</v>
      </c>
      <c r="Q8">
        <f>'8.1.13'!E9</f>
        <v>2.8131159747292432E-2</v>
      </c>
      <c r="R8" s="23">
        <v>1.4755598152521894E-2</v>
      </c>
      <c r="S8">
        <f>'8.1.37'!E9</f>
        <v>3.4066376879699233E-2</v>
      </c>
      <c r="T8">
        <f>'8.2.1'!E9</f>
        <v>1.1309976679104483</v>
      </c>
      <c r="U8">
        <f>'8.2.13'!E9</f>
        <v>0.7060571616871707</v>
      </c>
      <c r="V8" s="23">
        <v>0.11221527022616357</v>
      </c>
      <c r="W8">
        <f>'8.2.37'!E9</f>
        <v>0.46532907563025189</v>
      </c>
      <c r="X8">
        <f>'8.3.1'!E9</f>
        <v>0.76820691535776608</v>
      </c>
      <c r="Y8">
        <f>'8.3.13'!E9</f>
        <v>1.5210528184165228</v>
      </c>
      <c r="Z8" s="23">
        <v>0.17574842526626056</v>
      </c>
      <c r="AA8">
        <f>'8.3.37'!E9</f>
        <v>1.0754595216606504</v>
      </c>
    </row>
    <row r="9" spans="1:27" x14ac:dyDescent="0.35">
      <c r="A9">
        <f>'5.1.1'!E10</f>
        <v>2.2577470686767184E-2</v>
      </c>
      <c r="B9">
        <f>'5.1.13'!E10</f>
        <v>2.2918825561312597E-2</v>
      </c>
      <c r="C9" s="6">
        <f>'5.1.25'!E10</f>
        <v>9.2679530201342265E-3</v>
      </c>
      <c r="D9" s="6">
        <f>'5.1.37'!E10</f>
        <v>5.7782912023194698E-3</v>
      </c>
      <c r="E9">
        <f>'5.1.49'!E10</f>
        <v>3.1317318435754186E-2</v>
      </c>
      <c r="F9">
        <f>'5.2.1'!E10</f>
        <v>0.93110454545454535</v>
      </c>
      <c r="G9">
        <f>'5.2.13'!E10</f>
        <v>0.74927977693602676</v>
      </c>
      <c r="H9">
        <f>'5.2.25'!E10</f>
        <v>0.82703357679465705</v>
      </c>
      <c r="I9">
        <f>'5.2.37'!E10</f>
        <v>0.46108750730145909</v>
      </c>
      <c r="J9">
        <f>'5.2.49'!E10</f>
        <v>0.87455769396551686</v>
      </c>
      <c r="K9">
        <f>'5.3.1'!E10</f>
        <v>3.5715661276223756</v>
      </c>
      <c r="L9">
        <f>'5.3.13'!E10</f>
        <v>2.8711945758928596</v>
      </c>
      <c r="M9">
        <f>'5.3.25'!E10</f>
        <v>1.5205356107205623</v>
      </c>
      <c r="N9">
        <f>'5.3.37'!E10</f>
        <v>2.3793700230826804</v>
      </c>
      <c r="O9">
        <f>'5.3.49'!E10</f>
        <v>4.1568075622775886</v>
      </c>
      <c r="P9">
        <f>'8.1.1'!E10</f>
        <v>1.832156419529837E-2</v>
      </c>
      <c r="Q9">
        <f>'8.1.13'!E10</f>
        <v>2.6359420955882361E-2</v>
      </c>
      <c r="R9" s="23">
        <v>1.9620855490403134E-2</v>
      </c>
      <c r="S9">
        <f>'8.1.37'!E10</f>
        <v>2.4582005494505507E-2</v>
      </c>
      <c r="T9">
        <f>'8.2.1'!E10</f>
        <v>1.1504008264462852E-2</v>
      </c>
      <c r="U9">
        <f>'8.2.13'!E10</f>
        <v>0.87866527014652018</v>
      </c>
      <c r="V9" s="23">
        <v>0.15462298095982502</v>
      </c>
      <c r="W9">
        <f>'8.2.37'!E10</f>
        <v>0.72510968749999971</v>
      </c>
      <c r="X9">
        <f>'8.3.1'!E10</f>
        <v>0.91065822010869468</v>
      </c>
      <c r="Y9">
        <f>'8.3.13'!E10</f>
        <v>1.0678254349816843</v>
      </c>
      <c r="Z9" s="23">
        <v>0.22757210026966634</v>
      </c>
      <c r="AA9">
        <f>'8.3.37'!E10</f>
        <v>0.97711982142857101</v>
      </c>
    </row>
    <row r="10" spans="1:27" x14ac:dyDescent="0.35">
      <c r="A10">
        <f>'5.1.1'!E11</f>
        <v>1.5388229927007297E-2</v>
      </c>
      <c r="B10">
        <f>'5.1.13'!E11</f>
        <v>2.6307933501683509E-2</v>
      </c>
      <c r="C10" s="6">
        <f>'5.1.25'!E11</f>
        <v>1.5431261682242986E-2</v>
      </c>
      <c r="D10" s="6">
        <f>'5.1.37'!E11</f>
        <v>5.7063373624404896E-3</v>
      </c>
      <c r="E10">
        <f>'5.1.49'!E11</f>
        <v>2.2999841485507242E-2</v>
      </c>
      <c r="G10">
        <f>'5.2.13'!E11</f>
        <v>0.60072182608695701</v>
      </c>
      <c r="H10">
        <f>'5.2.25'!E11</f>
        <v>0.83658285472973004</v>
      </c>
      <c r="I10">
        <f>'5.2.37'!E11</f>
        <v>0.38365821274721829</v>
      </c>
      <c r="J10">
        <f>'5.2.49'!E11</f>
        <v>0.79247118491920876</v>
      </c>
      <c r="K10">
        <f>'5.3.1'!E11</f>
        <v>3.6369436433447158</v>
      </c>
      <c r="L10">
        <f>'5.3.13'!E11</f>
        <v>2.4967554894179913</v>
      </c>
      <c r="M10">
        <f>'5.3.25'!E11</f>
        <v>1.4387840598290571</v>
      </c>
      <c r="N10">
        <f>'5.3.37'!E11</f>
        <v>1.3350938024485455</v>
      </c>
      <c r="O10">
        <f>'5.3.49'!E11</f>
        <v>3.3541469439728364</v>
      </c>
      <c r="P10">
        <f>'8.1.1'!E11</f>
        <v>1.9017913568773231E-2</v>
      </c>
      <c r="Q10">
        <f>'8.1.13'!E11</f>
        <v>2.1007056451612913E-2</v>
      </c>
      <c r="R10" s="23">
        <v>1.7507615590699327E-2</v>
      </c>
      <c r="S10">
        <f>'8.1.37'!E11</f>
        <v>1.8117975567190237E-2</v>
      </c>
      <c r="T10">
        <f>'8.2.1'!E11</f>
        <v>0.63472995689655176</v>
      </c>
      <c r="U10">
        <f>'8.2.13'!E11</f>
        <v>0.73404976374570552</v>
      </c>
      <c r="V10" s="23">
        <v>5.7828617513741402E-2</v>
      </c>
      <c r="W10">
        <f>'8.2.37'!E11</f>
        <v>0.58146696742957793</v>
      </c>
      <c r="X10">
        <f>'8.3.1'!E11</f>
        <v>0.67990050438596428</v>
      </c>
      <c r="Y10">
        <f>'8.3.13'!E11</f>
        <v>1.2695763591800333</v>
      </c>
      <c r="Z10" s="23">
        <v>0.28356450550479295</v>
      </c>
      <c r="AA10">
        <f>'8.3.37'!E11</f>
        <v>1.0099898684210538</v>
      </c>
    </row>
    <row r="11" spans="1:27" x14ac:dyDescent="0.35">
      <c r="A11">
        <f>'5.1.1'!E12</f>
        <v>1.5028082191780819E-2</v>
      </c>
      <c r="B11">
        <f>'5.1.13'!E12</f>
        <v>2.8259635879218488E-2</v>
      </c>
      <c r="C11" s="6">
        <f>'5.1.25'!E12</f>
        <v>1.170855034722222E-3</v>
      </c>
      <c r="D11" s="6">
        <f>'5.1.37'!E12</f>
        <v>8.0787735554322167E-3</v>
      </c>
      <c r="E11">
        <f>'5.1.49'!E12</f>
        <v>2.0417894990366087E-2</v>
      </c>
      <c r="F11">
        <f>'5.2.1'!E12</f>
        <v>0.85596881355932231</v>
      </c>
      <c r="G11">
        <f>'5.2.13'!E12</f>
        <v>0.50999403846153846</v>
      </c>
      <c r="H11">
        <f>'5.2.25'!E12</f>
        <v>0.6265404112754156</v>
      </c>
      <c r="I11">
        <f>'5.2.37'!E12</f>
        <v>0.46119258200549024</v>
      </c>
      <c r="J11">
        <f>'5.2.49'!E12</f>
        <v>0.98273382616487526</v>
      </c>
      <c r="K11">
        <f>'5.3.1'!E12</f>
        <v>3.7142927245250479</v>
      </c>
      <c r="L11">
        <f>'5.3.13'!E12</f>
        <v>2.5486371880199656</v>
      </c>
      <c r="M11">
        <f>'5.3.25'!E12</f>
        <v>1.4724373411978218</v>
      </c>
      <c r="N11">
        <f>'5.3.37'!E12</f>
        <v>0.91971567063958315</v>
      </c>
      <c r="O11">
        <f>'5.3.49'!E12</f>
        <v>3.5564174713193086</v>
      </c>
      <c r="P11">
        <f>'8.1.1'!E12</f>
        <v>2.5113154450261788E-2</v>
      </c>
      <c r="Q11">
        <f>'8.1.13'!E12</f>
        <v>2.9818212237093699E-2</v>
      </c>
      <c r="R11" s="23">
        <v>1.447278830257648E-2</v>
      </c>
      <c r="S11">
        <f>'8.1.37'!E12</f>
        <v>2.4879142720306488E-2</v>
      </c>
      <c r="T11">
        <f>'8.2.1'!E12</f>
        <v>0.70085179188255498</v>
      </c>
      <c r="U11">
        <f>'8.2.13'!E12</f>
        <v>0.99853319819819897</v>
      </c>
      <c r="V11" s="23">
        <v>0.13911062074557615</v>
      </c>
      <c r="W11">
        <f>'8.2.37'!E12</f>
        <v>0.99897698970037552</v>
      </c>
      <c r="X11">
        <f>'8.3.1'!E12</f>
        <v>1.0250914279112753</v>
      </c>
      <c r="Y11">
        <f>'8.3.13'!E12</f>
        <v>0.79652954545454491</v>
      </c>
      <c r="Z11" s="23">
        <v>0.30538482178629262</v>
      </c>
      <c r="AA11">
        <f>'8.3.37'!E12</f>
        <v>1.0434192536630014</v>
      </c>
    </row>
    <row r="12" spans="1:27" x14ac:dyDescent="0.35">
      <c r="A12">
        <f>'5.1.1'!E13</f>
        <v>1.7014131355932206E-2</v>
      </c>
      <c r="B12">
        <f>'5.1.13'!E13</f>
        <v>1.7495373665480433E-2</v>
      </c>
      <c r="C12" s="6">
        <f>'5.1.25'!E13</f>
        <v>1.2558393829401085E-2</v>
      </c>
      <c r="D12" s="6">
        <f>'5.1.37'!E13</f>
        <v>1.0406822623401254E-2</v>
      </c>
      <c r="E12">
        <f>'5.1.49'!E13</f>
        <v>1.6835334645669293E-2</v>
      </c>
      <c r="F12">
        <f>'5.2.1'!E13</f>
        <v>0.50635536006546722</v>
      </c>
      <c r="G12">
        <f>'5.2.13'!E13</f>
        <v>0.53221732348111706</v>
      </c>
      <c r="H12">
        <f>'5.2.25'!E13</f>
        <v>0.67900825591216274</v>
      </c>
      <c r="I12">
        <f>'5.2.37'!E13</f>
        <v>0.71057091730117927</v>
      </c>
      <c r="J12">
        <f>'5.2.49'!E13</f>
        <v>0.83385100806451518</v>
      </c>
      <c r="K12">
        <f>'5.3.1'!E13</f>
        <v>3.913108782527877</v>
      </c>
      <c r="L12">
        <f>'5.3.13'!E13</f>
        <v>2.7818114735401478</v>
      </c>
      <c r="M12">
        <f>'5.3.25'!E13</f>
        <v>1.7161353360957632</v>
      </c>
      <c r="N12">
        <f>'5.3.37'!E13</f>
        <v>1.6116157086697283</v>
      </c>
      <c r="O12">
        <f>'5.3.49'!E13</f>
        <v>3.3118228208812299</v>
      </c>
      <c r="P12">
        <f>'8.1.1'!E13</f>
        <v>1.5591309106830117E-2</v>
      </c>
      <c r="Q12">
        <f>'8.1.13'!E13</f>
        <v>1.835661231884058E-2</v>
      </c>
      <c r="R12" s="23">
        <v>1.8188772452403548E-2</v>
      </c>
      <c r="S12">
        <f>'8.1.37'!E13</f>
        <v>1.4145116054158618E-2</v>
      </c>
      <c r="T12">
        <f>'8.2.1'!E13</f>
        <v>0.8927519770408161</v>
      </c>
      <c r="U12">
        <f>'8.2.13'!E13</f>
        <v>1.115124999999999</v>
      </c>
      <c r="V12" s="23">
        <v>2.5267516657091694E-2</v>
      </c>
      <c r="W12">
        <f>'8.2.37'!E13</f>
        <v>0.82698950471698085</v>
      </c>
      <c r="X12">
        <f>'8.3.1'!E13</f>
        <v>0.83941092592592625</v>
      </c>
      <c r="Y12">
        <f>'8.3.13'!E13</f>
        <v>1.3410146092362352</v>
      </c>
      <c r="Z12" s="23">
        <v>0.22309273555720305</v>
      </c>
      <c r="AA12">
        <f>'8.3.37'!E13</f>
        <v>0.75347908302919731</v>
      </c>
    </row>
    <row r="13" spans="1:27" x14ac:dyDescent="0.35">
      <c r="A13">
        <f>'5.1.1'!E14</f>
        <v>1.6994910714285719E-2</v>
      </c>
      <c r="B13">
        <f>'5.1.13'!E14</f>
        <v>1.700149356617648E-2</v>
      </c>
      <c r="C13" s="6">
        <f>'5.1.25'!E14</f>
        <v>1.4198905429071797E-2</v>
      </c>
      <c r="D13" s="6">
        <f>'5.1.37'!E14</f>
        <v>1.1816432953815809E-2</v>
      </c>
      <c r="E13">
        <f>'5.1.49'!E14</f>
        <v>2.3008039215686275E-2</v>
      </c>
      <c r="F13">
        <f>'5.2.1'!E14</f>
        <v>0.84326540215588774</v>
      </c>
      <c r="G13">
        <f>'5.2.13'!E14</f>
        <v>0.64964715909090898</v>
      </c>
      <c r="H13">
        <f>'5.2.25'!E14</f>
        <v>0.6699539516129025</v>
      </c>
      <c r="I13">
        <f>'5.2.37'!E14</f>
        <v>0.55414457939593509</v>
      </c>
      <c r="J13">
        <f>'5.2.49'!E14</f>
        <v>0.80461194787985946</v>
      </c>
      <c r="K13">
        <f>'5.3.1'!E14</f>
        <v>3.5122538990825602</v>
      </c>
      <c r="L13">
        <f>'5.3.13'!E14</f>
        <v>2.2376286380597006</v>
      </c>
      <c r="M13">
        <f>'5.3.25'!E14</f>
        <v>1.6907419529837231</v>
      </c>
      <c r="N13">
        <f>'5.3.37'!E14</f>
        <v>1.8150972961328327</v>
      </c>
      <c r="O13">
        <f>'5.3.49'!E14</f>
        <v>3.7684464251439618</v>
      </c>
      <c r="P13">
        <f>'8.1.1'!E14</f>
        <v>1.7197587719298253E-2</v>
      </c>
      <c r="Q13">
        <f>'8.1.13'!E14</f>
        <v>2.6793562874251477E-2</v>
      </c>
      <c r="R13" s="23">
        <v>1.8609437864583838E-2</v>
      </c>
      <c r="S13">
        <f>'8.1.37'!E14</f>
        <v>1.9857995049504949E-2</v>
      </c>
      <c r="T13">
        <f>'8.2.1'!E14</f>
        <v>0.43009960247349821</v>
      </c>
      <c r="U13">
        <f>'8.2.13'!E14</f>
        <v>1.4718210206834539</v>
      </c>
      <c r="V13" s="23">
        <v>2.1365037823497652E-2</v>
      </c>
      <c r="W13">
        <f>'8.2.37'!E14</f>
        <v>0.41359906914893546</v>
      </c>
      <c r="X13">
        <f>'8.3.1'!E14</f>
        <v>1.1413342601102952</v>
      </c>
      <c r="Y13">
        <f>'8.3.13'!E14</f>
        <v>1.1442916155866905</v>
      </c>
      <c r="Z13" s="23">
        <v>0.19463624036055316</v>
      </c>
      <c r="AA13">
        <f>'8.3.37'!E14</f>
        <v>0.74726139423076821</v>
      </c>
    </row>
    <row r="14" spans="1:27" x14ac:dyDescent="0.35">
      <c r="R14" s="23"/>
      <c r="S14"/>
      <c r="T14"/>
      <c r="U14"/>
      <c r="V14" s="23"/>
      <c r="W14"/>
      <c r="X14"/>
      <c r="Y14"/>
      <c r="Z14" s="23"/>
    </row>
    <row r="15" spans="1:27" x14ac:dyDescent="0.35">
      <c r="A15">
        <f>AVERAGE(A2:A13)</f>
        <v>2.3450087049197623E-2</v>
      </c>
      <c r="B15">
        <f t="shared" ref="B15:AA15" si="0">AVERAGE(B2:B13)</f>
        <v>2.0587603926209296E-2</v>
      </c>
      <c r="C15">
        <f t="shared" si="0"/>
        <v>1.2018833091571696E-2</v>
      </c>
      <c r="D15">
        <f t="shared" si="0"/>
        <v>1.0884898837115109E-2</v>
      </c>
      <c r="E15">
        <f t="shared" si="0"/>
        <v>2.1498056782073446E-2</v>
      </c>
      <c r="F15">
        <f t="shared" si="0"/>
        <v>0.7721542070750036</v>
      </c>
      <c r="G15">
        <f t="shared" si="0"/>
        <v>0.70541390225616407</v>
      </c>
      <c r="H15">
        <f t="shared" si="0"/>
        <v>0.74311576201381702</v>
      </c>
      <c r="I15">
        <f t="shared" si="0"/>
        <v>0.46722210386806107</v>
      </c>
      <c r="J15">
        <f t="shared" si="0"/>
        <v>0.92008412907337089</v>
      </c>
      <c r="K15">
        <f t="shared" si="0"/>
        <v>3.809801477076098</v>
      </c>
      <c r="L15">
        <f t="shared" si="0"/>
        <v>2.5697835114217611</v>
      </c>
      <c r="M15">
        <f t="shared" si="0"/>
        <v>1.4867030022963892</v>
      </c>
      <c r="N15">
        <f t="shared" si="0"/>
        <v>1.7911637356684744</v>
      </c>
      <c r="O15">
        <f t="shared" si="0"/>
        <v>3.4049523616527781</v>
      </c>
      <c r="P15">
        <f t="shared" si="0"/>
        <v>2.2666860789763422E-2</v>
      </c>
      <c r="Q15">
        <f t="shared" si="0"/>
        <v>2.318788191291693E-2</v>
      </c>
      <c r="R15" s="23">
        <f t="shared" si="0"/>
        <v>1.4002836773748228E-2</v>
      </c>
      <c r="S15">
        <f t="shared" si="0"/>
        <v>1.950242187657095E-2</v>
      </c>
      <c r="T15">
        <f t="shared" si="0"/>
        <v>0.7198705089203784</v>
      </c>
      <c r="U15">
        <f t="shared" si="0"/>
        <v>1.0748353064913956</v>
      </c>
      <c r="V15" s="23">
        <f t="shared" si="0"/>
        <v>9.2256577173668516E-2</v>
      </c>
      <c r="W15">
        <f t="shared" si="0"/>
        <v>0.69150048085057803</v>
      </c>
      <c r="X15">
        <f t="shared" si="0"/>
        <v>0.93897693091855594</v>
      </c>
      <c r="Y15">
        <f t="shared" si="0"/>
        <v>1.2242157044928115</v>
      </c>
      <c r="Z15" s="23">
        <f>AVERAGE(Z3:Z13)</f>
        <v>0.23808081637060641</v>
      </c>
      <c r="AA15">
        <f t="shared" si="0"/>
        <v>0.84555709331749018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1895-3A6B-4744-8405-92F90876755F}">
  <dimension ref="A2:E19"/>
  <sheetViews>
    <sheetView workbookViewId="0">
      <selection activeCell="B3" sqref="B3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111</v>
      </c>
      <c r="B3">
        <v>4.3178409257860944</v>
      </c>
      <c r="C3">
        <v>4.3178409257860944</v>
      </c>
      <c r="D3">
        <v>3.5463562516040739</v>
      </c>
      <c r="E3">
        <v>2.3263909426987067E-2</v>
      </c>
    </row>
    <row r="4" spans="1:5" x14ac:dyDescent="0.35">
      <c r="A4" t="s">
        <v>112</v>
      </c>
      <c r="B4">
        <v>4.7985393714303548</v>
      </c>
      <c r="C4">
        <v>4.7985393714303548</v>
      </c>
      <c r="D4">
        <v>5.1345960991244741</v>
      </c>
      <c r="E4">
        <v>2.3875046554934831E-2</v>
      </c>
    </row>
    <row r="5" spans="1:5" x14ac:dyDescent="0.35">
      <c r="A5" t="s">
        <v>113</v>
      </c>
      <c r="B5">
        <v>5.3264034145514163</v>
      </c>
      <c r="C5">
        <v>5.3264034145514163</v>
      </c>
      <c r="D5">
        <v>4.9779343874011541</v>
      </c>
      <c r="E5">
        <v>3.0717481203007508E-2</v>
      </c>
    </row>
    <row r="6" spans="1:5" x14ac:dyDescent="0.35">
      <c r="A6" t="s">
        <v>114</v>
      </c>
      <c r="B6">
        <v>4.258931379515194</v>
      </c>
      <c r="C6">
        <v>4.258931379515194</v>
      </c>
      <c r="D6">
        <v>4.2997793638944382</v>
      </c>
      <c r="E6">
        <v>2.1941104948805457E-2</v>
      </c>
    </row>
    <row r="7" spans="1:5" x14ac:dyDescent="0.35">
      <c r="A7" t="s">
        <v>115</v>
      </c>
      <c r="B7">
        <v>4.7428566314979372</v>
      </c>
      <c r="C7">
        <v>4.7428566314979372</v>
      </c>
      <c r="D7">
        <v>4.3356422467047491</v>
      </c>
      <c r="E7">
        <v>2.7832944732297055E-2</v>
      </c>
    </row>
    <row r="8" spans="1:5" x14ac:dyDescent="0.35">
      <c r="A8" t="s">
        <v>116</v>
      </c>
      <c r="B8">
        <v>5.2250529335427904</v>
      </c>
      <c r="C8">
        <v>5.2250529335427904</v>
      </c>
      <c r="D8">
        <v>4.249084880344566</v>
      </c>
      <c r="E8">
        <v>3.4641508264462814E-2</v>
      </c>
    </row>
    <row r="9" spans="1:5" x14ac:dyDescent="0.35">
      <c r="A9" t="s">
        <v>117</v>
      </c>
      <c r="B9">
        <v>3.9334633953006861</v>
      </c>
      <c r="C9">
        <v>3.9334633953006861</v>
      </c>
      <c r="D9">
        <v>2.1334767623009308</v>
      </c>
      <c r="E9">
        <v>3.212622458410349E-2</v>
      </c>
    </row>
    <row r="10" spans="1:5" x14ac:dyDescent="0.35">
      <c r="A10" t="s">
        <v>118</v>
      </c>
      <c r="B10">
        <v>4.0823884918731013</v>
      </c>
      <c r="C10">
        <v>4.0823884918731013</v>
      </c>
      <c r="D10">
        <v>3.454627828013527</v>
      </c>
      <c r="E10">
        <v>2.2577470686767184E-2</v>
      </c>
    </row>
    <row r="11" spans="1:5" x14ac:dyDescent="0.35">
      <c r="A11" t="s">
        <v>119</v>
      </c>
      <c r="B11">
        <v>3.2342226543768979</v>
      </c>
      <c r="C11">
        <v>3.2342226543768979</v>
      </c>
      <c r="D11">
        <v>3.4046073512095933</v>
      </c>
      <c r="E11">
        <v>1.5388229927007297E-2</v>
      </c>
    </row>
    <row r="12" spans="1:5" x14ac:dyDescent="0.35">
      <c r="A12" t="s">
        <v>120</v>
      </c>
      <c r="B12">
        <v>2.6938391349221256</v>
      </c>
      <c r="C12">
        <v>2.6938391349221256</v>
      </c>
      <c r="D12">
        <v>1.5895538065212593</v>
      </c>
      <c r="E12">
        <v>1.5028082191780819E-2</v>
      </c>
    </row>
    <row r="13" spans="1:5" x14ac:dyDescent="0.35">
      <c r="A13" t="s">
        <v>121</v>
      </c>
      <c r="B13">
        <v>3.0702384372306808</v>
      </c>
      <c r="C13">
        <v>3.0702384372306808</v>
      </c>
      <c r="D13">
        <v>1.8614928384237028</v>
      </c>
      <c r="E13">
        <v>1.7014131355932206E-2</v>
      </c>
    </row>
    <row r="14" spans="1:5" x14ac:dyDescent="0.35">
      <c r="A14" t="s">
        <v>122</v>
      </c>
      <c r="B14">
        <v>3.001434948979592</v>
      </c>
      <c r="C14">
        <v>3.001434948979592</v>
      </c>
      <c r="D14">
        <v>2.6128388291511255</v>
      </c>
      <c r="E14">
        <v>1.6994910714285719E-2</v>
      </c>
    </row>
    <row r="16" spans="1:5" x14ac:dyDescent="0.35">
      <c r="A16" t="s">
        <v>78</v>
      </c>
      <c r="B16">
        <f>AVERAGE(B3:B14)</f>
        <v>4.0571009765839063</v>
      </c>
      <c r="C16">
        <f>AVERAGE(C3:C14)</f>
        <v>4.0571009765839063</v>
      </c>
      <c r="D16">
        <f>AVERAGE(D3:D14)</f>
        <v>3.4666658870577987</v>
      </c>
      <c r="E16">
        <f t="shared" ref="E16" si="0">AVERAGE(E3:E14)</f>
        <v>2.3450087049197623E-2</v>
      </c>
    </row>
    <row r="17" spans="1:5" x14ac:dyDescent="0.35">
      <c r="A17" t="s">
        <v>79</v>
      </c>
      <c r="B17">
        <f>_xlfn.STDEV.P(B3:B14)</f>
        <v>0.85361089508489163</v>
      </c>
      <c r="C17">
        <f>_xlfn.STDEV.P(C3:C14)</f>
        <v>0.85361089508489163</v>
      </c>
      <c r="D17">
        <f>_xlfn.STDEV.P(D3:D14)</f>
        <v>1.1454326704169691</v>
      </c>
      <c r="E17">
        <f t="shared" ref="E17" si="1">_xlfn.STDEV.P(E3:E14)</f>
        <v>6.4214224985621529E-3</v>
      </c>
    </row>
    <row r="18" spans="1:5" x14ac:dyDescent="0.35">
      <c r="A18" t="s">
        <v>80</v>
      </c>
      <c r="B18">
        <f>MEDIAN(B3:B14)</f>
        <v>4.1706599356941476</v>
      </c>
      <c r="C18">
        <f t="shared" ref="C18:E18" si="2">MEDIAN(C3:C14)</f>
        <v>4.1706599356941476</v>
      </c>
      <c r="D18">
        <f t="shared" si="2"/>
        <v>3.5004920398088002</v>
      </c>
      <c r="E18">
        <f t="shared" si="2"/>
        <v>2.2920690056877125E-2</v>
      </c>
    </row>
    <row r="19" spans="1:5" x14ac:dyDescent="0.35">
      <c r="A19" t="s">
        <v>91</v>
      </c>
      <c r="B19">
        <f>_xlfn.VAR.S(B3:B14)</f>
        <v>0.79489261113559706</v>
      </c>
      <c r="C19">
        <f t="shared" ref="C19:E19" si="3">_xlfn.VAR.S(C3:C14)</f>
        <v>0.79489261113559706</v>
      </c>
      <c r="D19">
        <f t="shared" si="3"/>
        <v>1.431290184500235</v>
      </c>
      <c r="E19">
        <f t="shared" si="3"/>
        <v>4.4983272987316562E-5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03860-C50A-1845-9082-B43EDD162919}">
  <dimension ref="A2:E19"/>
  <sheetViews>
    <sheetView workbookViewId="0">
      <selection activeCell="B6" sqref="B6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5</v>
      </c>
      <c r="B3">
        <v>3.4060303833691035</v>
      </c>
      <c r="C3">
        <v>3.4060303833691035</v>
      </c>
      <c r="D3">
        <v>4.199159129451302</v>
      </c>
      <c r="E3">
        <v>1.4809854868913857E-2</v>
      </c>
    </row>
    <row r="4" spans="1:5" x14ac:dyDescent="0.35">
      <c r="A4" t="s">
        <v>6</v>
      </c>
      <c r="B4">
        <v>3.4837309763404898</v>
      </c>
      <c r="C4">
        <v>3.4837309763404898</v>
      </c>
      <c r="D4">
        <v>4.7107356416645372</v>
      </c>
      <c r="E4">
        <v>1.4231329690346076E-2</v>
      </c>
    </row>
    <row r="5" spans="1:5" x14ac:dyDescent="0.35">
      <c r="A5" t="s">
        <v>7</v>
      </c>
      <c r="B5">
        <v>3.4048938134810709</v>
      </c>
      <c r="C5">
        <v>3.4048938134810709</v>
      </c>
      <c r="D5">
        <v>4.5538750120367295</v>
      </c>
      <c r="E5">
        <v>1.458644736842105E-2</v>
      </c>
    </row>
    <row r="6" spans="1:5" x14ac:dyDescent="0.35">
      <c r="A6" t="s">
        <v>8</v>
      </c>
      <c r="B6">
        <v>3.4063666670828705</v>
      </c>
      <c r="C6">
        <v>3.4063666670828705</v>
      </c>
      <c r="D6">
        <v>4.160826834204145</v>
      </c>
      <c r="E6">
        <v>1.5872040636042403E-2</v>
      </c>
    </row>
    <row r="7" spans="1:5" x14ac:dyDescent="0.35">
      <c r="A7" t="s">
        <v>9</v>
      </c>
      <c r="B7">
        <v>4.4466256698759219</v>
      </c>
      <c r="C7">
        <v>4.4466256698759219</v>
      </c>
      <c r="D7">
        <v>4.6330717468234379</v>
      </c>
      <c r="E7">
        <v>2.3068874773139736E-2</v>
      </c>
    </row>
    <row r="8" spans="1:5" x14ac:dyDescent="0.35">
      <c r="A8" t="s">
        <v>10</v>
      </c>
      <c r="B8">
        <v>4.3464244719070981</v>
      </c>
      <c r="C8">
        <v>4.3464244719070981</v>
      </c>
      <c r="D8">
        <v>3.6792902228981861</v>
      </c>
      <c r="E8">
        <v>2.6526833976833968E-2</v>
      </c>
    </row>
    <row r="9" spans="1:5" x14ac:dyDescent="0.35">
      <c r="A9" t="s">
        <v>11</v>
      </c>
      <c r="B9">
        <v>4.3066033092610985</v>
      </c>
      <c r="C9">
        <v>4.3066033092610985</v>
      </c>
      <c r="D9">
        <v>4.1624541654534823</v>
      </c>
      <c r="E9">
        <v>2.5972603626943019E-2</v>
      </c>
    </row>
    <row r="10" spans="1:5" x14ac:dyDescent="0.35">
      <c r="A10" t="s">
        <v>12</v>
      </c>
      <c r="B10">
        <v>4.2059294656679826</v>
      </c>
      <c r="C10">
        <v>4.2059294656679826</v>
      </c>
      <c r="D10">
        <v>4.1636602846915709</v>
      </c>
      <c r="E10">
        <v>2.2918825561312597E-2</v>
      </c>
    </row>
    <row r="11" spans="1:5" x14ac:dyDescent="0.35">
      <c r="A11" t="s">
        <v>13</v>
      </c>
      <c r="B11">
        <v>4.4957147229874499</v>
      </c>
      <c r="C11">
        <v>4.4957147229874499</v>
      </c>
      <c r="D11">
        <v>3.5541367004822626</v>
      </c>
      <c r="E11">
        <v>2.6307933501683509E-2</v>
      </c>
    </row>
    <row r="12" spans="1:5" x14ac:dyDescent="0.35">
      <c r="A12" t="s">
        <v>14</v>
      </c>
      <c r="B12">
        <v>4.2945840129476389</v>
      </c>
      <c r="C12">
        <v>4.2945840129476389</v>
      </c>
      <c r="D12">
        <v>2.5848166969519433</v>
      </c>
      <c r="E12">
        <v>2.8259635879218488E-2</v>
      </c>
    </row>
    <row r="13" spans="1:5" x14ac:dyDescent="0.35">
      <c r="A13" t="s">
        <v>15</v>
      </c>
      <c r="B13">
        <v>3.4075366320082061</v>
      </c>
      <c r="C13">
        <v>3.4075366320082061</v>
      </c>
      <c r="D13">
        <v>3.5227259850990293</v>
      </c>
      <c r="E13">
        <v>1.7495373665480433E-2</v>
      </c>
    </row>
    <row r="14" spans="1:5" x14ac:dyDescent="0.35">
      <c r="A14" t="s">
        <v>16</v>
      </c>
      <c r="B14">
        <v>3.2566162954152245</v>
      </c>
      <c r="C14">
        <v>3.2566162954152245</v>
      </c>
      <c r="D14">
        <v>2.5350446628484948</v>
      </c>
      <c r="E14">
        <v>1.700149356617648E-2</v>
      </c>
    </row>
    <row r="16" spans="1:5" x14ac:dyDescent="0.35">
      <c r="A16" t="s">
        <v>78</v>
      </c>
      <c r="B16">
        <f>AVERAGE(B3:B14)</f>
        <v>3.8717547016953469</v>
      </c>
      <c r="C16">
        <f>AVERAGE(C3:C14)</f>
        <v>3.8717547016953469</v>
      </c>
      <c r="D16">
        <f>AVERAGE(D3:D14)</f>
        <v>3.8716497568837589</v>
      </c>
      <c r="E16">
        <f>AVERAGE(E3:E14)</f>
        <v>2.0587603926209296E-2</v>
      </c>
    </row>
    <row r="17" spans="1:5" x14ac:dyDescent="0.35">
      <c r="A17" t="s">
        <v>79</v>
      </c>
      <c r="B17">
        <f>_xlfn.STDEV.P(B3:B14)</f>
        <v>0.48481656142133933</v>
      </c>
      <c r="C17">
        <f>_xlfn.STDEV.P(C3:C14)</f>
        <v>0.48481656142133933</v>
      </c>
      <c r="D17">
        <f>_xlfn.STDEV.P(D3:D14)</f>
        <v>0.69594061183908706</v>
      </c>
      <c r="E17">
        <f>_xlfn.STDEV.P(E3:E14)</f>
        <v>5.1793123614041021E-3</v>
      </c>
    </row>
    <row r="18" spans="1:5" x14ac:dyDescent="0.35">
      <c r="A18" t="s">
        <v>80</v>
      </c>
      <c r="B18">
        <f>MEDIAN(B3:B14)</f>
        <v>3.8448302210042362</v>
      </c>
      <c r="C18">
        <f t="shared" ref="C18:E18" si="0">MEDIAN(C3:C14)</f>
        <v>3.8448302210042362</v>
      </c>
      <c r="D18">
        <f t="shared" si="0"/>
        <v>4.1616404998288132</v>
      </c>
      <c r="E18">
        <f t="shared" si="0"/>
        <v>2.0207099613396513E-2</v>
      </c>
    </row>
    <row r="19" spans="1:5" x14ac:dyDescent="0.35">
      <c r="A19" t="s">
        <v>91</v>
      </c>
      <c r="B19">
        <f>_xlfn.VAR.S(B2:B14)</f>
        <v>0.2564150162491759</v>
      </c>
      <c r="C19">
        <f t="shared" ref="C19:E19" si="1">_xlfn.VAR.S(C2:C14)</f>
        <v>0.2564150162491759</v>
      </c>
      <c r="D19">
        <f t="shared" si="1"/>
        <v>0.52836363840759759</v>
      </c>
      <c r="E19">
        <f t="shared" si="1"/>
        <v>2.9263938040356346E-5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7972D-FE0B-0C43-804F-FDC560916516}">
  <dimension ref="A2:E19"/>
  <sheetViews>
    <sheetView workbookViewId="0">
      <selection activeCell="D10" sqref="D10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123</v>
      </c>
      <c r="B3">
        <v>1.1401169138071614</v>
      </c>
      <c r="C3">
        <v>1.1401169138071614</v>
      </c>
      <c r="D3">
        <v>2.1091860819355737</v>
      </c>
      <c r="E3">
        <v>1.0435362453531594E-2</v>
      </c>
    </row>
    <row r="4" spans="1:5" x14ac:dyDescent="0.35">
      <c r="A4" t="s">
        <v>124</v>
      </c>
      <c r="B4">
        <v>1.5134865643091893</v>
      </c>
      <c r="C4">
        <v>1.5134865643091893</v>
      </c>
      <c r="D4">
        <v>2.2432001329299989</v>
      </c>
      <c r="E4">
        <v>1.4351634438305715E-2</v>
      </c>
    </row>
    <row r="5" spans="1:5" x14ac:dyDescent="0.35">
      <c r="A5" t="s">
        <v>125</v>
      </c>
      <c r="B5">
        <v>1.0402427734459858</v>
      </c>
      <c r="C5">
        <v>1.0402427734459858</v>
      </c>
      <c r="D5">
        <v>1.5254437737277959</v>
      </c>
      <c r="E5">
        <v>9.6932815356490006E-3</v>
      </c>
    </row>
    <row r="6" spans="1:5" x14ac:dyDescent="0.35">
      <c r="A6" t="s">
        <v>126</v>
      </c>
      <c r="B6">
        <v>1.5797117851214728</v>
      </c>
      <c r="C6">
        <v>1.5797117851214728</v>
      </c>
      <c r="D6">
        <v>1.9915492605630731</v>
      </c>
      <c r="E6">
        <v>1.6364494680851056E-2</v>
      </c>
    </row>
    <row r="7" spans="1:5" x14ac:dyDescent="0.35">
      <c r="A7" t="s">
        <v>127</v>
      </c>
      <c r="B7">
        <v>0.72875254034077619</v>
      </c>
      <c r="C7">
        <v>0.72875254034077619</v>
      </c>
      <c r="D7">
        <v>1.8389099159783129</v>
      </c>
      <c r="E7">
        <v>3.8078493647912925E-3</v>
      </c>
    </row>
    <row r="8" spans="1:5" x14ac:dyDescent="0.35">
      <c r="A8" t="s">
        <v>128</v>
      </c>
      <c r="B8">
        <v>1.4835086973465119</v>
      </c>
      <c r="C8">
        <v>1.4835086973465119</v>
      </c>
      <c r="D8">
        <v>1.3904176264146997</v>
      </c>
      <c r="E8">
        <v>1.8610373711340198E-2</v>
      </c>
    </row>
    <row r="9" spans="1:5" x14ac:dyDescent="0.35">
      <c r="A9" t="s">
        <v>129</v>
      </c>
      <c r="B9">
        <v>1.5573725847959585</v>
      </c>
      <c r="C9">
        <v>1.5573725847959585</v>
      </c>
      <c r="D9">
        <v>1.667236217316034</v>
      </c>
      <c r="E9">
        <v>1.8335631918819192E-2</v>
      </c>
    </row>
    <row r="10" spans="1:5" x14ac:dyDescent="0.35">
      <c r="A10" t="s">
        <v>130</v>
      </c>
      <c r="B10">
        <v>0.91845524976352411</v>
      </c>
      <c r="C10">
        <v>0.91845524976352411</v>
      </c>
      <c r="D10">
        <v>1.2040312324823892</v>
      </c>
      <c r="E10">
        <v>9.2679530201342265E-3</v>
      </c>
    </row>
    <row r="11" spans="1:5" x14ac:dyDescent="0.35">
      <c r="A11" t="s">
        <v>131</v>
      </c>
      <c r="B11">
        <v>1.3756659970303085</v>
      </c>
      <c r="C11">
        <v>1.3756659970303085</v>
      </c>
      <c r="D11">
        <v>1.7934151172794583</v>
      </c>
      <c r="E11">
        <v>1.5431261682242986E-2</v>
      </c>
    </row>
    <row r="12" spans="1:5" x14ac:dyDescent="0.35">
      <c r="A12" t="s">
        <v>132</v>
      </c>
      <c r="B12">
        <v>0.33908420138888901</v>
      </c>
      <c r="C12">
        <v>0.33908420138888901</v>
      </c>
      <c r="D12">
        <v>1.0267956961142113</v>
      </c>
      <c r="E12">
        <v>1.170855034722222E-3</v>
      </c>
    </row>
    <row r="13" spans="1:5" x14ac:dyDescent="0.35">
      <c r="A13" t="s">
        <v>133</v>
      </c>
      <c r="B13">
        <v>1.1610633693564911</v>
      </c>
      <c r="C13">
        <v>1.1610633693564911</v>
      </c>
      <c r="D13">
        <v>1.7760947261640427</v>
      </c>
      <c r="E13">
        <v>1.2558393829401085E-2</v>
      </c>
    </row>
    <row r="14" spans="1:5" x14ac:dyDescent="0.35">
      <c r="A14" t="s">
        <v>134</v>
      </c>
      <c r="B14">
        <v>1.1846669590634304</v>
      </c>
      <c r="C14">
        <v>1.1846669590634304</v>
      </c>
      <c r="D14">
        <v>1.5141827582359211</v>
      </c>
      <c r="E14">
        <v>1.4198905429071797E-2</v>
      </c>
    </row>
    <row r="16" spans="1:5" x14ac:dyDescent="0.35">
      <c r="A16" t="s">
        <v>78</v>
      </c>
      <c r="B16">
        <f>AVERAGE(B3:B14)</f>
        <v>1.1685106363141415</v>
      </c>
      <c r="C16">
        <f>AVERAGE(C3:C14)</f>
        <v>1.1685106363141415</v>
      </c>
      <c r="D16">
        <f>AVERAGE(D3:D14)</f>
        <v>1.6733718782617926</v>
      </c>
      <c r="E16">
        <f t="shared" ref="E16" si="0">AVERAGE(E3:E14)</f>
        <v>1.2018833091571696E-2</v>
      </c>
    </row>
    <row r="17" spans="1:5" x14ac:dyDescent="0.35">
      <c r="A17" t="s">
        <v>79</v>
      </c>
      <c r="B17">
        <f>_xlfn.STDEV.P(B3:B14)</f>
        <v>0.35857169663397215</v>
      </c>
      <c r="C17">
        <f>_xlfn.STDEV.P(C3:C14)</f>
        <v>0.35857169663397215</v>
      </c>
      <c r="D17">
        <f>_xlfn.STDEV.P(D3:D14)</f>
        <v>0.34567643436656048</v>
      </c>
      <c r="E17">
        <f t="shared" ref="E17" si="1">_xlfn.STDEV.P(E3:E14)</f>
        <v>5.203743797837352E-3</v>
      </c>
    </row>
    <row r="18" spans="1:5" x14ac:dyDescent="0.35">
      <c r="A18" t="s">
        <v>80</v>
      </c>
      <c r="B18">
        <f>MEDIAN(B3:B14)</f>
        <v>1.1728651642099608</v>
      </c>
      <c r="C18">
        <f t="shared" ref="C18:E18" si="2">MEDIAN(C3:C14)</f>
        <v>1.1728651642099608</v>
      </c>
      <c r="D18">
        <f t="shared" si="2"/>
        <v>1.7216654717400384</v>
      </c>
      <c r="E18">
        <f t="shared" si="2"/>
        <v>1.337864962923644E-2</v>
      </c>
    </row>
    <row r="19" spans="1:5" x14ac:dyDescent="0.35">
      <c r="A19" t="s">
        <v>91</v>
      </c>
      <c r="B19">
        <f>_xlfn.VAR.S(B3:B14)</f>
        <v>0.14026217632032581</v>
      </c>
      <c r="C19">
        <f t="shared" ref="C19:E19" si="3">_xlfn.VAR.S(C3:C14)</f>
        <v>0.14026217632032581</v>
      </c>
      <c r="D19">
        <f t="shared" si="3"/>
        <v>0.13035512430150414</v>
      </c>
      <c r="E19">
        <f t="shared" si="3"/>
        <v>2.9540672196578949E-5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D491A-C94A-6546-9DB9-4B5788D607CA}">
  <dimension ref="A2:E19"/>
  <sheetViews>
    <sheetView workbookViewId="0">
      <selection activeCell="B3" sqref="B3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244</v>
      </c>
      <c r="B3">
        <v>2.3463987391178254</v>
      </c>
      <c r="C3">
        <v>2.3463987391178254</v>
      </c>
      <c r="D3">
        <v>2.680376898612006</v>
      </c>
      <c r="E3">
        <v>9.9729892882904122E-3</v>
      </c>
    </row>
    <row r="4" spans="1:5" x14ac:dyDescent="0.35">
      <c r="A4" t="s">
        <v>245</v>
      </c>
      <c r="B4">
        <v>3.5426503730894519</v>
      </c>
      <c r="C4">
        <v>3.5426503730894519</v>
      </c>
      <c r="D4">
        <v>3.7321599772573784</v>
      </c>
      <c r="E4">
        <v>1.7865005412019377E-2</v>
      </c>
    </row>
    <row r="5" spans="1:5" x14ac:dyDescent="0.35">
      <c r="A5" t="s">
        <v>246</v>
      </c>
      <c r="B5">
        <v>2.9881816814462314</v>
      </c>
      <c r="C5">
        <v>2.9881816814462314</v>
      </c>
      <c r="D5">
        <v>2.5863056436972709</v>
      </c>
      <c r="E5">
        <v>1.8509302325581393E-2</v>
      </c>
    </row>
    <row r="6" spans="1:5" x14ac:dyDescent="0.35">
      <c r="A6" t="s">
        <v>247</v>
      </c>
      <c r="B6">
        <v>1.9708310587904128</v>
      </c>
      <c r="C6">
        <v>1.9708310587904128</v>
      </c>
      <c r="D6">
        <v>2.2492912708569426</v>
      </c>
      <c r="E6">
        <v>8.9379281674649043E-3</v>
      </c>
    </row>
    <row r="7" spans="1:5" x14ac:dyDescent="0.35">
      <c r="A7" t="s">
        <v>248</v>
      </c>
      <c r="B7">
        <v>2.816381532886886</v>
      </c>
      <c r="C7">
        <v>2.816381532886886</v>
      </c>
      <c r="D7">
        <v>3.1122026836927064</v>
      </c>
      <c r="E7">
        <v>1.3071479984197333E-2</v>
      </c>
    </row>
    <row r="8" spans="1:5" x14ac:dyDescent="0.35">
      <c r="A8" t="s">
        <v>249</v>
      </c>
      <c r="B8">
        <v>1.5615870856165026</v>
      </c>
      <c r="C8">
        <v>1.5615870856165026</v>
      </c>
      <c r="D8">
        <v>1.5578614052888917</v>
      </c>
      <c r="E8">
        <v>7.1672384994700281E-3</v>
      </c>
    </row>
    <row r="9" spans="1:5" x14ac:dyDescent="0.35">
      <c r="A9" t="s">
        <v>250</v>
      </c>
      <c r="B9">
        <v>2.6353891298927068</v>
      </c>
      <c r="C9">
        <v>2.6353891298927068</v>
      </c>
      <c r="D9">
        <v>2.9900702811833804</v>
      </c>
      <c r="E9">
        <v>1.3308184670948598E-2</v>
      </c>
    </row>
    <row r="10" spans="1:5" x14ac:dyDescent="0.35">
      <c r="A10" t="s">
        <v>251</v>
      </c>
      <c r="B10" s="11">
        <v>1.4770661357018733</v>
      </c>
      <c r="C10">
        <v>1.4770661357018733</v>
      </c>
      <c r="D10">
        <v>2.3988556041467239</v>
      </c>
      <c r="E10">
        <v>5.7782912023194698E-3</v>
      </c>
    </row>
    <row r="11" spans="1:5" x14ac:dyDescent="0.35">
      <c r="A11" t="s">
        <v>252</v>
      </c>
      <c r="B11">
        <v>1.3637740634902893</v>
      </c>
      <c r="C11">
        <v>1.3637740634902893</v>
      </c>
      <c r="D11">
        <v>1.7637123973405435</v>
      </c>
      <c r="E11">
        <v>5.7063373624404896E-3</v>
      </c>
    </row>
    <row r="12" spans="1:5" x14ac:dyDescent="0.35">
      <c r="A12" t="s">
        <v>253</v>
      </c>
      <c r="B12">
        <v>1.7570936828724384</v>
      </c>
      <c r="C12">
        <v>1.7570936828724384</v>
      </c>
      <c r="D12">
        <v>1.7277478984140364</v>
      </c>
      <c r="E12">
        <v>8.0787735554322167E-3</v>
      </c>
    </row>
    <row r="13" spans="1:5" x14ac:dyDescent="0.35">
      <c r="A13" t="s">
        <v>254</v>
      </c>
      <c r="B13">
        <v>2.6447290685291351</v>
      </c>
      <c r="C13">
        <v>2.6447290685291351</v>
      </c>
      <c r="D13">
        <v>3.6902979511496912</v>
      </c>
      <c r="E13">
        <v>1.0406822623401254E-2</v>
      </c>
    </row>
    <row r="14" spans="1:5" x14ac:dyDescent="0.35">
      <c r="A14" t="s">
        <v>255</v>
      </c>
      <c r="B14">
        <v>2.4826582577008574</v>
      </c>
      <c r="C14">
        <v>2.4826582577008574</v>
      </c>
      <c r="D14">
        <v>3.0732869626328601</v>
      </c>
      <c r="E14">
        <v>1.1816432953815809E-2</v>
      </c>
    </row>
    <row r="16" spans="1:5" x14ac:dyDescent="0.35">
      <c r="A16" t="s">
        <v>78</v>
      </c>
      <c r="B16">
        <f>AVERAGE(B3:B14)</f>
        <v>2.2988950674278841</v>
      </c>
      <c r="C16">
        <f t="shared" ref="C16:E16" si="0">AVERAGE(C3:C14)</f>
        <v>2.2988950674278841</v>
      </c>
      <c r="D16">
        <f t="shared" si="0"/>
        <v>2.6301807478560364</v>
      </c>
      <c r="E16">
        <f t="shared" si="0"/>
        <v>1.0884898837115109E-2</v>
      </c>
    </row>
    <row r="17" spans="1:5" x14ac:dyDescent="0.35">
      <c r="A17" t="s">
        <v>79</v>
      </c>
      <c r="B17">
        <f>_xlfn.STDEV.P(B3:B14)</f>
        <v>0.64893132257414632</v>
      </c>
      <c r="C17">
        <f t="shared" ref="C17:E17" si="1">_xlfn.STDEV.P(C3:C14)</f>
        <v>0.64893132257414632</v>
      </c>
      <c r="D17">
        <f t="shared" si="1"/>
        <v>0.6960884440876498</v>
      </c>
      <c r="E17">
        <f t="shared" si="1"/>
        <v>4.0601286120119867E-3</v>
      </c>
    </row>
    <row r="18" spans="1:5" x14ac:dyDescent="0.35">
      <c r="A18" t="s">
        <v>80</v>
      </c>
      <c r="B18">
        <f>MEDIAN(B3:B14)</f>
        <v>2.4145284984093411</v>
      </c>
      <c r="C18">
        <f t="shared" ref="C18:E18" si="2">MEDIAN(C3:C14)</f>
        <v>2.4145284984093411</v>
      </c>
      <c r="D18">
        <f t="shared" si="2"/>
        <v>2.6333412711546385</v>
      </c>
      <c r="E18">
        <f t="shared" si="2"/>
        <v>1.0189905955845832E-2</v>
      </c>
    </row>
    <row r="19" spans="1:5" x14ac:dyDescent="0.35">
      <c r="A19" t="s">
        <v>91</v>
      </c>
      <c r="B19">
        <f>_xlfn.VAR.S(B3:B14)</f>
        <v>0.45939475791036055</v>
      </c>
      <c r="C19">
        <f t="shared" ref="C19:E19" si="3">_xlfn.VAR.S(C3:C14)</f>
        <v>0.45939475791036055</v>
      </c>
      <c r="D19">
        <f t="shared" si="3"/>
        <v>0.52858813308258012</v>
      </c>
      <c r="E19">
        <f t="shared" si="3"/>
        <v>1.7983248377540049E-5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1A471-BAC3-A944-A7E0-361B64693FF7}">
  <dimension ref="A1:V13"/>
  <sheetViews>
    <sheetView workbookViewId="0">
      <selection activeCell="Q18" sqref="Q18"/>
    </sheetView>
  </sheetViews>
  <sheetFormatPr defaultColWidth="10.6640625" defaultRowHeight="15.5" x14ac:dyDescent="0.35"/>
  <sheetData>
    <row r="1" spans="1:22" x14ac:dyDescent="0.35">
      <c r="A1" t="s">
        <v>110</v>
      </c>
      <c r="G1" t="s">
        <v>110</v>
      </c>
      <c r="M1" t="s">
        <v>110</v>
      </c>
      <c r="S1" t="s">
        <v>110</v>
      </c>
    </row>
    <row r="2" spans="1:22" ht="16" thickBot="1" x14ac:dyDescent="0.4"/>
    <row r="3" spans="1:22" x14ac:dyDescent="0.35">
      <c r="A3" s="4"/>
      <c r="B3" s="4" t="s">
        <v>147</v>
      </c>
      <c r="C3" s="4" t="s">
        <v>17</v>
      </c>
      <c r="G3" s="4"/>
      <c r="H3" s="4" t="s">
        <v>147</v>
      </c>
      <c r="I3" s="4" t="s">
        <v>159</v>
      </c>
      <c r="M3" s="4"/>
      <c r="N3" s="4" t="s">
        <v>147</v>
      </c>
      <c r="O3" s="4" t="s">
        <v>256</v>
      </c>
      <c r="S3" s="4"/>
      <c r="T3" s="4" t="s">
        <v>147</v>
      </c>
      <c r="U3" s="4" t="s">
        <v>171</v>
      </c>
    </row>
    <row r="4" spans="1:22" x14ac:dyDescent="0.35">
      <c r="A4" s="2" t="s">
        <v>89</v>
      </c>
      <c r="B4" s="2">
        <v>3.4913398980313572</v>
      </c>
      <c r="C4" s="2">
        <v>2.9892207388531893</v>
      </c>
      <c r="G4" s="2" t="s">
        <v>89</v>
      </c>
      <c r="H4" s="2">
        <v>3.4913398980313572</v>
      </c>
      <c r="I4" s="2">
        <v>2.5917767250998915</v>
      </c>
      <c r="M4" s="2" t="s">
        <v>89</v>
      </c>
      <c r="N4" s="2">
        <v>3.4913398980313572</v>
      </c>
      <c r="O4" s="2">
        <v>2.2690096582607402</v>
      </c>
      <c r="S4" s="2" t="s">
        <v>89</v>
      </c>
      <c r="T4" s="2">
        <v>3.4913398980313572</v>
      </c>
      <c r="U4" s="2">
        <v>4.0125827902024627</v>
      </c>
    </row>
    <row r="5" spans="1:22" x14ac:dyDescent="0.35">
      <c r="A5" s="2" t="s">
        <v>88</v>
      </c>
      <c r="B5" s="2">
        <v>0.38359925303569753</v>
      </c>
      <c r="C5" s="2">
        <v>0.81204292985009119</v>
      </c>
      <c r="G5" s="2" t="s">
        <v>88</v>
      </c>
      <c r="H5" s="2">
        <v>0.38359925303569753</v>
      </c>
      <c r="I5" s="2">
        <v>0.29888141373459121</v>
      </c>
      <c r="M5" s="2" t="s">
        <v>88</v>
      </c>
      <c r="N5" s="2">
        <v>0.38359925303569753</v>
      </c>
      <c r="O5" s="2">
        <v>0.3628305401665699</v>
      </c>
      <c r="S5" s="2" t="s">
        <v>88</v>
      </c>
      <c r="T5" s="2">
        <v>0.38359925303569753</v>
      </c>
      <c r="U5" s="2">
        <v>0.30581053064665814</v>
      </c>
    </row>
    <row r="6" spans="1:22" x14ac:dyDescent="0.35">
      <c r="A6" s="2" t="s">
        <v>103</v>
      </c>
      <c r="B6" s="2">
        <v>10</v>
      </c>
      <c r="C6" s="2">
        <v>12</v>
      </c>
      <c r="G6" s="2" t="s">
        <v>103</v>
      </c>
      <c r="H6" s="2">
        <v>10</v>
      </c>
      <c r="I6" s="2">
        <v>12</v>
      </c>
      <c r="M6" s="2" t="s">
        <v>103</v>
      </c>
      <c r="N6" s="2">
        <v>10</v>
      </c>
      <c r="O6" s="2">
        <v>12</v>
      </c>
      <c r="S6" s="2" t="s">
        <v>103</v>
      </c>
      <c r="T6" s="2">
        <v>10</v>
      </c>
      <c r="U6" s="2">
        <v>12</v>
      </c>
    </row>
    <row r="7" spans="1:22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19</v>
      </c>
      <c r="C8" s="2"/>
      <c r="G8" s="2" t="s">
        <v>93</v>
      </c>
      <c r="H8" s="2">
        <v>18</v>
      </c>
      <c r="I8" s="2"/>
      <c r="M8" s="2" t="s">
        <v>93</v>
      </c>
      <c r="N8" s="2">
        <v>19</v>
      </c>
      <c r="O8" s="2"/>
      <c r="S8" s="2" t="s">
        <v>93</v>
      </c>
      <c r="T8" s="2">
        <v>18</v>
      </c>
      <c r="U8" s="2"/>
    </row>
    <row r="9" spans="1:22" x14ac:dyDescent="0.35">
      <c r="A9" s="2" t="s">
        <v>105</v>
      </c>
      <c r="B9" s="2">
        <v>1.5420273093729486</v>
      </c>
      <c r="C9" s="2"/>
      <c r="G9" s="2" t="s">
        <v>105</v>
      </c>
      <c r="H9" s="2">
        <v>3.5763831738840048</v>
      </c>
      <c r="I9" s="2"/>
      <c r="M9" s="2" t="s">
        <v>105</v>
      </c>
      <c r="N9" s="2">
        <v>4.6670212875416688</v>
      </c>
      <c r="O9" s="2"/>
      <c r="S9" s="2" t="s">
        <v>105</v>
      </c>
      <c r="T9" s="2">
        <v>-2.0629069459820175</v>
      </c>
      <c r="U9" s="2"/>
    </row>
    <row r="10" spans="1:22" x14ac:dyDescent="0.35">
      <c r="A10" s="2" t="s">
        <v>106</v>
      </c>
      <c r="B10" s="2">
        <v>6.9779049824483227E-2</v>
      </c>
      <c r="C10" s="2"/>
      <c r="G10" s="2" t="s">
        <v>106</v>
      </c>
      <c r="H10" s="2">
        <v>1.0788019132611823E-3</v>
      </c>
      <c r="I10" s="2"/>
      <c r="M10" s="2" t="s">
        <v>106</v>
      </c>
      <c r="N10" s="2">
        <v>8.3987988400149278E-5</v>
      </c>
      <c r="O10" s="2"/>
      <c r="S10" s="2" t="s">
        <v>106</v>
      </c>
      <c r="T10" s="2">
        <v>2.6926392311540211E-2</v>
      </c>
      <c r="U10" s="2"/>
    </row>
    <row r="11" spans="1:22" x14ac:dyDescent="0.35">
      <c r="A11" s="2" t="s">
        <v>107</v>
      </c>
      <c r="B11" s="2">
        <v>1.7291328115213698</v>
      </c>
      <c r="C11" s="2"/>
      <c r="G11" s="2" t="s">
        <v>107</v>
      </c>
      <c r="H11" s="2">
        <v>1.7340636066175394</v>
      </c>
      <c r="I11" s="2"/>
      <c r="M11" s="2" t="s">
        <v>107</v>
      </c>
      <c r="N11" s="2">
        <v>1.7291328115213698</v>
      </c>
      <c r="O11" s="2"/>
      <c r="S11" s="2" t="s">
        <v>107</v>
      </c>
      <c r="T11" s="2">
        <v>1.7340636066175394</v>
      </c>
      <c r="U11" s="2"/>
    </row>
    <row r="12" spans="1:22" x14ac:dyDescent="0.35">
      <c r="A12" s="2" t="s">
        <v>108</v>
      </c>
      <c r="B12" s="2">
        <v>0.13955809964896645</v>
      </c>
      <c r="C12" s="2"/>
      <c r="D12" s="12" t="s">
        <v>219</v>
      </c>
      <c r="G12" s="2" t="s">
        <v>108</v>
      </c>
      <c r="H12" s="2">
        <v>2.1576038265223646E-3</v>
      </c>
      <c r="I12" s="2"/>
      <c r="J12" t="s">
        <v>220</v>
      </c>
      <c r="M12" s="2" t="s">
        <v>108</v>
      </c>
      <c r="N12" s="2">
        <v>1.6797597680029856E-4</v>
      </c>
      <c r="O12" s="2"/>
      <c r="P12" t="s">
        <v>220</v>
      </c>
      <c r="S12" s="2" t="s">
        <v>108</v>
      </c>
      <c r="T12" s="2">
        <v>5.3852784623080421E-2</v>
      </c>
      <c r="U12" s="2"/>
      <c r="V12" s="12" t="s">
        <v>219</v>
      </c>
    </row>
    <row r="13" spans="1:22" ht="16" thickBot="1" x14ac:dyDescent="0.4">
      <c r="A13" s="3" t="s">
        <v>109</v>
      </c>
      <c r="B13" s="3">
        <v>2.0930240544083096</v>
      </c>
      <c r="C13" s="3"/>
      <c r="G13" s="3" t="s">
        <v>109</v>
      </c>
      <c r="H13" s="3">
        <v>2.1009220402410378</v>
      </c>
      <c r="I13" s="3"/>
      <c r="M13" s="3" t="s">
        <v>109</v>
      </c>
      <c r="N13" s="3">
        <v>2.0930240544083096</v>
      </c>
      <c r="O13" s="3"/>
      <c r="S13" s="3" t="s">
        <v>109</v>
      </c>
      <c r="T13" s="3">
        <v>2.1009220402410378</v>
      </c>
      <c r="U13" s="3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B0B9C-6727-D849-BBCC-8341FC2AAA3B}">
  <dimension ref="A2:E19"/>
  <sheetViews>
    <sheetView zoomScaleNormal="100" workbookViewId="0">
      <selection activeCell="F15" sqref="F15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135</v>
      </c>
      <c r="B3">
        <v>3.4593628352076116</v>
      </c>
      <c r="C3">
        <v>3.4593628352076116</v>
      </c>
      <c r="D3">
        <v>4.3340660884186413</v>
      </c>
      <c r="E3">
        <v>1.5917807904411753E-2</v>
      </c>
    </row>
    <row r="4" spans="1:5" x14ac:dyDescent="0.35">
      <c r="A4" t="s">
        <v>136</v>
      </c>
      <c r="B4">
        <v>3.4389846675724827</v>
      </c>
      <c r="C4">
        <v>3.4389846675724827</v>
      </c>
      <c r="D4">
        <v>3.7496773556037484</v>
      </c>
      <c r="E4">
        <v>1.6818585814360774E-2</v>
      </c>
    </row>
    <row r="5" spans="1:5" x14ac:dyDescent="0.35">
      <c r="A5" t="s">
        <v>137</v>
      </c>
      <c r="B5">
        <v>3.8043605742165516</v>
      </c>
      <c r="C5">
        <v>3.8043605742165516</v>
      </c>
      <c r="D5">
        <v>3.660520045323219</v>
      </c>
      <c r="E5">
        <v>2.0493214897260272E-2</v>
      </c>
    </row>
    <row r="6" spans="1:5" x14ac:dyDescent="0.35">
      <c r="A6" t="s">
        <v>138</v>
      </c>
      <c r="B6">
        <v>4.1906504014284112</v>
      </c>
      <c r="C6">
        <v>4.1906504014284112</v>
      </c>
      <c r="D6">
        <v>3.920893900897243</v>
      </c>
      <c r="E6">
        <v>2.3214730565371003E-2</v>
      </c>
    </row>
    <row r="7" spans="1:5" x14ac:dyDescent="0.35">
      <c r="A7" t="s">
        <v>139</v>
      </c>
      <c r="B7">
        <v>3.751891364413841</v>
      </c>
      <c r="C7">
        <v>3.751891364413841</v>
      </c>
      <c r="D7">
        <v>3.8217749808368247</v>
      </c>
      <c r="E7">
        <v>2.0103828642384105E-2</v>
      </c>
    </row>
    <row r="8" spans="1:5" x14ac:dyDescent="0.35">
      <c r="A8" t="s">
        <v>140</v>
      </c>
      <c r="B8">
        <v>3.8445459703186113</v>
      </c>
      <c r="C8">
        <v>3.8445459703186113</v>
      </c>
      <c r="D8">
        <v>4.2850258373124781</v>
      </c>
      <c r="E8">
        <v>1.8509244080145714E-2</v>
      </c>
    </row>
    <row r="9" spans="1:5" x14ac:dyDescent="0.35">
      <c r="A9" t="s">
        <v>141</v>
      </c>
      <c r="B9">
        <v>4.7576161014958096</v>
      </c>
      <c r="C9">
        <v>4.7576161014958096</v>
      </c>
      <c r="D9">
        <v>4.2314767912410325</v>
      </c>
      <c r="E9">
        <v>2.8340840707964603E-2</v>
      </c>
    </row>
    <row r="10" spans="1:5" x14ac:dyDescent="0.35">
      <c r="A10" t="s">
        <v>142</v>
      </c>
      <c r="B10">
        <v>5.2406812105323386</v>
      </c>
      <c r="C10">
        <v>5.2406812105323386</v>
      </c>
      <c r="D10">
        <v>4.6273158059179602</v>
      </c>
      <c r="E10">
        <v>3.1317318435754186E-2</v>
      </c>
    </row>
    <row r="11" spans="1:5" x14ac:dyDescent="0.35">
      <c r="A11" t="s">
        <v>143</v>
      </c>
      <c r="B11">
        <v>4.1843887838689362</v>
      </c>
      <c r="C11">
        <v>4.1843887838689362</v>
      </c>
      <c r="D11">
        <v>3.9214972271375048</v>
      </c>
      <c r="E11">
        <v>2.2999841485507242E-2</v>
      </c>
    </row>
    <row r="12" spans="1:5" x14ac:dyDescent="0.35">
      <c r="A12" t="s">
        <v>144</v>
      </c>
      <c r="B12">
        <v>4.0094891242607495</v>
      </c>
      <c r="C12">
        <v>4.0094891242607495</v>
      </c>
      <c r="D12">
        <v>3.5148156975396949</v>
      </c>
      <c r="E12">
        <v>2.0417894990366087E-2</v>
      </c>
    </row>
    <row r="13" spans="1:5" x14ac:dyDescent="0.35">
      <c r="A13" t="s">
        <v>145</v>
      </c>
      <c r="B13">
        <v>3.3567254634509265</v>
      </c>
      <c r="C13">
        <v>3.3567254634509265</v>
      </c>
      <c r="D13">
        <v>3.3710881616457757</v>
      </c>
      <c r="E13">
        <v>1.6835334645669293E-2</v>
      </c>
    </row>
    <row r="14" spans="1:5" x14ac:dyDescent="0.35">
      <c r="A14" t="s">
        <v>146</v>
      </c>
      <c r="B14">
        <v>4.2387543252595163</v>
      </c>
      <c r="C14">
        <v>4.2387543252595163</v>
      </c>
      <c r="D14">
        <v>3.1544704977698368</v>
      </c>
      <c r="E14">
        <v>2.3008039215686275E-2</v>
      </c>
    </row>
    <row r="16" spans="1:5" x14ac:dyDescent="0.35">
      <c r="A16" t="s">
        <v>78</v>
      </c>
      <c r="B16">
        <f>AVERAGE(B3:B14)</f>
        <v>4.0231209018354823</v>
      </c>
      <c r="C16">
        <f>AVERAGE(C3:C14)</f>
        <v>4.0231209018354823</v>
      </c>
      <c r="D16">
        <f>AVERAGE(D3:D14)</f>
        <v>3.8827185324703297</v>
      </c>
      <c r="E16">
        <f t="shared" ref="E16" si="0">AVERAGE(E3:E14)</f>
        <v>2.1498056782073446E-2</v>
      </c>
    </row>
    <row r="17" spans="1:5" x14ac:dyDescent="0.35">
      <c r="A17" t="s">
        <v>79</v>
      </c>
      <c r="B17">
        <f>_xlfn.STDEV.P(B3:B14)</f>
        <v>0.53065408479753284</v>
      </c>
      <c r="C17">
        <f>_xlfn.STDEV.P(C3:C14)</f>
        <v>0.53065408479753284</v>
      </c>
      <c r="D17">
        <f>_xlfn.STDEV.P(D3:D14)</f>
        <v>0.4125968496056785</v>
      </c>
      <c r="E17">
        <f t="shared" ref="E17" si="1">_xlfn.STDEV.P(E3:E14)</f>
        <v>4.4586516869031985E-3</v>
      </c>
    </row>
    <row r="18" spans="1:5" x14ac:dyDescent="0.35">
      <c r="A18" t="s">
        <v>80</v>
      </c>
      <c r="B18">
        <f>MEDIAN(B3:B14)</f>
        <v>3.9270175472896804</v>
      </c>
      <c r="C18">
        <f t="shared" ref="C18:E18" si="2">MEDIAN(C3:C14)</f>
        <v>3.9270175472896804</v>
      </c>
      <c r="D18">
        <f t="shared" si="2"/>
        <v>3.8713344408670336</v>
      </c>
      <c r="E18">
        <f t="shared" si="2"/>
        <v>2.0455554943813181E-2</v>
      </c>
    </row>
    <row r="19" spans="1:5" x14ac:dyDescent="0.35">
      <c r="A19" t="s">
        <v>91</v>
      </c>
      <c r="B19">
        <f>_xlfn.VAR.S(B3:B14)</f>
        <v>0.30719319023160874</v>
      </c>
      <c r="C19">
        <f t="shared" ref="C19:E19" si="3">_xlfn.VAR.S(C3:C14)</f>
        <v>0.30719319023160874</v>
      </c>
      <c r="D19">
        <f t="shared" si="3"/>
        <v>0.18571217487767006</v>
      </c>
      <c r="E19">
        <f t="shared" si="3"/>
        <v>2.1686808943772454E-5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8929C-4066-4F4E-A0BF-6B6CF2182C37}">
  <dimension ref="A2:E19"/>
  <sheetViews>
    <sheetView workbookViewId="0">
      <selection activeCell="I21" sqref="I21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147</v>
      </c>
      <c r="B3">
        <v>4.5206063166482133</v>
      </c>
      <c r="C3">
        <v>4.5206063166482133</v>
      </c>
      <c r="D3">
        <v>3.2749871441773606</v>
      </c>
      <c r="E3">
        <v>0.8857927003816799</v>
      </c>
    </row>
    <row r="4" spans="1:5" x14ac:dyDescent="0.35">
      <c r="A4" t="s">
        <v>148</v>
      </c>
      <c r="B4">
        <v>2.8695652173913042</v>
      </c>
      <c r="C4">
        <v>2.8695652173913042</v>
      </c>
      <c r="D4">
        <v>3.4442945208787936</v>
      </c>
      <c r="E4">
        <v>0.60024513043478267</v>
      </c>
    </row>
    <row r="5" spans="1:5" x14ac:dyDescent="0.35">
      <c r="A5" t="s">
        <v>149</v>
      </c>
      <c r="B5">
        <v>3.9541970267494753</v>
      </c>
      <c r="C5">
        <v>2.4183639786786637</v>
      </c>
      <c r="D5">
        <v>3.4442945208787936</v>
      </c>
      <c r="E5">
        <v>1.0610120629370621</v>
      </c>
    </row>
    <row r="6" spans="1:5" x14ac:dyDescent="0.35">
      <c r="A6" t="s">
        <v>150</v>
      </c>
      <c r="B6">
        <v>3.8832999826393655</v>
      </c>
      <c r="C6">
        <v>2.9695823396653966</v>
      </c>
      <c r="D6">
        <v>3.7834876427889865</v>
      </c>
      <c r="E6">
        <v>0.85268955061082008</v>
      </c>
    </row>
    <row r="7" spans="1:5" x14ac:dyDescent="0.35">
      <c r="A7" t="s">
        <v>151</v>
      </c>
    </row>
    <row r="8" spans="1:5" x14ac:dyDescent="0.35">
      <c r="A8" t="s">
        <v>152</v>
      </c>
      <c r="B8">
        <v>3.3172015668282544</v>
      </c>
      <c r="C8">
        <v>3.3172015668282544</v>
      </c>
      <c r="D8">
        <v>2.1109197307511622</v>
      </c>
      <c r="E8">
        <v>0.6644795024671053</v>
      </c>
    </row>
    <row r="9" spans="1:5" x14ac:dyDescent="0.35">
      <c r="A9" t="s">
        <v>153</v>
      </c>
      <c r="B9">
        <v>3.5042130561538141</v>
      </c>
      <c r="C9">
        <v>3.5042130561538141</v>
      </c>
      <c r="D9">
        <v>3.4851412496822474</v>
      </c>
      <c r="E9">
        <v>0.52062900268336287</v>
      </c>
    </row>
    <row r="10" spans="1:5" x14ac:dyDescent="0.35">
      <c r="A10" t="s">
        <v>154</v>
      </c>
      <c r="B10">
        <v>3.8214602827675708</v>
      </c>
      <c r="C10">
        <v>2.1617375862304486</v>
      </c>
      <c r="D10">
        <v>3.0023050434446241</v>
      </c>
      <c r="E10">
        <v>0.93110454545454535</v>
      </c>
    </row>
    <row r="11" spans="1:5" x14ac:dyDescent="0.35">
      <c r="A11" t="s">
        <v>155</v>
      </c>
    </row>
    <row r="12" spans="1:5" x14ac:dyDescent="0.35">
      <c r="A12" t="s">
        <v>156</v>
      </c>
      <c r="B12">
        <v>3.31801206549842</v>
      </c>
      <c r="C12">
        <v>3.027147371444987</v>
      </c>
      <c r="D12">
        <v>3.1732031255208337</v>
      </c>
      <c r="E12">
        <v>0.85596881355932231</v>
      </c>
    </row>
    <row r="13" spans="1:5" x14ac:dyDescent="0.35">
      <c r="A13" t="s">
        <v>157</v>
      </c>
      <c r="B13">
        <v>2.280209256912952</v>
      </c>
      <c r="C13">
        <v>2.280209256912952</v>
      </c>
      <c r="D13">
        <v>2.6832087630323969</v>
      </c>
      <c r="E13">
        <v>0.50635536006546722</v>
      </c>
    </row>
    <row r="14" spans="1:5" x14ac:dyDescent="0.35">
      <c r="A14" t="s">
        <v>158</v>
      </c>
      <c r="B14">
        <v>3.4446342087242061</v>
      </c>
      <c r="C14">
        <v>2.3308003927295529</v>
      </c>
      <c r="D14">
        <v>3.754835405875169</v>
      </c>
      <c r="E14">
        <v>0.84326540215588774</v>
      </c>
    </row>
    <row r="16" spans="1:5" x14ac:dyDescent="0.35">
      <c r="A16" t="s">
        <v>78</v>
      </c>
      <c r="B16">
        <f>AVERAGE(B3:B14)</f>
        <v>3.4913398980313572</v>
      </c>
      <c r="C16">
        <f>AVERAGE(C3:C14)</f>
        <v>2.9399427082683589</v>
      </c>
      <c r="D16">
        <f>AVERAGE(D3:D14)</f>
        <v>3.215667714703037</v>
      </c>
      <c r="E16">
        <f t="shared" ref="E16" si="0">AVERAGE(E3:E14)</f>
        <v>0.7721542070750036</v>
      </c>
    </row>
    <row r="17" spans="1:5" x14ac:dyDescent="0.35">
      <c r="A17" t="s">
        <v>79</v>
      </c>
      <c r="B17">
        <f>_xlfn.STDEV.P(B3:B14)</f>
        <v>0.58757070019881574</v>
      </c>
      <c r="C17">
        <f>_xlfn.STDEV.P(C3:C14)</f>
        <v>0.682393510924312</v>
      </c>
      <c r="D17">
        <f>_xlfn.STDEV.P(D3:D14)</f>
        <v>0.48426273837534212</v>
      </c>
      <c r="E17">
        <f t="shared" ref="E17" si="1">_xlfn.STDEV.P(E3:E14)</f>
        <v>0.17755166520456539</v>
      </c>
    </row>
    <row r="18" spans="1:5" x14ac:dyDescent="0.35">
      <c r="A18" t="s">
        <v>80</v>
      </c>
      <c r="B18">
        <f>MEDIAN(B3:B14)</f>
        <v>3.4744236324390103</v>
      </c>
      <c r="C18">
        <f t="shared" ref="C18:E18" si="2">MEDIAN(C3:C14)</f>
        <v>2.9195737785283504</v>
      </c>
      <c r="D18">
        <f t="shared" si="2"/>
        <v>3.3596408325280773</v>
      </c>
      <c r="E18">
        <f t="shared" si="2"/>
        <v>0.84797747638335386</v>
      </c>
    </row>
    <row r="19" spans="1:5" x14ac:dyDescent="0.35">
      <c r="A19" t="s">
        <v>91</v>
      </c>
      <c r="B19">
        <f>_xlfn.VAR.S(B3:B14)</f>
        <v>0.38359925303569753</v>
      </c>
      <c r="C19">
        <f t="shared" ref="C19:E19" si="3">_xlfn.VAR.S(C3:C14)</f>
        <v>0.51740100416845458</v>
      </c>
      <c r="D19">
        <f t="shared" si="3"/>
        <v>0.2605671108653177</v>
      </c>
      <c r="E19">
        <f t="shared" si="3"/>
        <v>3.5027326463237841E-2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89470-D300-F140-A838-41B5130E4740}">
  <dimension ref="A2:E19"/>
  <sheetViews>
    <sheetView zoomScaleNormal="100" workbookViewId="0">
      <selection activeCell="A5" sqref="A5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17</v>
      </c>
      <c r="B3">
        <v>5.0469673448735222</v>
      </c>
      <c r="C3">
        <v>2.2717806974366743</v>
      </c>
      <c r="D3">
        <v>3.3262819171789491</v>
      </c>
      <c r="E3">
        <v>1.0453983534322822</v>
      </c>
    </row>
    <row r="4" spans="1:5" x14ac:dyDescent="0.35">
      <c r="A4" t="s">
        <v>328</v>
      </c>
      <c r="B4">
        <v>3.3023432278903981</v>
      </c>
      <c r="C4">
        <v>1.8534890844286029</v>
      </c>
      <c r="D4">
        <v>2.5086599805514651</v>
      </c>
      <c r="E4">
        <v>0.76447495335820936</v>
      </c>
    </row>
    <row r="5" spans="1:5" x14ac:dyDescent="0.35">
      <c r="A5" t="s">
        <v>329</v>
      </c>
      <c r="B5">
        <v>2.2681379027844892</v>
      </c>
      <c r="C5">
        <v>2.0161225802528793</v>
      </c>
      <c r="D5">
        <v>3.4141713522519743</v>
      </c>
      <c r="E5">
        <v>0.60106158318425751</v>
      </c>
    </row>
    <row r="6" spans="1:5" x14ac:dyDescent="0.35">
      <c r="A6" t="s">
        <v>330</v>
      </c>
      <c r="B6">
        <v>4.5855384204135383</v>
      </c>
      <c r="C6">
        <v>1.7702311111363889</v>
      </c>
      <c r="D6">
        <v>2.9721237008039498</v>
      </c>
      <c r="E6">
        <v>1.1603355607082626</v>
      </c>
    </row>
    <row r="7" spans="1:5" x14ac:dyDescent="0.35">
      <c r="A7" t="s">
        <v>331</v>
      </c>
      <c r="B7">
        <v>2.5110307437503239</v>
      </c>
      <c r="C7">
        <v>2.5110307437503239</v>
      </c>
      <c r="D7">
        <v>3.5358826429560337</v>
      </c>
      <c r="E7">
        <v>0.55418932104316554</v>
      </c>
    </row>
    <row r="8" spans="1:5" x14ac:dyDescent="0.35">
      <c r="A8" t="s">
        <v>332</v>
      </c>
      <c r="B8">
        <v>2.7411513302165864</v>
      </c>
      <c r="C8">
        <v>2.7411513302165864</v>
      </c>
      <c r="D8">
        <v>3.2490770552317745</v>
      </c>
      <c r="E8">
        <v>0.57926746031745957</v>
      </c>
    </row>
    <row r="9" spans="1:5" x14ac:dyDescent="0.35">
      <c r="A9" t="s">
        <v>333</v>
      </c>
      <c r="B9">
        <v>2.6958927744813366</v>
      </c>
      <c r="C9">
        <v>2.0252072549762237</v>
      </c>
      <c r="D9">
        <v>2.5939361934940446</v>
      </c>
      <c r="E9">
        <v>0.71837947097378418</v>
      </c>
    </row>
    <row r="10" spans="1:5" x14ac:dyDescent="0.35">
      <c r="A10" t="s">
        <v>334</v>
      </c>
      <c r="B10">
        <v>2.8164643063632959</v>
      </c>
      <c r="C10">
        <v>2.2531714450906364</v>
      </c>
      <c r="D10">
        <v>2.1224915872540291</v>
      </c>
      <c r="E10">
        <v>0.74927977693602676</v>
      </c>
    </row>
    <row r="11" spans="1:5" x14ac:dyDescent="0.35">
      <c r="A11" t="s">
        <v>335</v>
      </c>
      <c r="B11">
        <v>2.2457466918714553</v>
      </c>
      <c r="C11">
        <v>2.0415879017013232</v>
      </c>
      <c r="D11">
        <v>2.0293038148904294</v>
      </c>
      <c r="E11">
        <v>0.60072182608695701</v>
      </c>
    </row>
    <row r="12" spans="1:5" x14ac:dyDescent="0.35">
      <c r="A12" t="s">
        <v>336</v>
      </c>
      <c r="B12">
        <v>2.5750602673679603</v>
      </c>
      <c r="C12">
        <v>2.5750602673679603</v>
      </c>
      <c r="D12">
        <v>3.0392265874312687</v>
      </c>
      <c r="E12">
        <v>0.50999403846153846</v>
      </c>
    </row>
    <row r="13" spans="1:5" x14ac:dyDescent="0.35">
      <c r="A13" t="s">
        <v>337</v>
      </c>
      <c r="B13">
        <v>2.537876030317002</v>
      </c>
      <c r="C13">
        <v>2.537876030317002</v>
      </c>
      <c r="D13">
        <v>2.2464461981583028</v>
      </c>
      <c r="E13">
        <v>0.53221732348111706</v>
      </c>
    </row>
    <row r="14" spans="1:5" x14ac:dyDescent="0.35">
      <c r="A14" t="s">
        <v>338</v>
      </c>
      <c r="B14">
        <v>2.5444398259083578</v>
      </c>
      <c r="C14">
        <v>1.9255220304171354</v>
      </c>
      <c r="D14">
        <v>2.8789218146827444</v>
      </c>
      <c r="E14">
        <v>0.64964715909090898</v>
      </c>
    </row>
    <row r="16" spans="1:5" x14ac:dyDescent="0.35">
      <c r="A16" t="s">
        <v>78</v>
      </c>
      <c r="B16">
        <f>AVERAGE(B3:B14)</f>
        <v>2.9892207388531893</v>
      </c>
      <c r="C16">
        <f>AVERAGE(C3:C14)</f>
        <v>2.2101858730909778</v>
      </c>
      <c r="D16">
        <f>AVERAGE(D3:D14)</f>
        <v>2.8263769037404138</v>
      </c>
      <c r="E16">
        <f>AVERAGE(E3:E14)</f>
        <v>0.70541390225616407</v>
      </c>
    </row>
    <row r="17" spans="1:5" x14ac:dyDescent="0.35">
      <c r="A17" t="s">
        <v>79</v>
      </c>
      <c r="B17">
        <f>_xlfn.STDEV.P(B3:B14)</f>
        <v>0.86277035513276468</v>
      </c>
      <c r="C17">
        <f>_xlfn.STDEV.P(C3:C14)</f>
        <v>0.30560282217674534</v>
      </c>
      <c r="D17">
        <f>_xlfn.STDEV.P(D3:D14)</f>
        <v>0.49739836739542953</v>
      </c>
      <c r="E17">
        <f>_xlfn.STDEV.P(E3:E14)</f>
        <v>0.19579990101600095</v>
      </c>
    </row>
    <row r="18" spans="1:5" x14ac:dyDescent="0.35">
      <c r="A18" t="s">
        <v>80</v>
      </c>
      <c r="B18">
        <f>MEDIAN(B3:B14)</f>
        <v>2.6354765209246485</v>
      </c>
      <c r="C18">
        <f t="shared" ref="C18:E18" si="0">MEDIAN(C3:C14)</f>
        <v>2.1473796733959798</v>
      </c>
      <c r="D18">
        <f t="shared" si="0"/>
        <v>2.9255227577433471</v>
      </c>
      <c r="E18">
        <f t="shared" si="0"/>
        <v>0.6253543711375833</v>
      </c>
    </row>
    <row r="19" spans="1:5" x14ac:dyDescent="0.35">
      <c r="A19" t="s">
        <v>91</v>
      </c>
      <c r="B19">
        <f>_xlfn.VAR.S(B3:B14)</f>
        <v>0.81204292985009119</v>
      </c>
      <c r="C19">
        <f t="shared" ref="C19:E19" si="1">_xlfn.VAR.S(C3:C14)</f>
        <v>0.10188336536988177</v>
      </c>
      <c r="D19">
        <f t="shared" si="1"/>
        <v>0.26989651187742486</v>
      </c>
      <c r="E19">
        <f t="shared" si="1"/>
        <v>4.1822837714046296E-2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84ED7-89B0-354E-A39C-BE48826FD899}">
  <dimension ref="A2:E19"/>
  <sheetViews>
    <sheetView workbookViewId="0">
      <selection activeCell="E7" sqref="E7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159</v>
      </c>
      <c r="B3">
        <v>3.305041152263374</v>
      </c>
      <c r="C3">
        <v>1.4017489711934155</v>
      </c>
      <c r="D3">
        <v>1.7950047506936015</v>
      </c>
      <c r="E3">
        <v>0.83692444444444525</v>
      </c>
    </row>
    <row r="4" spans="1:5" x14ac:dyDescent="0.35">
      <c r="A4" t="s">
        <v>160</v>
      </c>
      <c r="B4">
        <v>3.1195910316789437</v>
      </c>
      <c r="C4">
        <v>1.5094795314575538</v>
      </c>
      <c r="D4">
        <v>2.1830588243383087</v>
      </c>
      <c r="E4">
        <v>0.84883992673992481</v>
      </c>
    </row>
    <row r="5" spans="1:5" x14ac:dyDescent="0.35">
      <c r="A5" t="s">
        <v>161</v>
      </c>
      <c r="B5">
        <v>3.6051914757250438</v>
      </c>
      <c r="C5">
        <v>1.581869729144662</v>
      </c>
      <c r="D5">
        <v>2.2299397213088921</v>
      </c>
      <c r="E5">
        <v>0.9210257007233279</v>
      </c>
    </row>
    <row r="6" spans="1:5" x14ac:dyDescent="0.35">
      <c r="A6" t="s">
        <v>162</v>
      </c>
      <c r="B6">
        <v>2.1110902608369306</v>
      </c>
      <c r="C6">
        <v>1.7042655751548137</v>
      </c>
      <c r="D6">
        <v>2.4011076315098983</v>
      </c>
      <c r="E6">
        <v>0.66008358304794601</v>
      </c>
    </row>
    <row r="7" spans="1:5" x14ac:dyDescent="0.35">
      <c r="A7" t="s">
        <v>163</v>
      </c>
      <c r="B7">
        <v>1.9884109497070313</v>
      </c>
      <c r="C7">
        <v>1.430511474609375</v>
      </c>
      <c r="D7">
        <v>1.6939914811181649</v>
      </c>
      <c r="E7">
        <v>0.51836684570312441</v>
      </c>
    </row>
    <row r="8" spans="1:5" x14ac:dyDescent="0.35">
      <c r="A8" t="s">
        <v>164</v>
      </c>
      <c r="B8">
        <v>2.5241449887155869</v>
      </c>
      <c r="C8">
        <v>1.5076341109070472</v>
      </c>
      <c r="D8">
        <v>1.1550289232467732</v>
      </c>
      <c r="E8">
        <v>0.68443409685863987</v>
      </c>
    </row>
    <row r="9" spans="1:5" x14ac:dyDescent="0.35">
      <c r="A9" t="s">
        <v>165</v>
      </c>
      <c r="B9">
        <v>2.8511232158304494</v>
      </c>
      <c r="C9">
        <v>1.38121080233564</v>
      </c>
      <c r="D9">
        <v>1.3479611912753839</v>
      </c>
      <c r="E9">
        <v>0.80859549632352934</v>
      </c>
    </row>
    <row r="10" spans="1:5" x14ac:dyDescent="0.35">
      <c r="A10" t="s">
        <v>166</v>
      </c>
      <c r="B10">
        <v>2.6442233996003353</v>
      </c>
      <c r="C10">
        <v>1.1810167753155647</v>
      </c>
      <c r="D10">
        <v>1.6976023112045107</v>
      </c>
      <c r="E10">
        <v>0.82703357679465705</v>
      </c>
    </row>
    <row r="11" spans="1:5" x14ac:dyDescent="0.35">
      <c r="A11" t="s">
        <v>167</v>
      </c>
      <c r="B11">
        <v>2.7071254108838567</v>
      </c>
      <c r="C11">
        <v>1.5194142622352083</v>
      </c>
      <c r="D11">
        <v>0.57050991899036596</v>
      </c>
      <c r="E11">
        <v>0.83658285472973004</v>
      </c>
    </row>
    <row r="12" spans="1:5" x14ac:dyDescent="0.35">
      <c r="A12" t="s">
        <v>168</v>
      </c>
      <c r="B12">
        <v>2.1268890020192632</v>
      </c>
      <c r="C12">
        <v>1.6528233810872588</v>
      </c>
      <c r="D12">
        <v>1.8108501140071986</v>
      </c>
      <c r="E12">
        <v>0.6265404112754156</v>
      </c>
    </row>
    <row r="13" spans="1:5" x14ac:dyDescent="0.35">
      <c r="A13" t="s">
        <v>169</v>
      </c>
      <c r="B13">
        <v>2.1186198867786707</v>
      </c>
      <c r="C13">
        <v>1.3161123539079622</v>
      </c>
      <c r="D13">
        <v>1.3865591266391106</v>
      </c>
      <c r="E13">
        <v>0.67900825591216274</v>
      </c>
    </row>
    <row r="14" spans="1:5" x14ac:dyDescent="0.35">
      <c r="A14" t="s">
        <v>170</v>
      </c>
      <c r="B14">
        <v>1.9998699271592086</v>
      </c>
      <c r="C14">
        <v>1.2096774193548385</v>
      </c>
      <c r="D14">
        <v>1.2487832734304916</v>
      </c>
      <c r="E14">
        <v>0.6699539516129025</v>
      </c>
    </row>
    <row r="16" spans="1:5" x14ac:dyDescent="0.35">
      <c r="A16" t="s">
        <v>78</v>
      </c>
      <c r="B16">
        <f>AVERAGE(B3:B14)</f>
        <v>2.5917767250998915</v>
      </c>
      <c r="C16">
        <f>AVERAGE(C3:C14)</f>
        <v>1.4496470322252784</v>
      </c>
      <c r="D16">
        <f>AVERAGE(D3:D14)</f>
        <v>1.6266997723135583</v>
      </c>
      <c r="E16">
        <f t="shared" ref="E16" si="0">AVERAGE(E3:E14)</f>
        <v>0.74311576201381702</v>
      </c>
    </row>
    <row r="17" spans="1:5" x14ac:dyDescent="0.35">
      <c r="A17" t="s">
        <v>79</v>
      </c>
      <c r="B17">
        <f>_xlfn.STDEV.P(B3:B14)</f>
        <v>0.52342585841426426</v>
      </c>
      <c r="C17">
        <f>_xlfn.STDEV.P(C3:C14)</f>
        <v>0.15554394343776071</v>
      </c>
      <c r="D17">
        <f>_xlfn.STDEV.P(D3:D14)</f>
        <v>0.49675015718179427</v>
      </c>
      <c r="E17">
        <f t="shared" ref="E17" si="1">_xlfn.STDEV.P(E3:E14)</f>
        <v>0.11387043004118952</v>
      </c>
    </row>
    <row r="18" spans="1:5" x14ac:dyDescent="0.35">
      <c r="A18" t="s">
        <v>80</v>
      </c>
      <c r="B18">
        <f>MEDIAN(B3:B14)</f>
        <v>2.5841841941579613</v>
      </c>
      <c r="C18">
        <f t="shared" ref="C18:E18" si="2">MEDIAN(C3:C14)</f>
        <v>1.4690727927582112</v>
      </c>
      <c r="D18">
        <f t="shared" si="2"/>
        <v>1.6957968961613377</v>
      </c>
      <c r="E18">
        <f t="shared" si="2"/>
        <v>0.74651479659108455</v>
      </c>
    </row>
    <row r="19" spans="1:5" x14ac:dyDescent="0.35">
      <c r="A19" t="s">
        <v>91</v>
      </c>
      <c r="B19">
        <f>_xlfn.VAR.S(B3:B14)</f>
        <v>0.29888141373459121</v>
      </c>
      <c r="C19">
        <f t="shared" ref="C19:E19" si="3">_xlfn.VAR.S(C3:C14)</f>
        <v>2.6393365462002872E-2</v>
      </c>
      <c r="D19">
        <f t="shared" si="3"/>
        <v>0.26919351126560448</v>
      </c>
      <c r="E19">
        <f t="shared" si="3"/>
        <v>1.4145245277562295E-2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4E580-C8E2-C343-A2FD-DC5841C0405A}">
  <dimension ref="A2:E19"/>
  <sheetViews>
    <sheetView workbookViewId="0">
      <selection activeCell="I17" sqref="I17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256</v>
      </c>
      <c r="B3">
        <v>1.6981450844095325</v>
      </c>
      <c r="C3">
        <v>1.6981450844095325</v>
      </c>
      <c r="D3">
        <v>1.9840747024923324</v>
      </c>
      <c r="E3">
        <v>0.32177684965294662</v>
      </c>
    </row>
    <row r="4" spans="1:5" x14ac:dyDescent="0.35">
      <c r="A4" t="s">
        <v>257</v>
      </c>
      <c r="B4">
        <v>2.0431390520930881</v>
      </c>
      <c r="C4">
        <v>1.9338802792538861</v>
      </c>
      <c r="D4">
        <v>1.4540829247972853</v>
      </c>
      <c r="E4">
        <v>0.54193918710896116</v>
      </c>
    </row>
    <row r="5" spans="1:5" x14ac:dyDescent="0.35">
      <c r="A5" t="s">
        <v>258</v>
      </c>
      <c r="B5">
        <v>2.4291935269882527</v>
      </c>
      <c r="C5">
        <v>1.1552164772788578</v>
      </c>
      <c r="D5">
        <v>1.596727953448237</v>
      </c>
      <c r="E5">
        <v>0.59753001545530693</v>
      </c>
    </row>
    <row r="6" spans="1:5" x14ac:dyDescent="0.35">
      <c r="A6" t="s">
        <v>259</v>
      </c>
      <c r="B6">
        <v>1.6262337176023753</v>
      </c>
      <c r="C6">
        <v>1.6262337176023753</v>
      </c>
      <c r="D6">
        <v>1.5644537916646943</v>
      </c>
      <c r="E6">
        <v>0.34516053173563033</v>
      </c>
    </row>
    <row r="7" spans="1:5" x14ac:dyDescent="0.35">
      <c r="A7" t="s">
        <v>260</v>
      </c>
      <c r="B7">
        <v>1.4709786098499567</v>
      </c>
      <c r="C7">
        <v>1.3286258411547998</v>
      </c>
      <c r="D7">
        <v>1.3490654302286753</v>
      </c>
      <c r="E7">
        <v>0.38397327609258869</v>
      </c>
    </row>
    <row r="8" spans="1:5" x14ac:dyDescent="0.35">
      <c r="A8" t="s">
        <v>261</v>
      </c>
      <c r="B8">
        <v>2.2368075610396425</v>
      </c>
      <c r="C8">
        <v>1.7642425833552111</v>
      </c>
      <c r="D8">
        <v>1.6872841668113139</v>
      </c>
      <c r="E8">
        <v>0.41981002887897068</v>
      </c>
    </row>
    <row r="9" spans="1:5" x14ac:dyDescent="0.35">
      <c r="A9" t="s">
        <v>262</v>
      </c>
      <c r="B9">
        <v>2.2467193083699275</v>
      </c>
      <c r="C9">
        <v>1.0966129957519883</v>
      </c>
      <c r="D9">
        <v>1.2249986497675491</v>
      </c>
      <c r="E9">
        <v>0.42582155874104649</v>
      </c>
    </row>
    <row r="10" spans="1:5" x14ac:dyDescent="0.35">
      <c r="A10" t="s">
        <v>263</v>
      </c>
      <c r="B10">
        <v>2.8419205107108962</v>
      </c>
      <c r="C10">
        <v>0.79636234091349289</v>
      </c>
      <c r="D10">
        <v>0.98197716542482338</v>
      </c>
      <c r="E10">
        <v>0.46108750730145909</v>
      </c>
    </row>
    <row r="11" spans="1:5" x14ac:dyDescent="0.35">
      <c r="A11" t="s">
        <v>264</v>
      </c>
      <c r="B11">
        <v>2.1830168122424585</v>
      </c>
      <c r="C11">
        <v>2.1830168122424585</v>
      </c>
      <c r="D11">
        <v>1.6084110259027145</v>
      </c>
      <c r="E11">
        <v>0.38365821274721829</v>
      </c>
    </row>
    <row r="12" spans="1:5" x14ac:dyDescent="0.35">
      <c r="A12" t="s">
        <v>265</v>
      </c>
      <c r="B12">
        <v>2.3055125281550777</v>
      </c>
      <c r="C12">
        <v>1.8152598641221012</v>
      </c>
      <c r="D12">
        <v>1.5248558477236429</v>
      </c>
      <c r="E12">
        <v>0.46119258200549024</v>
      </c>
    </row>
    <row r="13" spans="1:5" x14ac:dyDescent="0.35">
      <c r="A13" t="s">
        <v>266</v>
      </c>
      <c r="B13">
        <v>3.7464806668152195</v>
      </c>
      <c r="C13">
        <v>1.8048738978817847</v>
      </c>
      <c r="D13">
        <v>2.2457820541584459</v>
      </c>
      <c r="E13">
        <v>0.71057091730117927</v>
      </c>
    </row>
    <row r="14" spans="1:5" x14ac:dyDescent="0.35">
      <c r="A14" t="s">
        <v>267</v>
      </c>
      <c r="B14">
        <v>2.3999685208524566</v>
      </c>
      <c r="C14">
        <v>1.9252494727717504</v>
      </c>
      <c r="D14">
        <v>2.1221279613907114</v>
      </c>
      <c r="E14">
        <v>0.55414457939593509</v>
      </c>
    </row>
    <row r="16" spans="1:5" x14ac:dyDescent="0.35">
      <c r="A16" t="s">
        <v>78</v>
      </c>
      <c r="B16">
        <f>AVERAGE(B3:B14)</f>
        <v>2.2690096582607402</v>
      </c>
      <c r="C16">
        <f t="shared" ref="C16:E16" si="0">AVERAGE(C3:C14)</f>
        <v>1.593976613894853</v>
      </c>
      <c r="D16">
        <f t="shared" si="0"/>
        <v>1.6119868061508686</v>
      </c>
      <c r="E16">
        <f t="shared" si="0"/>
        <v>0.46722210386806107</v>
      </c>
    </row>
    <row r="17" spans="1:5" x14ac:dyDescent="0.35">
      <c r="A17" t="s">
        <v>79</v>
      </c>
      <c r="B17">
        <f>_xlfn.STDEV.P(B3:B14)</f>
        <v>0.57671020609952461</v>
      </c>
      <c r="C17">
        <f t="shared" ref="C17:E17" si="1">_xlfn.STDEV.P(C3:C14)</f>
        <v>0.39296428843095715</v>
      </c>
      <c r="D17">
        <f t="shared" si="1"/>
        <v>0.34843574087358858</v>
      </c>
      <c r="E17">
        <f t="shared" si="1"/>
        <v>0.10929299119505742</v>
      </c>
    </row>
    <row r="18" spans="1:5" x14ac:dyDescent="0.35">
      <c r="A18" t="s">
        <v>80</v>
      </c>
      <c r="B18">
        <f>MEDIAN(B3:B14)</f>
        <v>2.2417634347047848</v>
      </c>
      <c r="C18">
        <f t="shared" ref="C18:E18" si="2">MEDIAN(C3:C14)</f>
        <v>1.7311938338823718</v>
      </c>
      <c r="D18">
        <f t="shared" si="2"/>
        <v>1.5805908725564657</v>
      </c>
      <c r="E18">
        <f t="shared" si="2"/>
        <v>0.44345453302125282</v>
      </c>
    </row>
    <row r="19" spans="1:5" x14ac:dyDescent="0.35">
      <c r="A19" t="s">
        <v>91</v>
      </c>
      <c r="B19">
        <f>_xlfn.VAR.S(B3:B14)</f>
        <v>0.3628305401665699</v>
      </c>
      <c r="C19">
        <f t="shared" ref="C19:E19" si="3">_xlfn.VAR.S(C3:C14)</f>
        <v>0.16845919852587118</v>
      </c>
      <c r="D19">
        <f t="shared" si="3"/>
        <v>0.13244450783795647</v>
      </c>
      <c r="E19">
        <f t="shared" si="3"/>
        <v>1.303086319021407E-2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78F7C-DA4D-D342-8E5D-D5DF4E844FB3}">
  <dimension ref="A1:F19"/>
  <sheetViews>
    <sheetView workbookViewId="0">
      <selection activeCell="I15" sqref="I15"/>
    </sheetView>
  </sheetViews>
  <sheetFormatPr defaultColWidth="10.6640625" defaultRowHeight="15.5" x14ac:dyDescent="0.35"/>
  <sheetData>
    <row r="1" spans="1:6" x14ac:dyDescent="0.35">
      <c r="F1" s="5"/>
    </row>
    <row r="2" spans="1:6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s="5"/>
    </row>
    <row r="3" spans="1:6" x14ac:dyDescent="0.35">
      <c r="A3" t="s">
        <v>171</v>
      </c>
      <c r="B3">
        <v>4.6099317940724784</v>
      </c>
      <c r="C3">
        <v>2.0392844696520003</v>
      </c>
      <c r="D3">
        <v>3.0055124128618216</v>
      </c>
      <c r="E3">
        <v>0.93996044520547961</v>
      </c>
      <c r="F3" s="5"/>
    </row>
    <row r="4" spans="1:6" x14ac:dyDescent="0.35">
      <c r="A4" t="s">
        <v>172</v>
      </c>
      <c r="B4">
        <v>4.7578717434738671</v>
      </c>
      <c r="C4">
        <v>1.5328195049851379</v>
      </c>
      <c r="D4">
        <v>2.304698556802276</v>
      </c>
      <c r="E4">
        <v>1.0586099005424943</v>
      </c>
      <c r="F4" s="5"/>
    </row>
    <row r="5" spans="1:6" x14ac:dyDescent="0.35">
      <c r="A5" t="s">
        <v>173</v>
      </c>
      <c r="B5">
        <v>4.7155575675267851</v>
      </c>
      <c r="C5">
        <v>1.9451674966047989</v>
      </c>
      <c r="D5">
        <v>3.6162514690451193</v>
      </c>
      <c r="E5">
        <v>0.99501103723404161</v>
      </c>
      <c r="F5" s="5"/>
    </row>
    <row r="6" spans="1:6" x14ac:dyDescent="0.35">
      <c r="A6" t="s">
        <v>174</v>
      </c>
      <c r="B6">
        <v>3.9970819571374379</v>
      </c>
      <c r="C6">
        <v>2.2321366773624658</v>
      </c>
      <c r="D6">
        <v>2.9028752791993084</v>
      </c>
      <c r="E6">
        <v>1.0292840890183024</v>
      </c>
      <c r="F6" s="5"/>
    </row>
    <row r="7" spans="1:6" x14ac:dyDescent="0.35">
      <c r="A7" t="s">
        <v>175</v>
      </c>
      <c r="B7">
        <v>3.4593621399176953</v>
      </c>
      <c r="C7">
        <v>3.1507201646090541</v>
      </c>
      <c r="D7">
        <v>3.2857747949907754</v>
      </c>
      <c r="E7">
        <v>0.81498078703703725</v>
      </c>
      <c r="F7" s="5"/>
    </row>
    <row r="8" spans="1:6" x14ac:dyDescent="0.35">
      <c r="A8" t="s">
        <v>176</v>
      </c>
      <c r="B8">
        <v>4.5886807723436238</v>
      </c>
      <c r="C8">
        <v>1.9029174856438122</v>
      </c>
      <c r="D8">
        <v>1.8496371644719702</v>
      </c>
      <c r="E8">
        <v>1.1296104390680999</v>
      </c>
      <c r="F8" s="5"/>
    </row>
    <row r="9" spans="1:6" x14ac:dyDescent="0.35">
      <c r="A9" t="s">
        <v>177</v>
      </c>
      <c r="B9">
        <v>3.1717859235974206</v>
      </c>
      <c r="C9">
        <v>0.64934200010655874</v>
      </c>
      <c r="D9">
        <v>1.1609399899490982</v>
      </c>
      <c r="E9">
        <v>0.78532718978102145</v>
      </c>
      <c r="F9" s="5"/>
    </row>
    <row r="10" spans="1:6" x14ac:dyDescent="0.35">
      <c r="A10" t="s">
        <v>178</v>
      </c>
      <c r="B10">
        <v>3.7120986920332948</v>
      </c>
      <c r="C10">
        <v>2.6196492271105831</v>
      </c>
      <c r="D10">
        <v>3.4529965564168505</v>
      </c>
      <c r="E10">
        <v>0.87455769396551686</v>
      </c>
      <c r="F10" s="5"/>
    </row>
    <row r="11" spans="1:6" x14ac:dyDescent="0.35">
      <c r="A11" t="s">
        <v>179</v>
      </c>
      <c r="B11">
        <v>3.5656843374192984</v>
      </c>
      <c r="C11">
        <v>1.8493210292378057</v>
      </c>
      <c r="D11">
        <v>2.6901758487663563</v>
      </c>
      <c r="E11">
        <v>0.79247118491920876</v>
      </c>
      <c r="F11" s="5"/>
    </row>
    <row r="12" spans="1:6" x14ac:dyDescent="0.35">
      <c r="A12" t="s">
        <v>180</v>
      </c>
      <c r="B12">
        <v>4.2394111072571006</v>
      </c>
      <c r="C12">
        <v>1.9510926118626426</v>
      </c>
      <c r="D12">
        <v>2.8170400696280997</v>
      </c>
      <c r="E12">
        <v>0.98273382616487526</v>
      </c>
      <c r="F12" s="5"/>
    </row>
    <row r="13" spans="1:6" x14ac:dyDescent="0.35">
      <c r="A13" t="s">
        <v>181</v>
      </c>
      <c r="B13">
        <v>3.5408717770840554</v>
      </c>
      <c r="C13">
        <v>1.5054726943384591</v>
      </c>
      <c r="D13">
        <v>0.39572520422829371</v>
      </c>
      <c r="E13">
        <v>0.83385100806451518</v>
      </c>
      <c r="F13" s="5"/>
    </row>
    <row r="14" spans="1:6" x14ac:dyDescent="0.35">
      <c r="A14" t="s">
        <v>182</v>
      </c>
      <c r="B14">
        <v>3.7926556705664942</v>
      </c>
      <c r="C14">
        <v>1.3227471937469566</v>
      </c>
      <c r="D14">
        <v>0.2898954181122268</v>
      </c>
      <c r="E14">
        <v>0.80461194787985946</v>
      </c>
      <c r="F14" s="5"/>
    </row>
    <row r="15" spans="1:6" x14ac:dyDescent="0.35">
      <c r="F15" s="5"/>
    </row>
    <row r="16" spans="1:6" x14ac:dyDescent="0.35">
      <c r="A16" t="s">
        <v>78</v>
      </c>
      <c r="B16">
        <f>AVERAGE(B3:B14)</f>
        <v>4.0125827902024627</v>
      </c>
      <c r="C16">
        <f>AVERAGE(C3:C14)</f>
        <v>1.8917225462716896</v>
      </c>
      <c r="D16">
        <f>AVERAGE(D3:D14)</f>
        <v>2.3142935637060167</v>
      </c>
      <c r="E16">
        <f t="shared" ref="E16" si="0">AVERAGE(E3:E14)</f>
        <v>0.92008412907337089</v>
      </c>
      <c r="F16" s="5"/>
    </row>
    <row r="17" spans="1:6" x14ac:dyDescent="0.35">
      <c r="A17" t="s">
        <v>79</v>
      </c>
      <c r="B17">
        <f>_xlfn.STDEV.P(B3:B14)</f>
        <v>0.52945851561707447</v>
      </c>
      <c r="C17">
        <f>_xlfn.STDEV.P(C3:C14)</f>
        <v>0.60595349482491634</v>
      </c>
      <c r="D17">
        <f>_xlfn.STDEV.P(D3:D14)</f>
        <v>1.0984490070010684</v>
      </c>
      <c r="E17">
        <f t="shared" ref="E17" si="1">_xlfn.STDEV.P(E3:E14)</f>
        <v>0.11302036322448875</v>
      </c>
      <c r="F17" s="5"/>
    </row>
    <row r="18" spans="1:6" x14ac:dyDescent="0.35">
      <c r="A18" t="s">
        <v>80</v>
      </c>
      <c r="B18" s="5">
        <f>MEDIAN(B3:B14)</f>
        <v>3.894868813851966</v>
      </c>
      <c r="C18" s="5">
        <f t="shared" ref="C18:E18" si="2">MEDIAN(C3:C14)</f>
        <v>1.9240424911243057</v>
      </c>
      <c r="D18" s="5">
        <f t="shared" si="2"/>
        <v>2.753607959197228</v>
      </c>
      <c r="E18" s="5">
        <f t="shared" si="2"/>
        <v>0.90725906958549829</v>
      </c>
      <c r="F18" s="5"/>
    </row>
    <row r="19" spans="1:6" x14ac:dyDescent="0.35">
      <c r="A19" t="s">
        <v>91</v>
      </c>
      <c r="B19">
        <f>_xlfn.VAR.S(B3:B14)</f>
        <v>0.30581053064665814</v>
      </c>
      <c r="C19">
        <f t="shared" ref="C19:E19" si="3">_xlfn.VAR.S(C3:C14)</f>
        <v>0.40055960497148713</v>
      </c>
      <c r="D19">
        <f t="shared" si="3"/>
        <v>1.316280241070872</v>
      </c>
      <c r="E19">
        <f t="shared" si="3"/>
        <v>1.3934839094613077E-2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B0465-DE43-3D4F-84A8-A3D1CB7B5E55}">
  <dimension ref="A2:E19"/>
  <sheetViews>
    <sheetView workbookViewId="0">
      <selection activeCell="E10" sqref="E10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183</v>
      </c>
      <c r="B3">
        <v>15.472944887280553</v>
      </c>
      <c r="C3">
        <v>4.3897317717247795</v>
      </c>
      <c r="D3">
        <v>2.4049977714456841</v>
      </c>
      <c r="E3">
        <v>4.3592708697552425</v>
      </c>
    </row>
    <row r="4" spans="1:5" x14ac:dyDescent="0.35">
      <c r="A4" t="s">
        <v>184</v>
      </c>
      <c r="B4">
        <v>15.997108670729141</v>
      </c>
      <c r="C4">
        <v>4.332550264989143</v>
      </c>
      <c r="D4">
        <v>2.191994646382589</v>
      </c>
      <c r="E4">
        <v>3.8457353485370049</v>
      </c>
    </row>
    <row r="5" spans="1:5" x14ac:dyDescent="0.35">
      <c r="A5" t="s">
        <v>185</v>
      </c>
      <c r="B5">
        <v>14.107628775547393</v>
      </c>
      <c r="C5">
        <v>4.7604560153940714</v>
      </c>
      <c r="D5">
        <v>2.1804053413915501</v>
      </c>
      <c r="E5">
        <v>3.6303749780316354</v>
      </c>
    </row>
    <row r="6" spans="1:5" x14ac:dyDescent="0.35">
      <c r="A6" t="s">
        <v>186</v>
      </c>
      <c r="B6">
        <v>12.595041322314048</v>
      </c>
      <c r="C6">
        <v>3.6322314049586786</v>
      </c>
      <c r="D6">
        <v>2.0130646860412225</v>
      </c>
      <c r="E6">
        <v>3.3268222045454525</v>
      </c>
    </row>
    <row r="7" spans="1:5" x14ac:dyDescent="0.35">
      <c r="A7" t="s">
        <v>187</v>
      </c>
      <c r="B7">
        <v>14.665289256198347</v>
      </c>
      <c r="C7">
        <v>4.0909090909090908</v>
      </c>
      <c r="D7">
        <v>2.1023716982082927</v>
      </c>
      <c r="E7">
        <v>3.873356818181819</v>
      </c>
    </row>
    <row r="8" spans="1:5" x14ac:dyDescent="0.35">
      <c r="A8" t="s">
        <v>188</v>
      </c>
      <c r="B8">
        <v>15.217442296866206</v>
      </c>
      <c r="C8">
        <v>4.5960194220304009</v>
      </c>
      <c r="D8">
        <v>2.1776207608278839</v>
      </c>
      <c r="E8">
        <v>4.1662165881849393</v>
      </c>
    </row>
    <row r="9" spans="1:5" x14ac:dyDescent="0.35">
      <c r="A9" t="s">
        <v>189</v>
      </c>
      <c r="B9">
        <v>14.734132906149576</v>
      </c>
      <c r="C9">
        <v>4.665607302521523</v>
      </c>
      <c r="D9">
        <v>2.5712848894784637</v>
      </c>
      <c r="E9">
        <v>4.1676757405745075</v>
      </c>
    </row>
    <row r="10" spans="1:5" x14ac:dyDescent="0.35">
      <c r="A10" t="s">
        <v>190</v>
      </c>
      <c r="B10">
        <v>14.601875397329946</v>
      </c>
      <c r="C10">
        <v>5.2608012616753888</v>
      </c>
      <c r="D10">
        <v>2.1910290217459725</v>
      </c>
      <c r="E10">
        <v>3.5715661276223756</v>
      </c>
    </row>
    <row r="11" spans="1:5" x14ac:dyDescent="0.35">
      <c r="A11" t="s">
        <v>191</v>
      </c>
      <c r="B11">
        <v>15.758046104206223</v>
      </c>
      <c r="C11">
        <v>5.3946464140525796</v>
      </c>
      <c r="D11">
        <v>2.4385901578449993</v>
      </c>
      <c r="E11">
        <v>3.6369436433447158</v>
      </c>
    </row>
    <row r="12" spans="1:5" x14ac:dyDescent="0.35">
      <c r="A12" t="s">
        <v>192</v>
      </c>
      <c r="B12">
        <v>13.725200676528226</v>
      </c>
      <c r="C12">
        <v>3.8927219522671752</v>
      </c>
      <c r="D12">
        <v>2.3744109797767714</v>
      </c>
      <c r="E12">
        <v>3.7142927245250479</v>
      </c>
    </row>
    <row r="13" spans="1:5" x14ac:dyDescent="0.35">
      <c r="A13" t="s">
        <v>193</v>
      </c>
      <c r="B13">
        <v>14.951078619698459</v>
      </c>
      <c r="C13">
        <v>3.9126739542018498</v>
      </c>
      <c r="D13">
        <v>2.3977945042353337</v>
      </c>
      <c r="E13">
        <v>3.913108782527877</v>
      </c>
    </row>
    <row r="14" spans="1:5" x14ac:dyDescent="0.35">
      <c r="A14" t="s">
        <v>194</v>
      </c>
      <c r="B14">
        <v>14.77148388182813</v>
      </c>
      <c r="C14">
        <v>5.2520831579833347</v>
      </c>
      <c r="D14">
        <v>2.3833645080073604</v>
      </c>
      <c r="E14">
        <v>3.5122538990825602</v>
      </c>
    </row>
    <row r="16" spans="1:5" x14ac:dyDescent="0.35">
      <c r="A16" t="s">
        <v>78</v>
      </c>
      <c r="B16">
        <f>AVERAGE(B3:B14)</f>
        <v>14.716439399556355</v>
      </c>
      <c r="C16">
        <f>AVERAGE(C3:C14)</f>
        <v>4.5150360010590012</v>
      </c>
      <c r="D16">
        <f>AVERAGE(D3:D14)</f>
        <v>2.2855774137821769</v>
      </c>
      <c r="E16">
        <f>AVERAGE(E3:E14)</f>
        <v>3.809801477076098</v>
      </c>
    </row>
    <row r="17" spans="1:5" x14ac:dyDescent="0.35">
      <c r="A17" t="s">
        <v>79</v>
      </c>
      <c r="B17">
        <f>_xlfn.STDEV.P(B3:B14)</f>
        <v>0.88863363823513553</v>
      </c>
      <c r="C17">
        <f>_xlfn.STDEV.P(C3:C14)</f>
        <v>0.55684561177497949</v>
      </c>
      <c r="D17">
        <f>_xlfn.STDEV.P(D3:D14)</f>
        <v>0.15747744137164973</v>
      </c>
      <c r="E17">
        <f>_xlfn.STDEV.P(E3:E14)</f>
        <v>0.29194470065726075</v>
      </c>
    </row>
    <row r="18" spans="1:5" x14ac:dyDescent="0.35">
      <c r="A18" t="s">
        <v>80</v>
      </c>
      <c r="B18">
        <f>MEDIAN(B3:B14)</f>
        <v>14.752808393988854</v>
      </c>
      <c r="C18">
        <f t="shared" ref="C18:E18" si="0">MEDIAN(C3:C14)</f>
        <v>4.4928755968775906</v>
      </c>
      <c r="D18">
        <f t="shared" si="0"/>
        <v>2.2832028130796802</v>
      </c>
      <c r="E18">
        <f t="shared" si="0"/>
        <v>3.7800140365310266</v>
      </c>
    </row>
    <row r="19" spans="1:5" x14ac:dyDescent="0.35">
      <c r="A19" t="s">
        <v>91</v>
      </c>
      <c r="B19">
        <f>_xlfn.VAR.S(B3:B14)</f>
        <v>0.86145790145783296</v>
      </c>
      <c r="C19">
        <f t="shared" ref="C19:E19" si="1">_xlfn.VAR.S(C3:C14)</f>
        <v>0.33826585674878307</v>
      </c>
      <c r="D19">
        <f t="shared" si="1"/>
        <v>2.7053612226503321E-2</v>
      </c>
      <c r="E19">
        <f t="shared" si="1"/>
        <v>9.2980045354753738E-2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47E47-EF01-4445-826F-D366F5C936E3}">
  <dimension ref="A2:E19"/>
  <sheetViews>
    <sheetView workbookViewId="0">
      <selection activeCell="E11" sqref="E11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81</v>
      </c>
      <c r="B3">
        <v>12.117681430819216</v>
      </c>
      <c r="C3">
        <v>3.643224482468522</v>
      </c>
      <c r="D3">
        <v>4.2617243961326912</v>
      </c>
      <c r="E3">
        <v>2.7012645637898696</v>
      </c>
    </row>
    <row r="4" spans="1:5" x14ac:dyDescent="0.35">
      <c r="A4" t="s">
        <v>317</v>
      </c>
      <c r="B4">
        <v>9.1016938767173645</v>
      </c>
      <c r="C4">
        <v>3.8040740185999646</v>
      </c>
      <c r="D4">
        <v>3.5195160665597389</v>
      </c>
      <c r="E4">
        <v>1.9662929658671555</v>
      </c>
    </row>
    <row r="5" spans="1:5" x14ac:dyDescent="0.35">
      <c r="A5" t="s">
        <v>318</v>
      </c>
      <c r="B5">
        <v>11.167302664867602</v>
      </c>
      <c r="C5">
        <v>4.4076256535672114</v>
      </c>
      <c r="D5">
        <v>2.9575568489899129</v>
      </c>
      <c r="E5">
        <v>2.9657721185064934</v>
      </c>
    </row>
    <row r="6" spans="1:5" x14ac:dyDescent="0.35">
      <c r="A6" t="s">
        <v>319</v>
      </c>
      <c r="B6">
        <v>12.043640985806086</v>
      </c>
      <c r="C6">
        <v>3.2624814631735042</v>
      </c>
      <c r="D6">
        <v>2.989284548709354</v>
      </c>
      <c r="E6">
        <v>3.0440176050420158</v>
      </c>
    </row>
    <row r="7" spans="1:5" x14ac:dyDescent="0.35">
      <c r="A7" t="s">
        <v>320</v>
      </c>
      <c r="B7">
        <v>12.794684736933144</v>
      </c>
      <c r="C7">
        <v>3.9681328408778738</v>
      </c>
      <c r="D7">
        <v>5.3941537232224519</v>
      </c>
      <c r="E7">
        <v>3.0208444521178621</v>
      </c>
    </row>
    <row r="8" spans="1:5" x14ac:dyDescent="0.35">
      <c r="A8" t="s">
        <v>321</v>
      </c>
      <c r="B8">
        <v>6.9224248029242084</v>
      </c>
      <c r="C8">
        <v>4.472739683797947</v>
      </c>
      <c r="D8">
        <v>4.3784048029708842</v>
      </c>
      <c r="E8">
        <v>1.6908249760536411</v>
      </c>
    </row>
    <row r="9" spans="1:5" x14ac:dyDescent="0.35">
      <c r="A9" t="s">
        <v>322</v>
      </c>
      <c r="B9">
        <v>8.4993373522236819</v>
      </c>
      <c r="C9">
        <v>3.3865406267592428</v>
      </c>
      <c r="D9">
        <v>3.6905467610614111</v>
      </c>
      <c r="E9">
        <v>2.5123580907534273</v>
      </c>
    </row>
    <row r="10" spans="1:5" x14ac:dyDescent="0.35">
      <c r="A10" t="s">
        <v>323</v>
      </c>
      <c r="B10">
        <v>11.03714923469388</v>
      </c>
      <c r="C10">
        <v>3.1090561224489801</v>
      </c>
      <c r="D10">
        <v>4.1878644721374778</v>
      </c>
      <c r="E10">
        <v>2.8711945758928596</v>
      </c>
    </row>
    <row r="11" spans="1:5" x14ac:dyDescent="0.35">
      <c r="A11" t="s">
        <v>324</v>
      </c>
      <c r="B11">
        <v>10.323059264858205</v>
      </c>
      <c r="C11">
        <v>3.9892500209960522</v>
      </c>
      <c r="D11">
        <v>4.611322131552785</v>
      </c>
      <c r="E11">
        <v>2.4967554894179913</v>
      </c>
    </row>
    <row r="12" spans="1:5" x14ac:dyDescent="0.35">
      <c r="A12" t="s">
        <v>325</v>
      </c>
      <c r="B12">
        <v>9.8317834114523492</v>
      </c>
      <c r="C12">
        <v>3.8517335223324407</v>
      </c>
      <c r="D12">
        <v>3.4752794435931222</v>
      </c>
      <c r="E12">
        <v>2.5486371880199656</v>
      </c>
    </row>
    <row r="13" spans="1:5" x14ac:dyDescent="0.35">
      <c r="A13" t="s">
        <v>326</v>
      </c>
      <c r="B13">
        <v>11.925415578880067</v>
      </c>
      <c r="C13">
        <v>3.4964569236507002</v>
      </c>
      <c r="D13">
        <v>3.0786596375985233</v>
      </c>
      <c r="E13">
        <v>2.7818114735401478</v>
      </c>
    </row>
    <row r="14" spans="1:5" x14ac:dyDescent="0.35">
      <c r="A14" t="s">
        <v>327</v>
      </c>
      <c r="B14">
        <v>9.2543926821118259</v>
      </c>
      <c r="C14">
        <v>3.5372925484517701</v>
      </c>
      <c r="D14">
        <v>3.5695897354662374</v>
      </c>
      <c r="E14">
        <v>2.2376286380597006</v>
      </c>
    </row>
    <row r="16" spans="1:5" x14ac:dyDescent="0.35">
      <c r="A16" t="s">
        <v>78</v>
      </c>
      <c r="B16">
        <f>AVERAGE(B3:B14)</f>
        <v>10.418213835190636</v>
      </c>
      <c r="C16">
        <f>AVERAGE(C3:C14)</f>
        <v>3.7440506589270171</v>
      </c>
      <c r="D16">
        <f>AVERAGE(D3:D14)</f>
        <v>3.8428252139995487</v>
      </c>
      <c r="E16">
        <f>AVERAGE(E3:E14)</f>
        <v>2.5697835114217611</v>
      </c>
    </row>
    <row r="17" spans="1:5" x14ac:dyDescent="0.35">
      <c r="A17" t="s">
        <v>79</v>
      </c>
      <c r="B17">
        <f>_xlfn.STDEV.P(B3:B14)</f>
        <v>1.6767273954446442</v>
      </c>
      <c r="C17">
        <f>_xlfn.STDEV.P(C3:C14)</f>
        <v>0.40558715558378422</v>
      </c>
      <c r="D17">
        <f>_xlfn.STDEV.P(D3:D14)</f>
        <v>0.70782693224021609</v>
      </c>
      <c r="E17">
        <f>_xlfn.STDEV.P(E3:E14)</f>
        <v>0.40767904263550531</v>
      </c>
    </row>
    <row r="18" spans="1:5" x14ac:dyDescent="0.35">
      <c r="A18" t="s">
        <v>80</v>
      </c>
      <c r="B18">
        <f>MEDIAN(B3:B14)</f>
        <v>10.680104249776043</v>
      </c>
      <c r="C18">
        <f t="shared" ref="C18:E18" si="0">MEDIAN(C3:C14)</f>
        <v>3.7236492505342431</v>
      </c>
      <c r="D18">
        <f t="shared" si="0"/>
        <v>3.6300682482638242</v>
      </c>
      <c r="E18">
        <f t="shared" si="0"/>
        <v>2.6249508759049176</v>
      </c>
    </row>
    <row r="19" spans="1:5" x14ac:dyDescent="0.35">
      <c r="A19" t="s">
        <v>91</v>
      </c>
      <c r="B19">
        <f>_xlfn.VAR.S(B3:B14)</f>
        <v>3.0669979185104448</v>
      </c>
      <c r="C19">
        <f t="shared" ref="C19:E19" si="1">_xlfn.VAR.S(C3:C14)</f>
        <v>0.17945557175404889</v>
      </c>
      <c r="D19">
        <f t="shared" si="1"/>
        <v>0.54656614473228415</v>
      </c>
      <c r="E19">
        <f t="shared" si="1"/>
        <v>0.18131149287731188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F4C54-B3F8-EC4B-900A-0F1872D3981F}">
  <dimension ref="A2:E19"/>
  <sheetViews>
    <sheetView workbookViewId="0">
      <selection activeCell="F14" sqref="F14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195</v>
      </c>
      <c r="B3">
        <v>7.3578469352617066</v>
      </c>
      <c r="C3">
        <v>2.448131887052341</v>
      </c>
      <c r="D3">
        <v>1.4782635211203192</v>
      </c>
      <c r="E3">
        <v>1.785146567234847</v>
      </c>
    </row>
    <row r="4" spans="1:5" x14ac:dyDescent="0.35">
      <c r="A4" t="s">
        <v>196</v>
      </c>
      <c r="B4">
        <v>4.3989202329131087</v>
      </c>
      <c r="C4">
        <v>1.9079654022273729</v>
      </c>
      <c r="D4">
        <v>1.1578962817143772</v>
      </c>
      <c r="E4">
        <v>0.85983759398496218</v>
      </c>
    </row>
    <row r="5" spans="1:5" x14ac:dyDescent="0.35">
      <c r="A5" t="s">
        <v>197</v>
      </c>
      <c r="B5">
        <v>7.2812011995411901</v>
      </c>
      <c r="C5">
        <v>2.0599839692652124</v>
      </c>
      <c r="D5">
        <v>1.5996477723153273</v>
      </c>
      <c r="E5">
        <v>1.6897717704460951</v>
      </c>
    </row>
    <row r="6" spans="1:5" x14ac:dyDescent="0.35">
      <c r="A6" t="s">
        <v>198</v>
      </c>
      <c r="B6">
        <v>4.5516197551265112</v>
      </c>
      <c r="C6">
        <v>2.0838741047567169</v>
      </c>
      <c r="D6">
        <v>1.4485513356898205</v>
      </c>
      <c r="E6">
        <v>0.88639555449330731</v>
      </c>
    </row>
    <row r="7" spans="1:5" x14ac:dyDescent="0.35">
      <c r="A7" t="s">
        <v>199</v>
      </c>
      <c r="B7">
        <v>7.6239669421487619</v>
      </c>
      <c r="C7">
        <v>2.1570247933884299</v>
      </c>
      <c r="D7">
        <v>1.5706093000797776</v>
      </c>
      <c r="E7">
        <v>1.5964183409090902</v>
      </c>
    </row>
    <row r="8" spans="1:5" x14ac:dyDescent="0.35">
      <c r="A8" t="s">
        <v>200</v>
      </c>
      <c r="B8">
        <v>7.3544234166208264</v>
      </c>
      <c r="C8">
        <v>2.0884512489707223</v>
      </c>
      <c r="D8">
        <v>1.6665466307484746</v>
      </c>
      <c r="E8">
        <v>1.9125764787430715</v>
      </c>
    </row>
    <row r="9" spans="1:5" x14ac:dyDescent="0.35">
      <c r="A9" t="s">
        <v>201</v>
      </c>
      <c r="B9">
        <v>5.2495487991114818</v>
      </c>
      <c r="C9">
        <v>1.5726954046924897</v>
      </c>
      <c r="D9">
        <v>1.1716960089537447</v>
      </c>
      <c r="E9">
        <v>1.2716554209183701</v>
      </c>
    </row>
    <row r="10" spans="1:5" x14ac:dyDescent="0.35">
      <c r="A10" t="s">
        <v>202</v>
      </c>
      <c r="B10">
        <v>6.382022541319059</v>
      </c>
      <c r="C10">
        <v>2.0501233934908778</v>
      </c>
      <c r="D10">
        <v>1.4037968170888409</v>
      </c>
      <c r="E10">
        <v>1.5205356107205623</v>
      </c>
    </row>
    <row r="11" spans="1:5" x14ac:dyDescent="0.35">
      <c r="A11" t="s">
        <v>203</v>
      </c>
      <c r="B11">
        <v>5.7418365110672811</v>
      </c>
      <c r="C11">
        <v>1.566951566951567</v>
      </c>
      <c r="D11">
        <v>1.187707588449995</v>
      </c>
      <c r="E11">
        <v>1.4387840598290571</v>
      </c>
    </row>
    <row r="12" spans="1:5" x14ac:dyDescent="0.35">
      <c r="A12" t="s">
        <v>204</v>
      </c>
      <c r="B12">
        <v>6.2993863656575568</v>
      </c>
      <c r="C12">
        <v>2.2109610969660838</v>
      </c>
      <c r="D12">
        <v>1.5497365753904</v>
      </c>
      <c r="E12">
        <v>1.4724373411978218</v>
      </c>
    </row>
    <row r="13" spans="1:5" x14ac:dyDescent="0.35">
      <c r="A13" t="s">
        <v>205</v>
      </c>
      <c r="B13">
        <v>6.8933589735763059</v>
      </c>
      <c r="C13">
        <v>2.9125077582084398</v>
      </c>
      <c r="D13">
        <v>1.4836841139935997</v>
      </c>
      <c r="E13">
        <v>1.7161353360957632</v>
      </c>
    </row>
    <row r="14" spans="1:5" x14ac:dyDescent="0.35">
      <c r="A14" t="s">
        <v>206</v>
      </c>
      <c r="B14">
        <v>7.2839582876893738</v>
      </c>
      <c r="C14">
        <v>1.9865340784607379</v>
      </c>
      <c r="D14">
        <v>1.3588823967895147</v>
      </c>
      <c r="E14">
        <v>1.6907419529837231</v>
      </c>
    </row>
    <row r="16" spans="1:5" x14ac:dyDescent="0.35">
      <c r="A16" t="s">
        <v>78</v>
      </c>
      <c r="B16">
        <f>AVERAGE(B3:B14)</f>
        <v>6.3681741633360964</v>
      </c>
      <c r="C16">
        <f>AVERAGE(C3:C14)</f>
        <v>2.0871003920359157</v>
      </c>
      <c r="D16">
        <f>AVERAGE(D3:D14)</f>
        <v>1.4230848618611824</v>
      </c>
      <c r="E16">
        <f t="shared" ref="E16" si="0">AVERAGE(E3:E14)</f>
        <v>1.4867030022963892</v>
      </c>
    </row>
    <row r="17" spans="1:5" x14ac:dyDescent="0.35">
      <c r="A17" t="s">
        <v>79</v>
      </c>
      <c r="B17">
        <f>_xlfn.STDEV.P(B3:B14)</f>
        <v>1.0917733801736764</v>
      </c>
      <c r="C17">
        <f>_xlfn.STDEV.P(C3:C14)</f>
        <v>0.34294764037259257</v>
      </c>
      <c r="D17">
        <f>_xlfn.STDEV.P(D3:D14)</f>
        <v>0.16558871997426358</v>
      </c>
      <c r="E17">
        <f t="shared" ref="E17" si="1">_xlfn.STDEV.P(E3:E14)</f>
        <v>0.3190090597612793</v>
      </c>
    </row>
    <row r="18" spans="1:5" x14ac:dyDescent="0.35">
      <c r="A18" t="s">
        <v>80</v>
      </c>
      <c r="B18">
        <f>MEDIAN(B3:B14)</f>
        <v>6.6376907574476824</v>
      </c>
      <c r="C18">
        <f t="shared" ref="C18:E18" si="2">MEDIAN(C3:C14)</f>
        <v>2.0719290370109649</v>
      </c>
      <c r="D18">
        <f t="shared" si="2"/>
        <v>1.4634074284050698</v>
      </c>
      <c r="E18">
        <f t="shared" si="2"/>
        <v>1.5584769758148262</v>
      </c>
    </row>
    <row r="19" spans="1:5" x14ac:dyDescent="0.35">
      <c r="A19" t="s">
        <v>91</v>
      </c>
      <c r="B19">
        <f>_xlfn.VAR.S(B3:B14)</f>
        <v>1.3003299421700221</v>
      </c>
      <c r="C19">
        <f t="shared" ref="C19:E19" si="3">_xlfn.VAR.S(C3:C14)</f>
        <v>0.12830518258595899</v>
      </c>
      <c r="D19">
        <f t="shared" si="3"/>
        <v>2.9912317290234632E-2</v>
      </c>
      <c r="E19">
        <f t="shared" si="3"/>
        <v>0.11101830568339142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8F705-6090-4647-9AAA-4500BBC0DF31}">
  <dimension ref="A2:E19"/>
  <sheetViews>
    <sheetView workbookViewId="0">
      <selection activeCell="B8" sqref="B8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232</v>
      </c>
      <c r="B3">
        <v>10.849917128758452</v>
      </c>
      <c r="C3">
        <v>2.771743535413925</v>
      </c>
      <c r="D3">
        <v>2.4044535235001767</v>
      </c>
      <c r="E3">
        <v>2.1412179754453877</v>
      </c>
    </row>
    <row r="4" spans="1:5" x14ac:dyDescent="0.35">
      <c r="A4" t="s">
        <v>233</v>
      </c>
      <c r="B4">
        <v>8.0586756414864862</v>
      </c>
      <c r="C4">
        <v>3.5124161924242081</v>
      </c>
      <c r="D4">
        <v>3.1277501311770992</v>
      </c>
      <c r="E4">
        <v>1.8955843759244959</v>
      </c>
    </row>
    <row r="5" spans="1:5" x14ac:dyDescent="0.35">
      <c r="A5" t="s">
        <v>234</v>
      </c>
      <c r="B5">
        <v>10.01649992040034</v>
      </c>
      <c r="C5">
        <v>3.9065912326054368</v>
      </c>
      <c r="D5">
        <v>2.252491395035602</v>
      </c>
      <c r="E5">
        <v>1.9776627268544791</v>
      </c>
    </row>
    <row r="6" spans="1:5" x14ac:dyDescent="0.35">
      <c r="A6" t="s">
        <v>235</v>
      </c>
      <c r="B6">
        <v>3.9065623383357155</v>
      </c>
      <c r="C6">
        <v>1.7918529733688615</v>
      </c>
      <c r="D6">
        <v>2.0607392587353996</v>
      </c>
      <c r="E6">
        <v>0.88620126036419811</v>
      </c>
    </row>
    <row r="7" spans="1:5" x14ac:dyDescent="0.35">
      <c r="A7" t="s">
        <v>236</v>
      </c>
      <c r="B7">
        <v>7.5265669334352419</v>
      </c>
      <c r="C7">
        <v>2.5539249075528758</v>
      </c>
      <c r="D7">
        <v>2.1242544368438847</v>
      </c>
      <c r="E7">
        <v>1.9146537160860355</v>
      </c>
    </row>
    <row r="8" spans="1:5" x14ac:dyDescent="0.35">
      <c r="A8" t="s">
        <v>237</v>
      </c>
      <c r="B8">
        <v>7.5934471299373314</v>
      </c>
      <c r="C8">
        <v>2.6843662977502434</v>
      </c>
      <c r="D8">
        <v>2.7874273665840708</v>
      </c>
      <c r="E8">
        <v>1.8894963100186046</v>
      </c>
    </row>
    <row r="9" spans="1:5" x14ac:dyDescent="0.35">
      <c r="A9" t="s">
        <v>238</v>
      </c>
      <c r="B9">
        <v>10.528830218127602</v>
      </c>
      <c r="C9">
        <v>4.0885676467473617</v>
      </c>
      <c r="D9">
        <v>2.9710737508548912</v>
      </c>
      <c r="E9">
        <v>2.7282559623551199</v>
      </c>
    </row>
    <row r="10" spans="1:5" x14ac:dyDescent="0.35">
      <c r="A10" t="s">
        <v>239</v>
      </c>
      <c r="B10">
        <v>9.4492736722810982</v>
      </c>
      <c r="C10">
        <v>3.2959066568916469</v>
      </c>
      <c r="D10">
        <v>2.3888921908109793</v>
      </c>
      <c r="E10">
        <v>2.3793700230826804</v>
      </c>
    </row>
    <row r="11" spans="1:5" x14ac:dyDescent="0.35">
      <c r="A11" t="s">
        <v>240</v>
      </c>
      <c r="B11">
        <v>5.3043329848074547</v>
      </c>
      <c r="C11">
        <v>2.3869498431633542</v>
      </c>
      <c r="D11">
        <v>1.9382992586563808</v>
      </c>
      <c r="E11">
        <v>1.3350938024485455</v>
      </c>
    </row>
    <row r="12" spans="1:5" x14ac:dyDescent="0.35">
      <c r="A12" t="s">
        <v>241</v>
      </c>
      <c r="B12">
        <v>5.4444237757986285</v>
      </c>
      <c r="C12">
        <v>1.6163133084402177</v>
      </c>
      <c r="D12">
        <v>2.4876684561023197</v>
      </c>
      <c r="E12">
        <v>0.91971567063958315</v>
      </c>
    </row>
    <row r="13" spans="1:5" x14ac:dyDescent="0.35">
      <c r="A13" t="s">
        <v>242</v>
      </c>
      <c r="B13">
        <v>9.7487482849011862</v>
      </c>
      <c r="C13">
        <v>2.4435504839439006</v>
      </c>
      <c r="D13">
        <v>2.1995775393511572</v>
      </c>
      <c r="E13">
        <v>1.6116157086697283</v>
      </c>
    </row>
    <row r="14" spans="1:5" x14ac:dyDescent="0.35">
      <c r="A14" t="s">
        <v>243</v>
      </c>
      <c r="B14">
        <v>10.199956733496508</v>
      </c>
      <c r="C14">
        <v>3.7114346383969479</v>
      </c>
      <c r="D14">
        <v>2.7784503412015837</v>
      </c>
      <c r="E14">
        <v>1.8150972961328327</v>
      </c>
    </row>
    <row r="16" spans="1:5" x14ac:dyDescent="0.35">
      <c r="A16" t="s">
        <v>78</v>
      </c>
      <c r="B16">
        <f>AVERAGE(B3:B14)</f>
        <v>8.21893623014717</v>
      </c>
      <c r="C16">
        <f t="shared" ref="C16:E16" si="0">AVERAGE(C3:C14)</f>
        <v>2.8969681430582486</v>
      </c>
      <c r="D16">
        <f t="shared" si="0"/>
        <v>2.4600898040711288</v>
      </c>
      <c r="E16">
        <f t="shared" si="0"/>
        <v>1.7911637356684744</v>
      </c>
    </row>
    <row r="17" spans="1:5" x14ac:dyDescent="0.35">
      <c r="A17" t="s">
        <v>79</v>
      </c>
      <c r="B17">
        <f>_xlfn.STDEV.P(B3:B14)</f>
        <v>2.2164742771987713</v>
      </c>
      <c r="C17">
        <f t="shared" ref="C17:E17" si="1">_xlfn.STDEV.P(C3:C14)</f>
        <v>0.77169478332880936</v>
      </c>
      <c r="D17">
        <f t="shared" si="1"/>
        <v>0.36283589728712984</v>
      </c>
      <c r="E17">
        <f t="shared" si="1"/>
        <v>0.51933129823977919</v>
      </c>
    </row>
    <row r="18" spans="1:5" x14ac:dyDescent="0.35">
      <c r="A18" t="s">
        <v>80</v>
      </c>
      <c r="B18">
        <f>MEDIAN(B3:B14)</f>
        <v>8.7539746568837913</v>
      </c>
      <c r="C18">
        <f t="shared" ref="C18:E18" si="2">MEDIAN(C3:C14)</f>
        <v>2.7280549165820842</v>
      </c>
      <c r="D18">
        <f t="shared" si="2"/>
        <v>2.3966728571555782</v>
      </c>
      <c r="E18">
        <f t="shared" si="2"/>
        <v>1.8925403429715502</v>
      </c>
    </row>
    <row r="19" spans="1:5" x14ac:dyDescent="0.35">
      <c r="A19" t="s">
        <v>91</v>
      </c>
      <c r="B19">
        <f>_xlfn.VAR.S(B3:B14)</f>
        <v>5.3593726052550688</v>
      </c>
      <c r="C19">
        <f t="shared" ref="C19:E19" si="3">_xlfn.VAR.S(C3:C14)</f>
        <v>0.64965036940025234</v>
      </c>
      <c r="D19">
        <f t="shared" si="3"/>
        <v>0.14361806002926095</v>
      </c>
      <c r="E19">
        <f t="shared" si="3"/>
        <v>0.29422363345245245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2EB5F-871C-7A47-9C61-B4B14FDD3C6A}">
  <dimension ref="A1:O31"/>
  <sheetViews>
    <sheetView workbookViewId="0">
      <selection activeCell="G17" sqref="G17"/>
    </sheetView>
  </sheetViews>
  <sheetFormatPr defaultColWidth="10.6640625" defaultRowHeight="15.5" x14ac:dyDescent="0.35"/>
  <sheetData>
    <row r="1" spans="1:11" x14ac:dyDescent="0.35">
      <c r="A1" s="12" t="s">
        <v>183</v>
      </c>
      <c r="B1" t="s">
        <v>81</v>
      </c>
      <c r="C1" s="14" t="s">
        <v>195</v>
      </c>
      <c r="D1" s="14" t="s">
        <v>232</v>
      </c>
      <c r="E1" t="s">
        <v>207</v>
      </c>
      <c r="I1" t="s">
        <v>183</v>
      </c>
      <c r="J1" t="s">
        <v>81</v>
      </c>
      <c r="K1" t="s">
        <v>207</v>
      </c>
    </row>
    <row r="2" spans="1:11" x14ac:dyDescent="0.35">
      <c r="A2">
        <v>15.472944887280553</v>
      </c>
      <c r="B2">
        <v>12.117681430819216</v>
      </c>
      <c r="C2">
        <v>7.3578469352617066</v>
      </c>
      <c r="D2">
        <v>10.849917128758452</v>
      </c>
      <c r="E2">
        <v>13.076367536203133</v>
      </c>
      <c r="I2">
        <v>15.472944887280553</v>
      </c>
      <c r="J2">
        <v>12.117681430819216</v>
      </c>
      <c r="K2">
        <v>13.076367536203133</v>
      </c>
    </row>
    <row r="3" spans="1:11" x14ac:dyDescent="0.35">
      <c r="A3">
        <v>15.997108670729141</v>
      </c>
      <c r="B3">
        <v>9.1016938767173645</v>
      </c>
      <c r="C3">
        <v>4.3989202329131087</v>
      </c>
      <c r="D3">
        <v>8.0586756414864862</v>
      </c>
      <c r="E3">
        <v>13.391808285691909</v>
      </c>
      <c r="I3">
        <v>15.997108670729141</v>
      </c>
      <c r="J3">
        <v>9.1016938767173645</v>
      </c>
      <c r="K3">
        <v>13.391808285691909</v>
      </c>
    </row>
    <row r="4" spans="1:11" x14ac:dyDescent="0.35">
      <c r="A4">
        <v>14.107628775547393</v>
      </c>
      <c r="B4">
        <v>11.167302664867602</v>
      </c>
      <c r="C4">
        <v>7.2812011995411901</v>
      </c>
      <c r="D4">
        <v>10.01649992040034</v>
      </c>
      <c r="E4">
        <v>8.7193069353785404</v>
      </c>
      <c r="I4">
        <v>14.107628775547393</v>
      </c>
      <c r="J4">
        <v>11.167302664867602</v>
      </c>
      <c r="K4">
        <v>8.7193069353785404</v>
      </c>
    </row>
    <row r="5" spans="1:11" x14ac:dyDescent="0.35">
      <c r="A5">
        <v>12.595041322314048</v>
      </c>
      <c r="B5">
        <v>12.043640985806086</v>
      </c>
      <c r="C5">
        <v>4.5516197551265112</v>
      </c>
      <c r="D5">
        <v>3.9065623383357155</v>
      </c>
      <c r="E5">
        <v>9.3177766974558409</v>
      </c>
      <c r="I5">
        <v>12.595041322314048</v>
      </c>
      <c r="J5">
        <v>12.043640985806086</v>
      </c>
      <c r="K5">
        <v>9.3177766974558409</v>
      </c>
    </row>
    <row r="6" spans="1:11" x14ac:dyDescent="0.35">
      <c r="A6">
        <v>14.665289256198347</v>
      </c>
      <c r="B6">
        <v>12.794684736933144</v>
      </c>
      <c r="C6">
        <v>7.6239669421487619</v>
      </c>
      <c r="D6">
        <v>7.5265669334352419</v>
      </c>
      <c r="E6">
        <v>10.419050504594695</v>
      </c>
      <c r="I6">
        <v>14.665289256198347</v>
      </c>
      <c r="J6">
        <v>12.794684736933144</v>
      </c>
      <c r="K6">
        <v>10.419050504594695</v>
      </c>
    </row>
    <row r="7" spans="1:11" x14ac:dyDescent="0.35">
      <c r="A7">
        <v>15.217442296866206</v>
      </c>
      <c r="B7">
        <v>6.9224248029242084</v>
      </c>
      <c r="C7">
        <v>7.3544234166208264</v>
      </c>
      <c r="D7">
        <v>7.5934471299373314</v>
      </c>
      <c r="E7">
        <v>9.6311122589531664</v>
      </c>
      <c r="I7">
        <v>15.217442296866206</v>
      </c>
      <c r="J7">
        <v>6.9224248029242084</v>
      </c>
      <c r="K7">
        <v>9.6311122589531664</v>
      </c>
    </row>
    <row r="8" spans="1:11" x14ac:dyDescent="0.35">
      <c r="A8">
        <v>14.734132906149576</v>
      </c>
      <c r="B8">
        <v>8.4993373522236819</v>
      </c>
      <c r="C8">
        <v>5.2495487991114818</v>
      </c>
      <c r="D8">
        <v>10.528830218127602</v>
      </c>
      <c r="E8">
        <v>17.210450907989607</v>
      </c>
      <c r="I8">
        <v>14.734132906149576</v>
      </c>
      <c r="J8">
        <v>8.4993373522236819</v>
      </c>
      <c r="K8">
        <v>17.210450907989607</v>
      </c>
    </row>
    <row r="9" spans="1:11" x14ac:dyDescent="0.35">
      <c r="A9">
        <v>14.601875397329946</v>
      </c>
      <c r="B9">
        <v>11.03714923469388</v>
      </c>
      <c r="C9">
        <v>6.382022541319059</v>
      </c>
      <c r="D9">
        <v>9.4492736722810982</v>
      </c>
      <c r="E9">
        <v>14.021953875964082</v>
      </c>
      <c r="I9">
        <v>14.601875397329946</v>
      </c>
      <c r="J9">
        <v>11.03714923469388</v>
      </c>
      <c r="K9">
        <v>14.021953875964082</v>
      </c>
    </row>
    <row r="10" spans="1:11" x14ac:dyDescent="0.35">
      <c r="A10">
        <v>15.758046104206223</v>
      </c>
      <c r="B10">
        <v>10.323059264858205</v>
      </c>
      <c r="C10">
        <v>5.7418365110672811</v>
      </c>
      <c r="D10">
        <v>5.3043329848074547</v>
      </c>
      <c r="E10">
        <v>12.030836991707048</v>
      </c>
      <c r="I10">
        <v>15.758046104206223</v>
      </c>
      <c r="J10">
        <v>10.323059264858205</v>
      </c>
      <c r="K10">
        <v>12.030836991707048</v>
      </c>
    </row>
    <row r="11" spans="1:11" x14ac:dyDescent="0.35">
      <c r="A11">
        <v>13.725200676528226</v>
      </c>
      <c r="B11">
        <v>9.8317834114523492</v>
      </c>
      <c r="C11">
        <v>6.2993863656575568</v>
      </c>
      <c r="D11">
        <v>5.4444237757986285</v>
      </c>
      <c r="E11">
        <v>14.203247187683935</v>
      </c>
      <c r="I11">
        <v>13.725200676528226</v>
      </c>
      <c r="J11">
        <v>9.8317834114523492</v>
      </c>
      <c r="K11">
        <v>14.203247187683935</v>
      </c>
    </row>
    <row r="12" spans="1:11" x14ac:dyDescent="0.35">
      <c r="A12">
        <v>14.951078619698459</v>
      </c>
      <c r="B12">
        <v>11.925415578880067</v>
      </c>
      <c r="C12">
        <v>6.8933589735763059</v>
      </c>
      <c r="D12">
        <v>9.7487482849011862</v>
      </c>
      <c r="E12">
        <v>12.743867529836614</v>
      </c>
      <c r="I12">
        <v>14.951078619698459</v>
      </c>
      <c r="J12">
        <v>11.925415578880067</v>
      </c>
      <c r="K12">
        <v>12.743867529836614</v>
      </c>
    </row>
    <row r="13" spans="1:11" x14ac:dyDescent="0.35">
      <c r="A13">
        <v>14.77148388182813</v>
      </c>
      <c r="B13">
        <v>9.2543926821118259</v>
      </c>
      <c r="C13">
        <v>7.2839582876893738</v>
      </c>
      <c r="D13">
        <v>10.199956733496508</v>
      </c>
      <c r="E13">
        <v>14.975630063254998</v>
      </c>
      <c r="I13">
        <v>14.77148388182813</v>
      </c>
      <c r="J13">
        <v>9.2543926821118259</v>
      </c>
      <c r="K13">
        <v>14.975630063254998</v>
      </c>
    </row>
    <row r="15" spans="1:11" x14ac:dyDescent="0.35">
      <c r="A15" t="s">
        <v>97</v>
      </c>
      <c r="I15" t="s">
        <v>97</v>
      </c>
    </row>
    <row r="17" spans="1:15" ht="16" thickBot="1" x14ac:dyDescent="0.4">
      <c r="A17" t="s">
        <v>98</v>
      </c>
      <c r="I17" t="s">
        <v>98</v>
      </c>
    </row>
    <row r="18" spans="1:15" x14ac:dyDescent="0.35">
      <c r="A18" s="4" t="s">
        <v>99</v>
      </c>
      <c r="B18" s="4" t="s">
        <v>85</v>
      </c>
      <c r="C18" s="4" t="s">
        <v>86</v>
      </c>
      <c r="D18" s="4" t="s">
        <v>87</v>
      </c>
      <c r="E18" s="4" t="s">
        <v>88</v>
      </c>
      <c r="I18" s="4" t="s">
        <v>99</v>
      </c>
      <c r="J18" s="4" t="s">
        <v>85</v>
      </c>
      <c r="K18" s="4" t="s">
        <v>86</v>
      </c>
      <c r="L18" s="4" t="s">
        <v>87</v>
      </c>
      <c r="M18" s="4" t="s">
        <v>88</v>
      </c>
    </row>
    <row r="19" spans="1:15" x14ac:dyDescent="0.35">
      <c r="A19" s="2" t="s">
        <v>183</v>
      </c>
      <c r="B19" s="2">
        <v>12</v>
      </c>
      <c r="C19" s="2">
        <v>176.59727279467626</v>
      </c>
      <c r="D19" s="2">
        <v>14.716439399556355</v>
      </c>
      <c r="E19" s="2">
        <v>0.86145790145783296</v>
      </c>
      <c r="I19" s="2" t="s">
        <v>183</v>
      </c>
      <c r="J19" s="2">
        <v>12</v>
      </c>
      <c r="K19" s="2">
        <v>176.59727279467626</v>
      </c>
      <c r="L19" s="2">
        <v>14.716439399556355</v>
      </c>
      <c r="M19" s="2">
        <v>0.86145790145783296</v>
      </c>
    </row>
    <row r="20" spans="1:15" x14ac:dyDescent="0.35">
      <c r="A20" s="2" t="s">
        <v>81</v>
      </c>
      <c r="B20" s="2">
        <v>12</v>
      </c>
      <c r="C20" s="2">
        <v>125.01856602228763</v>
      </c>
      <c r="D20" s="2">
        <v>10.418213835190636</v>
      </c>
      <c r="E20" s="2">
        <v>3.0669979185104448</v>
      </c>
      <c r="I20" s="2" t="s">
        <v>81</v>
      </c>
      <c r="J20" s="2">
        <v>12</v>
      </c>
      <c r="K20" s="2">
        <v>125.01856602228763</v>
      </c>
      <c r="L20" s="2">
        <v>10.418213835190636</v>
      </c>
      <c r="M20" s="2">
        <v>3.0669979185104448</v>
      </c>
    </row>
    <row r="21" spans="1:15" ht="16" thickBot="1" x14ac:dyDescent="0.4">
      <c r="A21" s="2" t="s">
        <v>195</v>
      </c>
      <c r="B21" s="2">
        <v>12</v>
      </c>
      <c r="C21" s="2">
        <v>76.418089960033157</v>
      </c>
      <c r="D21" s="2">
        <v>6.3681741633360964</v>
      </c>
      <c r="E21" s="2">
        <v>1.3003299421700221</v>
      </c>
      <c r="I21" s="3" t="s">
        <v>207</v>
      </c>
      <c r="J21" s="3">
        <v>12</v>
      </c>
      <c r="K21" s="3">
        <v>149.74140877471359</v>
      </c>
      <c r="L21" s="3">
        <v>12.478450731226133</v>
      </c>
      <c r="M21" s="3">
        <v>6.5379158020668706</v>
      </c>
    </row>
    <row r="22" spans="1:15" x14ac:dyDescent="0.35">
      <c r="A22" s="2" t="s">
        <v>232</v>
      </c>
      <c r="B22" s="2">
        <v>12</v>
      </c>
      <c r="C22" s="2">
        <v>98.627234761766047</v>
      </c>
      <c r="D22" s="2">
        <v>8.21893623014717</v>
      </c>
      <c r="E22" s="2">
        <v>5.3593726052550688</v>
      </c>
    </row>
    <row r="23" spans="1:15" ht="16" thickBot="1" x14ac:dyDescent="0.4">
      <c r="A23" s="3" t="s">
        <v>207</v>
      </c>
      <c r="B23" s="3">
        <v>12</v>
      </c>
      <c r="C23" s="3">
        <v>149.74140877471359</v>
      </c>
      <c r="D23" s="3">
        <v>12.478450731226133</v>
      </c>
      <c r="E23" s="3">
        <v>6.5379158020668706</v>
      </c>
    </row>
    <row r="24" spans="1:15" ht="16" thickBot="1" x14ac:dyDescent="0.4">
      <c r="I24" t="s">
        <v>83</v>
      </c>
    </row>
    <row r="25" spans="1:15" x14ac:dyDescent="0.35">
      <c r="I25" s="4" t="s">
        <v>100</v>
      </c>
      <c r="J25" s="4" t="s">
        <v>92</v>
      </c>
      <c r="K25" s="4" t="s">
        <v>93</v>
      </c>
      <c r="L25" s="4" t="s">
        <v>90</v>
      </c>
      <c r="M25" s="4" t="s">
        <v>94</v>
      </c>
      <c r="N25" s="4" t="s">
        <v>95</v>
      </c>
      <c r="O25" s="4" t="s">
        <v>96</v>
      </c>
    </row>
    <row r="26" spans="1:15" ht="16" thickBot="1" x14ac:dyDescent="0.4">
      <c r="A26" t="s">
        <v>83</v>
      </c>
      <c r="I26" s="2" t="s">
        <v>101</v>
      </c>
      <c r="J26" s="2">
        <v>110.9116493981098</v>
      </c>
      <c r="K26" s="2">
        <v>2</v>
      </c>
      <c r="L26" s="2">
        <v>55.455824699054901</v>
      </c>
      <c r="M26" s="2">
        <v>15.895429677549942</v>
      </c>
      <c r="N26" s="2">
        <v>1.4638726396110039E-5</v>
      </c>
      <c r="O26" s="2">
        <v>3.2849176510382869</v>
      </c>
    </row>
    <row r="27" spans="1:15" x14ac:dyDescent="0.35">
      <c r="A27" s="4" t="s">
        <v>100</v>
      </c>
      <c r="B27" s="4" t="s">
        <v>92</v>
      </c>
      <c r="C27" s="4" t="s">
        <v>93</v>
      </c>
      <c r="D27" s="4" t="s">
        <v>90</v>
      </c>
      <c r="E27" s="4" t="s">
        <v>94</v>
      </c>
      <c r="F27" s="4" t="s">
        <v>95</v>
      </c>
      <c r="G27" s="4" t="s">
        <v>96</v>
      </c>
      <c r="I27" s="2" t="s">
        <v>102</v>
      </c>
      <c r="J27" s="2">
        <v>115.1300878423871</v>
      </c>
      <c r="K27" s="2">
        <v>33</v>
      </c>
      <c r="L27" s="2">
        <v>3.488790540678397</v>
      </c>
      <c r="M27" s="2"/>
      <c r="N27" s="2"/>
      <c r="O27" s="2"/>
    </row>
    <row r="28" spans="1:15" x14ac:dyDescent="0.35">
      <c r="A28" s="2" t="s">
        <v>101</v>
      </c>
      <c r="B28" s="2">
        <v>527.47895836053488</v>
      </c>
      <c r="C28" s="2">
        <v>4</v>
      </c>
      <c r="D28" s="2">
        <v>131.86973959013372</v>
      </c>
      <c r="E28" s="2">
        <v>38.499698846711716</v>
      </c>
      <c r="F28" s="2">
        <v>2.4190611227513994E-15</v>
      </c>
      <c r="G28" s="2">
        <v>2.5396886349036807</v>
      </c>
      <c r="I28" s="2"/>
      <c r="J28" s="2"/>
      <c r="K28" s="2"/>
      <c r="L28" s="2"/>
      <c r="M28" s="2"/>
      <c r="N28" s="2"/>
      <c r="O28" s="2"/>
    </row>
    <row r="29" spans="1:15" ht="16" thickBot="1" x14ac:dyDescent="0.4">
      <c r="A29" s="2" t="s">
        <v>102</v>
      </c>
      <c r="B29" s="2">
        <v>188.3868158640629</v>
      </c>
      <c r="C29" s="2">
        <v>55</v>
      </c>
      <c r="D29" s="2">
        <v>3.4252148338920527</v>
      </c>
      <c r="E29" s="2"/>
      <c r="F29" s="2"/>
      <c r="G29" s="2"/>
      <c r="I29" s="3" t="s">
        <v>84</v>
      </c>
      <c r="J29" s="3">
        <v>226.0417372404969</v>
      </c>
      <c r="K29" s="3">
        <v>35</v>
      </c>
      <c r="L29" s="3"/>
      <c r="M29" s="3"/>
      <c r="N29" s="3"/>
      <c r="O29" s="3"/>
    </row>
    <row r="30" spans="1:15" x14ac:dyDescent="0.35">
      <c r="A30" s="2"/>
      <c r="B30" s="2"/>
      <c r="C30" s="2"/>
      <c r="D30" s="2"/>
      <c r="E30" s="2"/>
      <c r="F30" s="2"/>
      <c r="G30" s="2"/>
    </row>
    <row r="31" spans="1:15" ht="16" thickBot="1" x14ac:dyDescent="0.4">
      <c r="A31" s="3" t="s">
        <v>84</v>
      </c>
      <c r="B31" s="3">
        <v>715.86577422459777</v>
      </c>
      <c r="C31" s="3">
        <v>59</v>
      </c>
      <c r="D31" s="3"/>
      <c r="E31" s="3"/>
      <c r="F31" s="3"/>
      <c r="G31" s="3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D3DB0-51F3-D144-BE7C-62C1E4389665}">
  <dimension ref="A2:E19"/>
  <sheetViews>
    <sheetView workbookViewId="0">
      <selection activeCell="F13" sqref="F13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207</v>
      </c>
      <c r="B3">
        <v>13.076367536203133</v>
      </c>
      <c r="C3">
        <v>4.7539860642729614</v>
      </c>
      <c r="D3">
        <v>2.4771690478500736</v>
      </c>
      <c r="E3">
        <v>4.2269655809859144</v>
      </c>
    </row>
    <row r="4" spans="1:5" x14ac:dyDescent="0.35">
      <c r="A4" t="s">
        <v>208</v>
      </c>
      <c r="B4">
        <v>13.391808285691909</v>
      </c>
      <c r="C4">
        <v>4.0057952854569656</v>
      </c>
      <c r="D4">
        <v>2.1517676590044679</v>
      </c>
      <c r="E4">
        <v>3.8920948008849545</v>
      </c>
    </row>
    <row r="5" spans="1:5" x14ac:dyDescent="0.35">
      <c r="A5" t="s">
        <v>209</v>
      </c>
      <c r="B5">
        <v>8.7193069353785404</v>
      </c>
      <c r="C5">
        <v>3.8450132347327344</v>
      </c>
      <c r="D5">
        <v>2.1337653276285975</v>
      </c>
      <c r="E5">
        <v>2.3169275532859723</v>
      </c>
    </row>
    <row r="6" spans="1:5" x14ac:dyDescent="0.35">
      <c r="A6" t="s">
        <v>210</v>
      </c>
      <c r="B6">
        <v>9.3177766974558409</v>
      </c>
      <c r="C6">
        <v>3.4554414862687906</v>
      </c>
      <c r="D6">
        <v>2.9178762282989297</v>
      </c>
      <c r="E6">
        <v>2.4239247994652393</v>
      </c>
    </row>
    <row r="7" spans="1:5" x14ac:dyDescent="0.35">
      <c r="A7" t="s">
        <v>211</v>
      </c>
      <c r="B7">
        <v>10.419050504594695</v>
      </c>
      <c r="C7">
        <v>3.9282963039365151</v>
      </c>
      <c r="D7">
        <v>2.7794323790713915</v>
      </c>
      <c r="E7">
        <v>2.8238877917414711</v>
      </c>
    </row>
    <row r="8" spans="1:5" x14ac:dyDescent="0.35">
      <c r="A8" t="s">
        <v>212</v>
      </c>
      <c r="B8">
        <v>9.6311122589531664</v>
      </c>
      <c r="C8">
        <v>3.5645876377410461</v>
      </c>
      <c r="D8">
        <v>3.1939372314421379</v>
      </c>
      <c r="E8">
        <v>2.6328166666666615</v>
      </c>
    </row>
    <row r="9" spans="1:5" x14ac:dyDescent="0.35">
      <c r="A9" t="s">
        <v>213</v>
      </c>
      <c r="B9">
        <v>17.210450907989607</v>
      </c>
      <c r="C9">
        <v>4.5865414856317477</v>
      </c>
      <c r="D9">
        <v>3.0417833541501267</v>
      </c>
      <c r="E9">
        <v>4.3951699232081918</v>
      </c>
    </row>
    <row r="10" spans="1:5" x14ac:dyDescent="0.35">
      <c r="A10" t="s">
        <v>214</v>
      </c>
      <c r="B10">
        <v>14.021953875964082</v>
      </c>
      <c r="C10">
        <v>4.0368029786856807</v>
      </c>
      <c r="D10">
        <v>2.3300961978694517</v>
      </c>
      <c r="E10">
        <v>4.1568075622775886</v>
      </c>
    </row>
    <row r="11" spans="1:5" x14ac:dyDescent="0.35">
      <c r="A11" t="s">
        <v>215</v>
      </c>
      <c r="B11">
        <v>12.030836991707048</v>
      </c>
      <c r="C11">
        <v>1.1674127539122741</v>
      </c>
      <c r="D11">
        <v>1.4596106563556683</v>
      </c>
      <c r="E11">
        <v>3.3541469439728364</v>
      </c>
    </row>
    <row r="12" spans="1:5" x14ac:dyDescent="0.35">
      <c r="A12" t="s">
        <v>216</v>
      </c>
      <c r="B12">
        <v>14.203247187683935</v>
      </c>
      <c r="C12">
        <v>2.3032292736784759</v>
      </c>
      <c r="D12">
        <v>1.9223256625811023</v>
      </c>
      <c r="E12">
        <v>3.5564174713193086</v>
      </c>
    </row>
    <row r="13" spans="1:5" x14ac:dyDescent="0.35">
      <c r="A13" t="s">
        <v>217</v>
      </c>
      <c r="B13">
        <v>12.743867529836614</v>
      </c>
      <c r="C13">
        <v>4.6929360990003088</v>
      </c>
      <c r="D13">
        <v>2.4770158234655688</v>
      </c>
      <c r="E13">
        <v>3.3118228208812299</v>
      </c>
    </row>
    <row r="14" spans="1:5" x14ac:dyDescent="0.35">
      <c r="A14" t="s">
        <v>218</v>
      </c>
      <c r="B14">
        <v>14.975630063254998</v>
      </c>
      <c r="C14">
        <v>3.2603770248414943</v>
      </c>
      <c r="D14">
        <v>2.3499282423797911</v>
      </c>
      <c r="E14">
        <v>3.7684464251439618</v>
      </c>
    </row>
    <row r="16" spans="1:5" x14ac:dyDescent="0.35">
      <c r="A16" t="s">
        <v>78</v>
      </c>
      <c r="B16">
        <f>AVERAGE(B3:B14)</f>
        <v>12.478450731226133</v>
      </c>
      <c r="C16">
        <f>AVERAGE(C3:C14)</f>
        <v>3.6333683023465828</v>
      </c>
      <c r="D16">
        <f>AVERAGE(D3:D14)</f>
        <v>2.4362256508414419</v>
      </c>
      <c r="E16">
        <f t="shared" ref="E16" si="0">AVERAGE(E3:E14)</f>
        <v>3.4049523616527781</v>
      </c>
    </row>
    <row r="17" spans="1:5" x14ac:dyDescent="0.35">
      <c r="A17" t="s">
        <v>79</v>
      </c>
      <c r="B17">
        <f>_xlfn.STDEV.P(B3:B14)</f>
        <v>2.4480787334618057</v>
      </c>
      <c r="C17">
        <f>_xlfn.STDEV.P(C3:C14)</f>
        <v>0.98935848440503571</v>
      </c>
      <c r="D17">
        <f>_xlfn.STDEV.P(D3:D14)</f>
        <v>0.4745984841195901</v>
      </c>
      <c r="E17">
        <f t="shared" ref="E17" si="1">_xlfn.STDEV.P(E3:E14)</f>
        <v>0.68951656334465783</v>
      </c>
    </row>
    <row r="18" spans="1:5" x14ac:dyDescent="0.35">
      <c r="A18" t="s">
        <v>80</v>
      </c>
      <c r="B18">
        <f>MEDIAN(B3:B14)</f>
        <v>12.910117533019873</v>
      </c>
      <c r="C18">
        <f t="shared" ref="C18:E18" si="2">MEDIAN(C3:C14)</f>
        <v>3.8866547693346245</v>
      </c>
      <c r="D18">
        <f t="shared" si="2"/>
        <v>2.4134720329226802</v>
      </c>
      <c r="E18">
        <f t="shared" si="2"/>
        <v>3.4552822076460723</v>
      </c>
    </row>
    <row r="19" spans="1:5" x14ac:dyDescent="0.35">
      <c r="A19" t="s">
        <v>91</v>
      </c>
      <c r="B19">
        <f>_xlfn.VAR.S(B3:B14)</f>
        <v>6.5379158020668706</v>
      </c>
      <c r="C19">
        <f t="shared" ref="C19:E19" si="3">_xlfn.VAR.S(C3:C14)</f>
        <v>1.0678147752700691</v>
      </c>
      <c r="D19">
        <f t="shared" si="3"/>
        <v>0.24572042304939534</v>
      </c>
      <c r="E19">
        <f t="shared" si="3"/>
        <v>0.51865428122904822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C38A0-C970-2043-937A-34A71CFBC4E1}">
  <dimension ref="A1:E19"/>
  <sheetViews>
    <sheetView workbookViewId="0">
      <selection activeCell="H14" sqref="H14"/>
    </sheetView>
  </sheetViews>
  <sheetFormatPr defaultColWidth="10.6640625" defaultRowHeight="15.5" x14ac:dyDescent="0.35"/>
  <sheetData>
    <row r="1" spans="1:5" x14ac:dyDescent="0.35">
      <c r="A1" s="5"/>
      <c r="B1" s="5"/>
      <c r="C1" s="5"/>
      <c r="D1" s="5"/>
      <c r="E1" s="5"/>
    </row>
    <row r="2" spans="1:5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35">
      <c r="A3" s="5" t="s">
        <v>279</v>
      </c>
      <c r="B3" s="5">
        <v>4.8066292616188289</v>
      </c>
      <c r="C3" s="5">
        <v>4.8066292616188289</v>
      </c>
      <c r="D3" s="5">
        <v>3.9557586295607106</v>
      </c>
      <c r="E3" s="5">
        <v>2.6881900557620821E-2</v>
      </c>
    </row>
    <row r="4" spans="1:5" x14ac:dyDescent="0.35">
      <c r="A4" s="5" t="s">
        <v>280</v>
      </c>
      <c r="B4" s="5">
        <v>4.0461091293433746</v>
      </c>
      <c r="C4" s="5">
        <v>4.0461091293433746</v>
      </c>
      <c r="D4" s="5">
        <v>4.4790749651732567</v>
      </c>
      <c r="E4" s="5">
        <v>1.9484386973180088E-2</v>
      </c>
    </row>
    <row r="5" spans="1:5" x14ac:dyDescent="0.35">
      <c r="A5" s="5" t="s">
        <v>281</v>
      </c>
      <c r="B5" s="5">
        <v>5.5350364389898896</v>
      </c>
      <c r="C5" s="5">
        <v>5.5350364389898896</v>
      </c>
      <c r="D5" s="5">
        <v>4.5844288044573931</v>
      </c>
      <c r="E5" s="5">
        <v>3.6016104436229213E-2</v>
      </c>
    </row>
    <row r="6" spans="1:5" x14ac:dyDescent="0.35">
      <c r="A6" s="5" t="s">
        <v>282</v>
      </c>
      <c r="B6" s="5">
        <v>3.8615548017146781</v>
      </c>
      <c r="C6" s="5">
        <v>3.8615548017146781</v>
      </c>
      <c r="D6" s="5">
        <v>4.0525850776464747</v>
      </c>
      <c r="E6" s="5">
        <v>1.9865973413379066E-2</v>
      </c>
    </row>
    <row r="7" spans="1:5" x14ac:dyDescent="0.35">
      <c r="A7" s="5" t="s">
        <v>283</v>
      </c>
      <c r="B7" s="5">
        <v>2.9861828512396693</v>
      </c>
      <c r="C7" s="5">
        <v>2.9861828512396693</v>
      </c>
      <c r="D7" s="5">
        <v>4.1257044480723746</v>
      </c>
      <c r="E7" s="5">
        <v>1.0288281250000001E-2</v>
      </c>
    </row>
    <row r="8" spans="1:5" x14ac:dyDescent="0.35">
      <c r="A8" s="5" t="s">
        <v>284</v>
      </c>
      <c r="B8" s="5">
        <v>4.8531169597326418</v>
      </c>
      <c r="C8" s="5">
        <v>4.8531169597326418</v>
      </c>
      <c r="D8" s="5">
        <v>3.7353882825300966</v>
      </c>
      <c r="E8" s="5">
        <v>3.0960347100175721E-2</v>
      </c>
    </row>
    <row r="9" spans="1:5" x14ac:dyDescent="0.35">
      <c r="A9" s="5" t="s">
        <v>285</v>
      </c>
      <c r="B9" s="5">
        <v>4.3620087998786214</v>
      </c>
      <c r="C9" s="5">
        <v>4.3620087998786214</v>
      </c>
      <c r="D9" s="5">
        <v>2.8600320784862285</v>
      </c>
      <c r="E9" s="5">
        <v>3.3263806706114417E-2</v>
      </c>
    </row>
    <row r="10" spans="1:5" x14ac:dyDescent="0.35">
      <c r="A10" s="5" t="s">
        <v>286</v>
      </c>
      <c r="B10" s="5">
        <v>3.8872302646423091</v>
      </c>
      <c r="C10" s="5">
        <v>3.8872302646423091</v>
      </c>
      <c r="D10" s="5">
        <v>4.0825869361434846</v>
      </c>
      <c r="E10" s="5">
        <v>1.832156419529837E-2</v>
      </c>
    </row>
    <row r="11" spans="1:5" x14ac:dyDescent="0.35">
      <c r="A11" s="5" t="s">
        <v>287</v>
      </c>
      <c r="B11" s="5">
        <v>3.9385857022429223</v>
      </c>
      <c r="C11" s="5">
        <v>3.9385857022429223</v>
      </c>
      <c r="D11" s="5">
        <v>4.196088269096836</v>
      </c>
      <c r="E11" s="5">
        <v>1.9017913568773231E-2</v>
      </c>
    </row>
    <row r="12" spans="1:5" x14ac:dyDescent="0.35">
      <c r="A12" s="5" t="s">
        <v>288</v>
      </c>
      <c r="B12" s="5">
        <v>4.6256955675557139</v>
      </c>
      <c r="C12" s="5">
        <v>4.6256955675557139</v>
      </c>
      <c r="D12" s="5">
        <v>4.4530508307422529</v>
      </c>
      <c r="E12" s="5">
        <v>2.5113154450261788E-2</v>
      </c>
    </row>
    <row r="13" spans="1:5" x14ac:dyDescent="0.35">
      <c r="A13" s="5" t="s">
        <v>289</v>
      </c>
      <c r="B13" s="5">
        <v>3.4044798046871398</v>
      </c>
      <c r="C13" s="5">
        <v>3.4044798046871398</v>
      </c>
      <c r="D13" s="5">
        <v>3.8536966076228802</v>
      </c>
      <c r="E13" s="5">
        <v>1.5591309106830117E-2</v>
      </c>
    </row>
    <row r="14" spans="1:5" x14ac:dyDescent="0.35">
      <c r="A14" s="5" t="s">
        <v>290</v>
      </c>
      <c r="B14" s="5">
        <v>3.3933518005540164</v>
      </c>
      <c r="C14" s="5">
        <v>3.3933518005540164</v>
      </c>
      <c r="D14" s="5">
        <v>3.2483395942368185</v>
      </c>
      <c r="E14" s="5">
        <v>1.7197587719298253E-2</v>
      </c>
    </row>
    <row r="15" spans="1:5" x14ac:dyDescent="0.35">
      <c r="A15" s="5"/>
      <c r="B15" s="5"/>
      <c r="C15" s="5"/>
      <c r="D15" s="5"/>
      <c r="E15" s="5"/>
    </row>
    <row r="16" spans="1:5" x14ac:dyDescent="0.35">
      <c r="A16" t="s">
        <v>78</v>
      </c>
      <c r="B16" s="5">
        <f>AVERAGE(B3:B14)</f>
        <v>4.1416651151833177</v>
      </c>
      <c r="C16" s="5">
        <f t="shared" ref="C16:E16" si="0">AVERAGE(C3:C14)</f>
        <v>4.1416651151833177</v>
      </c>
      <c r="D16" s="5">
        <f t="shared" si="0"/>
        <v>3.9688945436473997</v>
      </c>
      <c r="E16" s="5">
        <f t="shared" si="0"/>
        <v>2.2666860789763422E-2</v>
      </c>
    </row>
    <row r="17" spans="1:5" x14ac:dyDescent="0.35">
      <c r="A17" t="s">
        <v>79</v>
      </c>
      <c r="B17" s="5">
        <f>_xlfn.STDEV.P(B3:B14)</f>
        <v>0.69550861747568049</v>
      </c>
      <c r="C17" s="5">
        <f t="shared" ref="C17:E17" si="1">_xlfn.STDEV.P(C3:C14)</f>
        <v>0.69550861747568049</v>
      </c>
      <c r="D17" s="5">
        <f t="shared" si="1"/>
        <v>0.48187601207176944</v>
      </c>
      <c r="E17" s="5">
        <f t="shared" si="1"/>
        <v>7.4521000158181434E-3</v>
      </c>
    </row>
    <row r="18" spans="1:5" x14ac:dyDescent="0.35">
      <c r="A18" t="s">
        <v>80</v>
      </c>
      <c r="B18">
        <f>MEDIAN(B3:B14)</f>
        <v>3.9923474157931484</v>
      </c>
      <c r="C18">
        <f t="shared" ref="C18:E18" si="2">MEDIAN(C3:C14)</f>
        <v>3.9923474157931484</v>
      </c>
      <c r="D18">
        <f t="shared" si="2"/>
        <v>4.0675860068949792</v>
      </c>
      <c r="E18">
        <f t="shared" si="2"/>
        <v>1.9675180193279577E-2</v>
      </c>
    </row>
    <row r="19" spans="1:5" x14ac:dyDescent="0.35">
      <c r="A19" t="s">
        <v>91</v>
      </c>
      <c r="B19">
        <f>_xlfn.VAR.S(B3:B14)</f>
        <v>0.5277078948904701</v>
      </c>
      <c r="C19">
        <f t="shared" ref="C19:E19" si="3">_xlfn.VAR.S(C3:C14)</f>
        <v>0.5277078948904701</v>
      </c>
      <c r="D19">
        <f t="shared" si="3"/>
        <v>0.25331399019293599</v>
      </c>
      <c r="E19">
        <f t="shared" si="3"/>
        <v>6.058232143173468E-5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FCEB6-D757-D042-98D6-C160D48C895B}">
  <dimension ref="A2:E19"/>
  <sheetViews>
    <sheetView zoomScale="70" zoomScaleNormal="70" workbookViewId="0">
      <selection activeCell="I17" sqref="I17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s="1" t="s">
        <v>82</v>
      </c>
      <c r="B3" s="1"/>
      <c r="C3" s="1"/>
      <c r="D3" s="1"/>
      <c r="E3" s="1"/>
    </row>
    <row r="4" spans="1:5" x14ac:dyDescent="0.35">
      <c r="A4" t="s">
        <v>268</v>
      </c>
      <c r="B4">
        <v>4.4466256698759219</v>
      </c>
      <c r="C4">
        <v>4.4466256698759219</v>
      </c>
      <c r="D4">
        <v>3.900807727231987</v>
      </c>
      <c r="E4">
        <v>2.8031125226860271E-2</v>
      </c>
    </row>
    <row r="5" spans="1:5" x14ac:dyDescent="0.35">
      <c r="A5" t="s">
        <v>269</v>
      </c>
      <c r="B5">
        <v>3.3950617283950613</v>
      </c>
      <c r="C5">
        <v>3.3950617283950613</v>
      </c>
      <c r="D5">
        <v>4.86554338583157</v>
      </c>
      <c r="E5">
        <v>1.3173935185185191E-2</v>
      </c>
    </row>
    <row r="6" spans="1:5" x14ac:dyDescent="0.35">
      <c r="A6" t="s">
        <v>270</v>
      </c>
      <c r="B6">
        <v>3.8458680142687287</v>
      </c>
      <c r="C6">
        <v>3.8458680142687287</v>
      </c>
      <c r="D6">
        <v>3.9627228622145805</v>
      </c>
      <c r="E6">
        <v>2.0170172413793087E-2</v>
      </c>
    </row>
    <row r="7" spans="1:5" x14ac:dyDescent="0.35">
      <c r="A7" t="s">
        <v>271</v>
      </c>
      <c r="B7">
        <v>3.7822754168908017</v>
      </c>
      <c r="C7">
        <v>3.7822754168908017</v>
      </c>
      <c r="D7">
        <v>4.1706050053983521</v>
      </c>
      <c r="E7">
        <v>1.8250065559440552E-2</v>
      </c>
    </row>
    <row r="8" spans="1:5" x14ac:dyDescent="0.35">
      <c r="A8" t="s">
        <v>272</v>
      </c>
      <c r="B8">
        <v>4.073741874850362</v>
      </c>
      <c r="C8">
        <v>4.073741874850362</v>
      </c>
      <c r="D8">
        <v>3.5274172988668786</v>
      </c>
      <c r="E8">
        <v>2.4975378071833667E-2</v>
      </c>
    </row>
    <row r="9" spans="1:5" x14ac:dyDescent="0.35">
      <c r="A9" t="s">
        <v>273</v>
      </c>
      <c r="B9">
        <v>4.7895841207366185</v>
      </c>
      <c r="C9">
        <v>4.7895841207366185</v>
      </c>
      <c r="D9">
        <v>4.5300284054828168</v>
      </c>
      <c r="E9">
        <v>2.8131159747292432E-2</v>
      </c>
    </row>
    <row r="10" spans="1:5" x14ac:dyDescent="0.35">
      <c r="A10" t="s">
        <v>274</v>
      </c>
      <c r="B10">
        <v>4.7645436851211063</v>
      </c>
      <c r="C10">
        <v>4.7645436851211063</v>
      </c>
      <c r="D10">
        <v>4.6428720775355155</v>
      </c>
      <c r="E10">
        <v>2.6359420955882361E-2</v>
      </c>
    </row>
    <row r="11" spans="1:5" x14ac:dyDescent="0.35">
      <c r="A11" t="s">
        <v>275</v>
      </c>
      <c r="B11">
        <v>3.4686090877558096</v>
      </c>
      <c r="C11">
        <v>3.4686090877558096</v>
      </c>
      <c r="D11">
        <v>2.636172046075588</v>
      </c>
      <c r="E11">
        <v>2.1007056451612913E-2</v>
      </c>
    </row>
    <row r="12" spans="1:5" x14ac:dyDescent="0.35">
      <c r="A12" t="s">
        <v>276</v>
      </c>
      <c r="B12">
        <v>5.1411367716037404</v>
      </c>
      <c r="C12">
        <v>5.1411367716037404</v>
      </c>
      <c r="D12">
        <v>4.8138463765204236</v>
      </c>
      <c r="E12">
        <v>2.9818212237093699E-2</v>
      </c>
    </row>
    <row r="13" spans="1:5" x14ac:dyDescent="0.35">
      <c r="A13" t="s">
        <v>277</v>
      </c>
      <c r="B13">
        <v>3.2490548204158793</v>
      </c>
      <c r="C13">
        <v>3.2490548204158793</v>
      </c>
      <c r="D13">
        <v>2.8872874445372356</v>
      </c>
      <c r="E13">
        <v>1.835661231884058E-2</v>
      </c>
    </row>
    <row r="14" spans="1:5" x14ac:dyDescent="0.35">
      <c r="A14" t="s">
        <v>278</v>
      </c>
      <c r="B14">
        <v>3.8993868550324509</v>
      </c>
      <c r="C14">
        <v>3.8993868550324509</v>
      </c>
      <c r="D14">
        <v>3.1280487219672133</v>
      </c>
      <c r="E14">
        <v>2.6793562874251477E-2</v>
      </c>
    </row>
    <row r="16" spans="1:5" x14ac:dyDescent="0.35">
      <c r="A16" t="s">
        <v>78</v>
      </c>
      <c r="B16">
        <f>AVERAGE(B3:B14)</f>
        <v>4.0778080040860436</v>
      </c>
      <c r="C16">
        <f>AVERAGE(C3:C14)</f>
        <v>4.0778080040860436</v>
      </c>
      <c r="D16">
        <f>AVERAGE(D3:D14)</f>
        <v>3.9150319410601964</v>
      </c>
      <c r="E16">
        <f>AVERAGE(E3:E14)</f>
        <v>2.318788191291693E-2</v>
      </c>
    </row>
    <row r="17" spans="1:5" x14ac:dyDescent="0.35">
      <c r="A17" t="s">
        <v>79</v>
      </c>
      <c r="B17">
        <f>_xlfn.STDEV.P(B3:B14)</f>
        <v>0.59863554090257232</v>
      </c>
      <c r="C17">
        <f>_xlfn.STDEV.P(C3:C14)</f>
        <v>0.59863554090257232</v>
      </c>
      <c r="D17">
        <f>_xlfn.STDEV.P(D3:D14)</f>
        <v>0.74762865928909505</v>
      </c>
      <c r="E17">
        <f>_xlfn.STDEV.P(E3:E14)</f>
        <v>5.0450147758918555E-3</v>
      </c>
    </row>
    <row r="18" spans="1:5" x14ac:dyDescent="0.35">
      <c r="A18" t="s">
        <v>80</v>
      </c>
      <c r="B18">
        <f>MEDIAN(B3:B14)</f>
        <v>3.8993868550324509</v>
      </c>
      <c r="C18">
        <f t="shared" ref="C18:E18" si="0">MEDIAN(C3:C14)</f>
        <v>3.8993868550324509</v>
      </c>
      <c r="D18">
        <f t="shared" si="0"/>
        <v>3.9627228622145805</v>
      </c>
      <c r="E18">
        <f t="shared" si="0"/>
        <v>2.4975378071833667E-2</v>
      </c>
    </row>
    <row r="19" spans="1:5" x14ac:dyDescent="0.35">
      <c r="A19" t="s">
        <v>91</v>
      </c>
      <c r="B19">
        <f>_xlfn.VAR.S(B3:B14)</f>
        <v>0.39420096191488768</v>
      </c>
      <c r="C19">
        <f t="shared" ref="C19:E19" si="1">_xlfn.VAR.S(C3:C14)</f>
        <v>0.39420096191488768</v>
      </c>
      <c r="D19">
        <f t="shared" si="1"/>
        <v>0.61484347340945078</v>
      </c>
      <c r="E19">
        <f t="shared" si="1"/>
        <v>2.7997391497863821E-5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99A82-3B11-4F1F-86F3-25EECCC302A7}">
  <sheetPr>
    <tabColor rgb="FF92D050"/>
  </sheetPr>
  <dimension ref="A2:E19"/>
  <sheetViews>
    <sheetView zoomScale="80" zoomScaleNormal="80" workbookViewId="0">
      <selection activeCell="B3" sqref="B3:B14"/>
    </sheetView>
  </sheetViews>
  <sheetFormatPr defaultRowHeight="15.5" x14ac:dyDescent="0.35"/>
  <cols>
    <col min="1" max="1" width="10.4140625" bestFit="1" customWidth="1"/>
    <col min="2" max="5" width="12" bestFit="1" customWidth="1"/>
  </cols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s="7" t="s">
        <v>342</v>
      </c>
      <c r="B3" s="7">
        <v>1.9306155251141552</v>
      </c>
      <c r="C3" s="7">
        <v>1.9306155251141552</v>
      </c>
      <c r="D3" s="7">
        <v>2.6002523357576761</v>
      </c>
      <c r="E3" s="7">
        <v>8.3254038600950875E-3</v>
      </c>
    </row>
    <row r="4" spans="1:5" x14ac:dyDescent="0.35">
      <c r="A4" t="s">
        <v>343</v>
      </c>
      <c r="B4">
        <v>1.7228931707317077</v>
      </c>
      <c r="C4">
        <v>1.7228931707317077</v>
      </c>
      <c r="D4">
        <v>2.3630784964842437</v>
      </c>
      <c r="E4">
        <v>1.1248583036105238E-2</v>
      </c>
    </row>
    <row r="5" spans="1:5" x14ac:dyDescent="0.35">
      <c r="A5" s="7" t="s">
        <v>344</v>
      </c>
      <c r="B5">
        <v>2.0068000000000001</v>
      </c>
      <c r="C5">
        <v>2.0068000000000001</v>
      </c>
      <c r="D5">
        <v>3.0912485366243745</v>
      </c>
      <c r="E5">
        <v>1.0091944436652595E-2</v>
      </c>
    </row>
    <row r="6" spans="1:5" x14ac:dyDescent="0.35">
      <c r="A6" s="7" t="s">
        <v>345</v>
      </c>
      <c r="B6">
        <v>2.2299677966101692</v>
      </c>
      <c r="C6">
        <v>2.2299677966101692</v>
      </c>
      <c r="D6">
        <v>2.8607452382454932</v>
      </c>
      <c r="E6">
        <v>1.134725427527177E-2</v>
      </c>
    </row>
    <row r="7" spans="1:5" x14ac:dyDescent="0.35">
      <c r="A7" s="7" t="s">
        <v>346</v>
      </c>
      <c r="B7">
        <v>2.2246032786885248</v>
      </c>
      <c r="C7">
        <v>2.2246032786885248</v>
      </c>
      <c r="D7">
        <v>2.747755564970598</v>
      </c>
      <c r="E7">
        <v>1.0859219798036902E-2</v>
      </c>
    </row>
    <row r="8" spans="1:5" x14ac:dyDescent="0.35">
      <c r="A8" s="7" t="s">
        <v>347</v>
      </c>
      <c r="B8">
        <v>2.4997977678571424</v>
      </c>
      <c r="C8">
        <v>2.4997977678571424</v>
      </c>
      <c r="D8">
        <v>2.4216996443586281</v>
      </c>
      <c r="E8">
        <v>1.3006568025628919E-2</v>
      </c>
    </row>
    <row r="9" spans="1:5" x14ac:dyDescent="0.35">
      <c r="A9" s="7" t="s">
        <v>348</v>
      </c>
      <c r="B9">
        <v>2.4121344000000002</v>
      </c>
      <c r="C9">
        <v>2.4121344000000002</v>
      </c>
      <c r="D9">
        <v>3.2803886254249481</v>
      </c>
      <c r="E9">
        <v>1.4755598152521894E-2</v>
      </c>
    </row>
    <row r="10" spans="1:5" x14ac:dyDescent="0.35">
      <c r="A10" s="7" t="s">
        <v>349</v>
      </c>
      <c r="B10">
        <v>2.9968100358422944</v>
      </c>
      <c r="C10">
        <v>2.9968100358422944</v>
      </c>
      <c r="D10">
        <v>3.5531576330287855</v>
      </c>
      <c r="E10">
        <v>1.9620855490403134E-2</v>
      </c>
    </row>
    <row r="11" spans="1:5" x14ac:dyDescent="0.35">
      <c r="A11" s="7" t="s">
        <v>350</v>
      </c>
      <c r="B11">
        <v>2.59903237410072</v>
      </c>
      <c r="C11">
        <v>2.59903237410072</v>
      </c>
      <c r="D11">
        <v>3.1298087158369592</v>
      </c>
      <c r="E11">
        <v>1.7507615590699327E-2</v>
      </c>
    </row>
    <row r="12" spans="1:5" x14ac:dyDescent="0.35">
      <c r="A12" s="7" t="s">
        <v>351</v>
      </c>
      <c r="B12">
        <v>2.4319890756302516</v>
      </c>
      <c r="C12">
        <v>2.4319890756302516</v>
      </c>
      <c r="D12">
        <v>3.2706342746227208</v>
      </c>
      <c r="E12">
        <v>1.447278830257648E-2</v>
      </c>
    </row>
    <row r="13" spans="1:5" x14ac:dyDescent="0.35">
      <c r="A13" s="7" t="s">
        <v>352</v>
      </c>
      <c r="B13">
        <v>2.7466357692307692</v>
      </c>
      <c r="C13">
        <v>2.7466357692307692</v>
      </c>
      <c r="D13">
        <v>3.3748077183615997</v>
      </c>
      <c r="E13">
        <v>1.8188772452403548E-2</v>
      </c>
    </row>
    <row r="14" spans="1:5" x14ac:dyDescent="0.35">
      <c r="A14" t="s">
        <v>353</v>
      </c>
      <c r="B14">
        <v>2.7509686746987967</v>
      </c>
      <c r="C14">
        <v>2.7509686746987967</v>
      </c>
      <c r="D14">
        <v>3.3398447668292168</v>
      </c>
      <c r="E14">
        <v>1.8609437864583838E-2</v>
      </c>
    </row>
    <row r="16" spans="1:5" x14ac:dyDescent="0.35">
      <c r="A16" t="s">
        <v>78</v>
      </c>
      <c r="B16">
        <f>AVERAGE(B3:B14)</f>
        <v>2.3793539890420443</v>
      </c>
      <c r="C16">
        <f>AVERAGE(C3:C14)</f>
        <v>2.3793539890420443</v>
      </c>
      <c r="D16">
        <f>AVERAGE(D3:D14)</f>
        <v>3.0027851292121035</v>
      </c>
      <c r="E16">
        <f>AVERAGE(E3:E14)</f>
        <v>1.4002836773748228E-2</v>
      </c>
    </row>
    <row r="17" spans="1:5" x14ac:dyDescent="0.35">
      <c r="A17" t="s">
        <v>79</v>
      </c>
      <c r="B17">
        <f>_xlfn.STDEV.P(B3:B14)</f>
        <v>0.35802969632011966</v>
      </c>
      <c r="C17">
        <f>_xlfn.STDEV.P(C3:C14)</f>
        <v>0.35802969632011966</v>
      </c>
      <c r="D17">
        <f>_xlfn.STDEV.P(D3:D14)</f>
        <v>0.37879419507332712</v>
      </c>
      <c r="E17">
        <f>_xlfn.STDEV.P(E3:E14)</f>
        <v>3.6103690789234932E-3</v>
      </c>
    </row>
    <row r="18" spans="1:5" x14ac:dyDescent="0.35">
      <c r="A18" t="s">
        <v>80</v>
      </c>
      <c r="B18">
        <f>MEDIAN(B3:B14)</f>
        <v>2.4220617378151257</v>
      </c>
      <c r="C18">
        <f t="shared" ref="C18:E18" si="0">MEDIAN(C3:C14)</f>
        <v>2.4220617378151257</v>
      </c>
      <c r="D18">
        <f t="shared" si="0"/>
        <v>3.1105286262306668</v>
      </c>
      <c r="E18">
        <f t="shared" si="0"/>
        <v>1.3739678164102698E-2</v>
      </c>
    </row>
    <row r="19" spans="1:5" x14ac:dyDescent="0.35">
      <c r="A19" t="s">
        <v>91</v>
      </c>
      <c r="B19">
        <f>_xlfn.VAR.S(B3:B14)</f>
        <v>0.13983846921499321</v>
      </c>
      <c r="C19">
        <f t="shared" ref="C19:E19" si="1">_xlfn.VAR.S(C3:C14)</f>
        <v>0.13983846921499321</v>
      </c>
      <c r="D19">
        <f t="shared" si="1"/>
        <v>0.15652913696863571</v>
      </c>
      <c r="E19">
        <f t="shared" si="1"/>
        <v>1.4219743512051144E-5</v>
      </c>
    </row>
  </sheetData>
  <phoneticPr fontId="6" type="noConversion"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B11BF-D60D-C74B-808B-5B392C5523A0}">
  <dimension ref="A2:E19"/>
  <sheetViews>
    <sheetView workbookViewId="0">
      <selection activeCell="E12" sqref="E12"/>
    </sheetView>
  </sheetViews>
  <sheetFormatPr defaultColWidth="10.6640625" defaultRowHeight="15.5" x14ac:dyDescent="0.35"/>
  <sheetData>
    <row r="2" spans="1:5" x14ac:dyDescent="0.35"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18</v>
      </c>
      <c r="B3">
        <v>3.5869911786587316</v>
      </c>
      <c r="C3">
        <v>3.5869911786587316</v>
      </c>
      <c r="D3">
        <v>4.7429344993612785</v>
      </c>
      <c r="E3">
        <v>1.5236288659793814E-2</v>
      </c>
    </row>
    <row r="4" spans="1:5" x14ac:dyDescent="0.35">
      <c r="A4" t="s">
        <v>19</v>
      </c>
      <c r="B4">
        <v>3.2098873264040537</v>
      </c>
      <c r="C4">
        <v>3.2098873264040537</v>
      </c>
      <c r="D4">
        <v>3.6283054021976064</v>
      </c>
      <c r="E4">
        <v>1.5931331775700934E-2</v>
      </c>
    </row>
    <row r="5" spans="1:5" x14ac:dyDescent="0.35">
      <c r="A5" t="s">
        <v>20</v>
      </c>
      <c r="B5">
        <v>2.9236383054467781</v>
      </c>
      <c r="C5">
        <v>2.9236383054467781</v>
      </c>
      <c r="D5">
        <v>2.7977410653582524</v>
      </c>
      <c r="E5">
        <v>1.4937382075471692E-2</v>
      </c>
    </row>
    <row r="6" spans="1:5" x14ac:dyDescent="0.35">
      <c r="A6" t="s">
        <v>21</v>
      </c>
      <c r="B6">
        <v>2.2657082623476241</v>
      </c>
      <c r="C6">
        <v>2.2657082623476241</v>
      </c>
      <c r="D6">
        <v>2.0751114056374287</v>
      </c>
      <c r="E6">
        <v>1.2884339774557177E-2</v>
      </c>
    </row>
    <row r="7" spans="1:5" x14ac:dyDescent="0.35">
      <c r="A7" t="s">
        <v>22</v>
      </c>
      <c r="B7">
        <v>3.4973312672176302</v>
      </c>
      <c r="C7">
        <v>3.4973312672176302</v>
      </c>
      <c r="D7">
        <v>4.3321223965892077</v>
      </c>
      <c r="E7">
        <v>1.5880516098484839E-2</v>
      </c>
    </row>
    <row r="8" spans="1:5" x14ac:dyDescent="0.35">
      <c r="A8" t="s">
        <v>23</v>
      </c>
      <c r="B8">
        <v>4.354768471476266</v>
      </c>
      <c r="C8">
        <v>4.354768471476266</v>
      </c>
      <c r="D8">
        <v>4.564226932868646</v>
      </c>
      <c r="E8">
        <v>2.35105923694779E-2</v>
      </c>
    </row>
    <row r="9" spans="1:5" x14ac:dyDescent="0.35">
      <c r="A9" t="s">
        <v>24</v>
      </c>
      <c r="B9">
        <v>4.4784187913392515</v>
      </c>
      <c r="C9">
        <v>4.4784187913392515</v>
      </c>
      <c r="D9">
        <v>3.0329144645227788</v>
      </c>
      <c r="E9">
        <v>3.4066376879699233E-2</v>
      </c>
    </row>
    <row r="10" spans="1:5" x14ac:dyDescent="0.35">
      <c r="A10" t="s">
        <v>25</v>
      </c>
      <c r="B10">
        <v>4.1888056997947114</v>
      </c>
      <c r="C10">
        <v>4.1888056997947114</v>
      </c>
      <c r="D10">
        <v>4.0037488945782238</v>
      </c>
      <c r="E10">
        <v>2.4582005494505507E-2</v>
      </c>
    </row>
    <row r="11" spans="1:5" x14ac:dyDescent="0.35">
      <c r="A11" t="s">
        <v>26</v>
      </c>
      <c r="B11">
        <v>3.506391454912603</v>
      </c>
      <c r="C11">
        <v>3.506391454912603</v>
      </c>
      <c r="D11">
        <v>3.8151401213819969</v>
      </c>
      <c r="E11">
        <v>1.8117975567190237E-2</v>
      </c>
    </row>
    <row r="12" spans="1:5" x14ac:dyDescent="0.35">
      <c r="A12" t="s">
        <v>27</v>
      </c>
      <c r="B12">
        <v>4.417690579997358</v>
      </c>
      <c r="C12">
        <v>4.417690579997358</v>
      </c>
      <c r="D12">
        <v>4.3581987679435299</v>
      </c>
      <c r="E12">
        <v>2.4879142720306488E-2</v>
      </c>
    </row>
    <row r="13" spans="1:5" x14ac:dyDescent="0.35">
      <c r="A13" t="s">
        <v>28</v>
      </c>
      <c r="B13">
        <v>3.0163979812113482</v>
      </c>
      <c r="C13">
        <v>3.0163979812113482</v>
      </c>
      <c r="D13">
        <v>3.4028561728716444</v>
      </c>
      <c r="E13">
        <v>1.4145116054158618E-2</v>
      </c>
    </row>
    <row r="14" spans="1:5" x14ac:dyDescent="0.35">
      <c r="A14" t="s">
        <v>29</v>
      </c>
      <c r="B14">
        <v>3.617292422311539</v>
      </c>
      <c r="C14">
        <v>3.617292422311539</v>
      </c>
      <c r="D14">
        <v>3.6783378991939943</v>
      </c>
      <c r="E14">
        <v>1.9857995049504949E-2</v>
      </c>
    </row>
    <row r="16" spans="1:5" x14ac:dyDescent="0.35">
      <c r="A16" t="s">
        <v>78</v>
      </c>
      <c r="B16">
        <f>AVERAGE(B3:B14)</f>
        <v>3.5886101450931576</v>
      </c>
      <c r="C16">
        <f>AVERAGE(C3:C14)</f>
        <v>3.5886101450931576</v>
      </c>
      <c r="D16">
        <f>AVERAGE(D3:D14)</f>
        <v>3.7026365018753817</v>
      </c>
      <c r="E16">
        <f>AVERAGE(E3:E14)</f>
        <v>1.950242187657095E-2</v>
      </c>
    </row>
    <row r="17" spans="1:5" x14ac:dyDescent="0.35">
      <c r="A17" t="s">
        <v>79</v>
      </c>
      <c r="B17">
        <f>_xlfn.STDEV.P(B3:B14)</f>
        <v>0.65226520634308438</v>
      </c>
      <c r="C17">
        <f>_xlfn.STDEV.P(C3:C14)</f>
        <v>0.65226520634308438</v>
      </c>
      <c r="D17">
        <f>_xlfn.STDEV.P(D3:D14)</f>
        <v>0.75089297869761729</v>
      </c>
      <c r="E17">
        <f>_xlfn.STDEV.P(E3:E14)</f>
        <v>5.9325285504854075E-3</v>
      </c>
    </row>
    <row r="18" spans="1:5" x14ac:dyDescent="0.35">
      <c r="A18" t="s">
        <v>80</v>
      </c>
      <c r="B18">
        <f>MEDIAN(B3:B14)</f>
        <v>3.5466913167856671</v>
      </c>
      <c r="C18">
        <f t="shared" ref="C18:E18" si="0">MEDIAN(C3:C14)</f>
        <v>3.5466913167856671</v>
      </c>
      <c r="D18">
        <f t="shared" si="0"/>
        <v>3.7467390102879956</v>
      </c>
      <c r="E18">
        <f t="shared" si="0"/>
        <v>1.7024653671445587E-2</v>
      </c>
    </row>
    <row r="19" spans="1:5" x14ac:dyDescent="0.35">
      <c r="A19" t="s">
        <v>91</v>
      </c>
      <c r="B19">
        <f>_xlfn.VAR.S(B3:B14)</f>
        <v>0.46412716298813061</v>
      </c>
      <c r="C19">
        <f t="shared" ref="C19:E19" si="1">_xlfn.VAR.S(C3:C14)</f>
        <v>0.46412716298813061</v>
      </c>
      <c r="D19">
        <f t="shared" si="1"/>
        <v>0.61509847140805041</v>
      </c>
      <c r="E19">
        <f t="shared" si="1"/>
        <v>3.8394430911626767E-5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C6D6A-B068-B145-A07E-89F054653D4A}">
  <dimension ref="A2:E19"/>
  <sheetViews>
    <sheetView workbookViewId="0">
      <selection activeCell="G11" sqref="G11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291</v>
      </c>
      <c r="B3">
        <v>5.035400390625</v>
      </c>
      <c r="C3">
        <v>2.2459030151367188</v>
      </c>
      <c r="D3">
        <v>3.3919009300441014</v>
      </c>
      <c r="E3">
        <v>1.0599223144531245</v>
      </c>
    </row>
    <row r="4" spans="1:5" x14ac:dyDescent="0.35">
      <c r="A4" t="s">
        <v>292</v>
      </c>
      <c r="B4">
        <v>3.2777810150923608</v>
      </c>
      <c r="C4">
        <v>3.2777810150923608</v>
      </c>
      <c r="D4">
        <v>4.1411276587445052</v>
      </c>
      <c r="E4">
        <v>0.60142965171755769</v>
      </c>
    </row>
    <row r="5" spans="1:5" x14ac:dyDescent="0.35">
      <c r="A5" t="s">
        <v>293</v>
      </c>
      <c r="B5">
        <v>3.7230926627228693</v>
      </c>
      <c r="C5">
        <v>3.7230926627228693</v>
      </c>
      <c r="D5">
        <v>3.1946981197054902</v>
      </c>
      <c r="E5">
        <v>0.66228420398010124</v>
      </c>
    </row>
    <row r="6" spans="1:5" x14ac:dyDescent="0.35">
      <c r="A6" t="s">
        <v>294</v>
      </c>
      <c r="B6">
        <v>3.5818447777153697</v>
      </c>
      <c r="C6">
        <v>3.2777258814942529</v>
      </c>
      <c r="D6">
        <v>3.1200921783085631</v>
      </c>
      <c r="E6">
        <v>0.96927101386481807</v>
      </c>
    </row>
    <row r="7" spans="1:5" x14ac:dyDescent="0.35">
      <c r="A7" t="s">
        <v>295</v>
      </c>
      <c r="B7">
        <v>4.1833462465564732</v>
      </c>
      <c r="C7">
        <v>3.9143207644628091</v>
      </c>
      <c r="D7">
        <v>3.7481977922027823</v>
      </c>
      <c r="E7">
        <v>0.92703546401515191</v>
      </c>
    </row>
    <row r="8" spans="1:5" x14ac:dyDescent="0.35">
      <c r="A8" t="s">
        <v>296</v>
      </c>
      <c r="B8">
        <v>4.3760330578512399</v>
      </c>
      <c r="C8">
        <v>4.3760330578512399</v>
      </c>
      <c r="D8">
        <v>3.2900398939638955</v>
      </c>
      <c r="E8">
        <v>0.61756845454545428</v>
      </c>
    </row>
    <row r="9" spans="1:5" x14ac:dyDescent="0.35">
      <c r="A9" t="s">
        <v>297</v>
      </c>
      <c r="B9">
        <v>4.6859336711962571</v>
      </c>
      <c r="C9">
        <v>2.0492801848964133</v>
      </c>
      <c r="D9">
        <v>3.1632863378249874</v>
      </c>
      <c r="E9">
        <v>1.1309976679104483</v>
      </c>
    </row>
    <row r="10" spans="1:5" x14ac:dyDescent="0.35">
      <c r="A10" t="s">
        <v>298</v>
      </c>
      <c r="B10">
        <v>4.8972064749675575</v>
      </c>
      <c r="C10">
        <v>3.8317054845980469</v>
      </c>
      <c r="D10">
        <v>3.563275561565701</v>
      </c>
      <c r="E10">
        <v>1.1504008264462852E-2</v>
      </c>
    </row>
    <row r="11" spans="1:5" x14ac:dyDescent="0.35">
      <c r="A11" t="s">
        <v>299</v>
      </c>
      <c r="B11">
        <v>4.0465219976218787</v>
      </c>
      <c r="C11">
        <v>4.0465219976218787</v>
      </c>
      <c r="D11">
        <v>3.1752770756213424</v>
      </c>
      <c r="E11">
        <v>0.63472995689655176</v>
      </c>
    </row>
    <row r="12" spans="1:5" x14ac:dyDescent="0.35">
      <c r="A12" t="s">
        <v>300</v>
      </c>
      <c r="B12">
        <v>3.6913742650809418</v>
      </c>
      <c r="C12">
        <v>3.6913742650809418</v>
      </c>
      <c r="D12">
        <v>2.4271072659071278</v>
      </c>
      <c r="E12">
        <v>0.70085179188255498</v>
      </c>
    </row>
    <row r="13" spans="1:5" x14ac:dyDescent="0.35">
      <c r="A13" t="s">
        <v>301</v>
      </c>
      <c r="B13">
        <v>3.5466992919616822</v>
      </c>
      <c r="C13">
        <v>2.9826981813133417</v>
      </c>
      <c r="D13">
        <v>3.3589054101941884</v>
      </c>
      <c r="E13">
        <v>0.8927519770408161</v>
      </c>
    </row>
    <row r="14" spans="1:5" x14ac:dyDescent="0.35">
      <c r="A14" t="s">
        <v>302</v>
      </c>
      <c r="B14">
        <v>2.7859631160334133</v>
      </c>
      <c r="C14">
        <v>2.7859631160334133</v>
      </c>
      <c r="D14">
        <v>2.3280095374972882</v>
      </c>
      <c r="E14">
        <v>0.43009960247349821</v>
      </c>
    </row>
    <row r="16" spans="1:5" x14ac:dyDescent="0.35">
      <c r="A16" t="s">
        <v>78</v>
      </c>
      <c r="B16">
        <f>AVERAGE(B3:B14)</f>
        <v>3.9859330806187532</v>
      </c>
      <c r="C16">
        <f t="shared" ref="C16:E16" si="0">AVERAGE(C3:C14)</f>
        <v>3.3501999688586905</v>
      </c>
      <c r="D16">
        <f t="shared" si="0"/>
        <v>3.2418264801316643</v>
      </c>
      <c r="E16">
        <f t="shared" si="0"/>
        <v>0.7198705089203784</v>
      </c>
    </row>
    <row r="17" spans="1:5" x14ac:dyDescent="0.35">
      <c r="A17" t="s">
        <v>79</v>
      </c>
      <c r="B17">
        <f>_xlfn.STDEV.P(B3:B14)</f>
        <v>0.6500059968032964</v>
      </c>
      <c r="C17">
        <f t="shared" ref="C17:E17" si="1">_xlfn.STDEV.P(C3:C14)</f>
        <v>0.69032048257292333</v>
      </c>
      <c r="D17">
        <f t="shared" si="1"/>
        <v>0.4772756785143189</v>
      </c>
      <c r="E17">
        <f t="shared" si="1"/>
        <v>0.29451057366175998</v>
      </c>
    </row>
    <row r="18" spans="1:5" x14ac:dyDescent="0.35">
      <c r="A18" t="s">
        <v>80</v>
      </c>
      <c r="B18">
        <f>MEDIAN(B3:B14)</f>
        <v>3.8848073301723742</v>
      </c>
      <c r="C18">
        <f t="shared" ref="C18:E18" si="2">MEDIAN(C3:C14)</f>
        <v>3.4845776400866511</v>
      </c>
      <c r="D18">
        <f t="shared" si="2"/>
        <v>3.2423690068346929</v>
      </c>
      <c r="E18">
        <f t="shared" si="2"/>
        <v>0.68156799793132805</v>
      </c>
    </row>
    <row r="19" spans="1:5" x14ac:dyDescent="0.35">
      <c r="A19" t="s">
        <v>91</v>
      </c>
      <c r="B19">
        <f>_xlfn.VAR.S(B3:B14)</f>
        <v>0.46091759550572481</v>
      </c>
      <c r="C19">
        <f t="shared" ref="C19:E19" si="3">_xlfn.VAR.S(C3:C14)</f>
        <v>0.51986440217423147</v>
      </c>
      <c r="D19">
        <f t="shared" si="3"/>
        <v>0.24850044360142157</v>
      </c>
      <c r="E19">
        <f t="shared" si="3"/>
        <v>9.4621612362086119E-2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7BB55-1F58-5941-AD7B-1B2FF547B179}">
  <dimension ref="A2:E19"/>
  <sheetViews>
    <sheetView workbookViewId="0">
      <selection activeCell="F14" sqref="F14"/>
    </sheetView>
  </sheetViews>
  <sheetFormatPr defaultColWidth="10.6640625" defaultRowHeight="15.5" x14ac:dyDescent="0.35"/>
  <sheetData>
    <row r="2" spans="1:5" x14ac:dyDescent="0.35"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30</v>
      </c>
      <c r="B3">
        <v>5.1697530864197523</v>
      </c>
      <c r="C3">
        <v>2.2633744855967075</v>
      </c>
      <c r="D3">
        <v>3.187468093257845</v>
      </c>
      <c r="E3">
        <v>1.3645861574074072</v>
      </c>
    </row>
    <row r="4" spans="1:5" x14ac:dyDescent="0.35">
      <c r="A4" t="s">
        <v>31</v>
      </c>
      <c r="B4">
        <v>5.607942033752729</v>
      </c>
      <c r="C4">
        <v>2.8211032226821269</v>
      </c>
      <c r="D4">
        <v>3.6064488422825893</v>
      </c>
      <c r="E4">
        <v>1.2604659467713768</v>
      </c>
    </row>
    <row r="5" spans="1:5" x14ac:dyDescent="0.35">
      <c r="A5" t="s">
        <v>32</v>
      </c>
      <c r="B5">
        <v>3.5865099564376068</v>
      </c>
      <c r="C5">
        <v>3.5865099564376068</v>
      </c>
      <c r="D5">
        <v>4.7929291719920961</v>
      </c>
      <c r="E5">
        <v>0.43848765597147937</v>
      </c>
    </row>
    <row r="6" spans="1:5" x14ac:dyDescent="0.35">
      <c r="A6" t="s">
        <v>33</v>
      </c>
      <c r="B6">
        <v>4.2137336504161711</v>
      </c>
      <c r="C6">
        <v>2.4189952437574322</v>
      </c>
      <c r="D6">
        <v>3.1266283717417975</v>
      </c>
      <c r="E6">
        <v>0.99821702586206984</v>
      </c>
    </row>
    <row r="7" spans="1:5" x14ac:dyDescent="0.35">
      <c r="A7" t="s">
        <v>34</v>
      </c>
      <c r="B7">
        <v>6.0209407855584205</v>
      </c>
      <c r="C7">
        <v>2.7896250743900022</v>
      </c>
      <c r="D7">
        <v>3.3516087748290113</v>
      </c>
      <c r="E7">
        <v>1.4008486575704244</v>
      </c>
    </row>
    <row r="8" spans="1:5" x14ac:dyDescent="0.35">
      <c r="A8" t="s">
        <v>35</v>
      </c>
      <c r="B8">
        <v>7.2228454801038042</v>
      </c>
      <c r="C8">
        <v>2.6610483347750864</v>
      </c>
      <c r="D8">
        <v>3.7952473387706398</v>
      </c>
      <c r="E8">
        <v>1.5311668198529398</v>
      </c>
    </row>
    <row r="9" spans="1:5" x14ac:dyDescent="0.35">
      <c r="A9" t="s">
        <v>36</v>
      </c>
      <c r="B9">
        <v>3.5906115931196156</v>
      </c>
      <c r="C9">
        <v>3.5906115931196156</v>
      </c>
      <c r="D9">
        <v>3.1933179444828332</v>
      </c>
      <c r="E9">
        <v>0.7060571616871707</v>
      </c>
    </row>
    <row r="10" spans="1:5" x14ac:dyDescent="0.35">
      <c r="A10" t="s">
        <v>37</v>
      </c>
      <c r="B10">
        <v>3.9246467817896393</v>
      </c>
      <c r="C10">
        <v>3.3208549692066174</v>
      </c>
      <c r="D10">
        <v>3.2086713716710924</v>
      </c>
      <c r="E10">
        <v>0.87866527014652018</v>
      </c>
    </row>
    <row r="11" spans="1:5" x14ac:dyDescent="0.35">
      <c r="A11" t="s">
        <v>38</v>
      </c>
      <c r="B11">
        <v>3.6977007829383215</v>
      </c>
      <c r="C11">
        <v>3.6977007829383215</v>
      </c>
      <c r="D11">
        <v>4.0058617648231518</v>
      </c>
      <c r="E11">
        <v>0.73404976374570552</v>
      </c>
    </row>
    <row r="12" spans="1:5" x14ac:dyDescent="0.35">
      <c r="A12" t="s">
        <v>39</v>
      </c>
      <c r="B12">
        <v>4.4192841490138797</v>
      </c>
      <c r="C12">
        <v>2.4470416362308254</v>
      </c>
      <c r="D12">
        <v>3.2194497021609827</v>
      </c>
      <c r="E12">
        <v>0.99853319819819897</v>
      </c>
    </row>
    <row r="13" spans="1:5" x14ac:dyDescent="0.35">
      <c r="A13" t="s">
        <v>40</v>
      </c>
      <c r="B13">
        <v>4.1729206562807315</v>
      </c>
      <c r="C13">
        <v>3.0569069923916987</v>
      </c>
      <c r="D13">
        <v>3.7851784449995596</v>
      </c>
      <c r="E13">
        <v>1.115124999999999</v>
      </c>
    </row>
    <row r="14" spans="1:5" x14ac:dyDescent="0.35">
      <c r="A14" t="s">
        <v>41</v>
      </c>
      <c r="B14">
        <v>6.4292091506650797</v>
      </c>
      <c r="C14">
        <v>3.0811681589979814</v>
      </c>
      <c r="D14">
        <v>4.2648846300897887</v>
      </c>
      <c r="E14">
        <v>1.4718210206834539</v>
      </c>
    </row>
    <row r="16" spans="1:5" x14ac:dyDescent="0.35">
      <c r="A16" t="s">
        <v>78</v>
      </c>
      <c r="B16">
        <f>AVERAGE(B3:B14)</f>
        <v>4.8380081755413125</v>
      </c>
      <c r="C16">
        <f>AVERAGE(C3:C14)</f>
        <v>2.9779117042103351</v>
      </c>
      <c r="D16">
        <f>AVERAGE(D3:D14)</f>
        <v>3.6281412042584482</v>
      </c>
      <c r="E16">
        <f>AVERAGE(E3:E14)</f>
        <v>1.0748353064913956</v>
      </c>
    </row>
    <row r="17" spans="1:5" x14ac:dyDescent="0.35">
      <c r="A17" t="s">
        <v>79</v>
      </c>
      <c r="B17">
        <f>_xlfn.STDEV.P(B3:B14)</f>
        <v>1.1756458443868727</v>
      </c>
      <c r="C17">
        <f>_xlfn.STDEV.P(C3:C14)</f>
        <v>0.47113504466342421</v>
      </c>
      <c r="D17">
        <f>_xlfn.STDEV.P(D3:D14)</f>
        <v>0.50101021145386526</v>
      </c>
      <c r="E17">
        <f>_xlfn.STDEV.P(E3:E14)</f>
        <v>0.32906481839064078</v>
      </c>
    </row>
    <row r="18" spans="1:5" x14ac:dyDescent="0.35">
      <c r="A18" t="s">
        <v>80</v>
      </c>
      <c r="B18">
        <f>MEDIAN(B3:B14)</f>
        <v>4.3165088997150249</v>
      </c>
      <c r="C18">
        <f t="shared" ref="C18:E18" si="0">MEDIAN(C3:C14)</f>
        <v>2.9390051075369126</v>
      </c>
      <c r="D18">
        <f t="shared" si="0"/>
        <v>3.4790288085558005</v>
      </c>
      <c r="E18">
        <f t="shared" si="0"/>
        <v>1.0568290990990989</v>
      </c>
    </row>
    <row r="19" spans="1:5" x14ac:dyDescent="0.35">
      <c r="A19" t="s">
        <v>91</v>
      </c>
      <c r="B19">
        <f>_xlfn.VAR.S(B3:B14)</f>
        <v>1.5077925288263145</v>
      </c>
      <c r="C19">
        <f t="shared" ref="C19:E19" si="1">_xlfn.VAR.S(C3:C14)</f>
        <v>0.24214716033819042</v>
      </c>
      <c r="D19">
        <f t="shared" si="1"/>
        <v>0.27383043488841385</v>
      </c>
      <c r="E19">
        <f t="shared" si="1"/>
        <v>0.1181276233117806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BB600-40D1-45FE-AD0D-33EB0CCC5351}">
  <sheetPr>
    <tabColor rgb="FF92D050"/>
  </sheetPr>
  <dimension ref="A2:E19"/>
  <sheetViews>
    <sheetView zoomScale="80" zoomScaleNormal="80" workbookViewId="0">
      <selection activeCell="B3" sqref="B3:B14"/>
    </sheetView>
  </sheetViews>
  <sheetFormatPr defaultRowHeight="15.5" x14ac:dyDescent="0.35"/>
  <cols>
    <col min="1" max="1" width="10.1640625" bestFit="1" customWidth="1"/>
    <col min="2" max="5" width="11.75" bestFit="1" customWidth="1"/>
  </cols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s="7" t="s">
        <v>354</v>
      </c>
      <c r="B3" s="16">
        <f>'[1]plaster 8.2_25'!I2139</f>
        <v>2.2017460317460316</v>
      </c>
      <c r="C3" s="17">
        <f>'[1]plaster 8.2_25'!I360</f>
        <v>2.2017460317460316</v>
      </c>
      <c r="D3" s="18">
        <f>'[1]plaster 8.2_25'!S9</f>
        <v>2.4493012492709987</v>
      </c>
      <c r="E3" s="17">
        <f>'[1]plaster 8.2_25'!O9</f>
        <v>6.0278417229562509E-2</v>
      </c>
    </row>
    <row r="4" spans="1:5" x14ac:dyDescent="0.35">
      <c r="A4" t="s">
        <v>355</v>
      </c>
      <c r="B4" s="16">
        <f>'[1]plaster 8.2_26'!I2402</f>
        <v>2.2198780487804881</v>
      </c>
      <c r="C4" s="17">
        <f>B4</f>
        <v>2.2198780487804881</v>
      </c>
      <c r="D4" s="19">
        <f>'[1]plaster 8.2_26'!S9</f>
        <v>3.0196891184547834</v>
      </c>
      <c r="E4" s="16">
        <f>'[1]plaster 8.2_26'!O9</f>
        <v>0.109128779069309</v>
      </c>
    </row>
    <row r="5" spans="1:5" x14ac:dyDescent="0.35">
      <c r="A5" s="7" t="s">
        <v>356</v>
      </c>
      <c r="B5" s="16">
        <f>'[1]plaster 8.2_27'!I2602</f>
        <v>2.3857317391304345</v>
      </c>
      <c r="C5" s="17">
        <f t="shared" ref="C5:C14" si="0">B5</f>
        <v>2.3857317391304345</v>
      </c>
      <c r="D5" s="19">
        <f>'[1]plaster 8.2_27'!S9</f>
        <v>2.8557685227278116</v>
      </c>
      <c r="E5" s="16">
        <f>'[1]plaster 8.2_27'!O9</f>
        <v>0.12573480114585553</v>
      </c>
    </row>
    <row r="6" spans="1:5" x14ac:dyDescent="0.35">
      <c r="A6" s="7" t="s">
        <v>357</v>
      </c>
      <c r="B6" s="16">
        <f>'[1]plaster 8.2_28'!I2564</f>
        <v>2.0493553398058251</v>
      </c>
      <c r="C6" s="17">
        <f t="shared" si="0"/>
        <v>2.0493553398058251</v>
      </c>
      <c r="D6" s="19">
        <f>'[1]plaster 8.2_28'!S9</f>
        <v>2.8028997913294074</v>
      </c>
      <c r="E6" s="16">
        <f>'[1]plaster 8.2_28'!O9</f>
        <v>0.12552751772135007</v>
      </c>
    </row>
    <row r="7" spans="1:5" x14ac:dyDescent="0.35">
      <c r="A7" s="7" t="s">
        <v>358</v>
      </c>
      <c r="B7" s="16">
        <f>'[1]plaster 8.2_29'!I2719</f>
        <v>1.9430655555555556</v>
      </c>
      <c r="C7" s="17">
        <f t="shared" si="0"/>
        <v>1.9430655555555556</v>
      </c>
      <c r="D7" s="19">
        <f>'[1]plaster 8.2_29'!S9</f>
        <v>2.7161487696114106</v>
      </c>
      <c r="E7" s="16">
        <f>'[1]plaster 8.2_29'!O9</f>
        <v>5.0177752113555581E-2</v>
      </c>
    </row>
    <row r="8" spans="1:5" x14ac:dyDescent="0.35">
      <c r="A8" s="7" t="s">
        <v>359</v>
      </c>
      <c r="B8" s="16">
        <f>'[1]plaster 8.2_30'!I2742</f>
        <v>1.7808673469387755</v>
      </c>
      <c r="C8" s="17">
        <f t="shared" si="0"/>
        <v>1.7808673469387755</v>
      </c>
      <c r="D8" s="19">
        <f>'[1]plaster 8.2_30'!S9</f>
        <v>1.9642623858452657</v>
      </c>
      <c r="E8" s="16">
        <f>'[1]plaster 8.2_30'!O9</f>
        <v>0.12582161487849389</v>
      </c>
    </row>
    <row r="9" spans="1:5" x14ac:dyDescent="0.35">
      <c r="A9" s="7" t="s">
        <v>360</v>
      </c>
      <c r="B9" s="16">
        <f>'[1]plaster 8.2_31'!I2793</f>
        <v>1.9132287081339716</v>
      </c>
      <c r="C9" s="17">
        <f t="shared" si="0"/>
        <v>1.9132287081339716</v>
      </c>
      <c r="D9" s="19">
        <f>'[1]plaster 8.2_31'!S9</f>
        <v>2.1998423313175834</v>
      </c>
      <c r="E9" s="16">
        <f>'[1]plaster 8.2_31'!O9</f>
        <v>0.11221527022616357</v>
      </c>
    </row>
    <row r="10" spans="1:5" x14ac:dyDescent="0.35">
      <c r="A10" s="7" t="s">
        <v>361</v>
      </c>
      <c r="B10" s="16">
        <f>'[1]plaster 8.2_32'!I2159</f>
        <v>1.9975247787610613</v>
      </c>
      <c r="C10" s="17">
        <f t="shared" si="0"/>
        <v>1.9975247787610613</v>
      </c>
      <c r="D10" s="19">
        <f>'[1]plaster 8.2_32'!S9</f>
        <v>2.7671287126350088</v>
      </c>
      <c r="E10" s="16">
        <f>'[1]plaster 8.2_32'!O9</f>
        <v>0.15462298095982502</v>
      </c>
    </row>
    <row r="11" spans="1:5" x14ac:dyDescent="0.35">
      <c r="A11" s="7" t="s">
        <v>362</v>
      </c>
      <c r="B11" s="20">
        <f>'[1]plaster 8.2_33'!I2481</f>
        <v>2.5528172043010757</v>
      </c>
      <c r="C11" s="20">
        <f t="shared" si="0"/>
        <v>2.5528172043010757</v>
      </c>
      <c r="D11" s="21">
        <f>'[1]plaster 8.2_33'!S9</f>
        <v>2.8911959702827619</v>
      </c>
      <c r="E11" s="20">
        <f>'[1]plaster 8.2_33'!O9</f>
        <v>5.7828617513741402E-2</v>
      </c>
    </row>
    <row r="12" spans="1:5" x14ac:dyDescent="0.35">
      <c r="A12" s="7" t="s">
        <v>363</v>
      </c>
      <c r="B12" s="20">
        <f>'[1]plaster 8.2_34'!I2788</f>
        <v>1.0665176470588225</v>
      </c>
      <c r="C12" s="20">
        <v>0.58840000000000003</v>
      </c>
      <c r="D12" s="21">
        <f>'[1]plaster 8.2_34'!S9</f>
        <v>2.1121546193582357</v>
      </c>
      <c r="E12" s="20">
        <f>'[1]plaster 8.2_34'!O9</f>
        <v>0.13911062074557615</v>
      </c>
    </row>
    <row r="13" spans="1:5" x14ac:dyDescent="0.35">
      <c r="A13" s="7" t="s">
        <v>364</v>
      </c>
      <c r="B13" s="20">
        <f>'[1]plaster 8.2_35'!I2787</f>
        <v>1.0552258064516127</v>
      </c>
      <c r="C13" s="20">
        <f t="shared" si="0"/>
        <v>1.0552258064516127</v>
      </c>
      <c r="D13" s="21">
        <f>'[1]plaster 8.2_35'!S9</f>
        <v>1.3037615644225748</v>
      </c>
      <c r="E13" s="20">
        <f>'[1]plaster 8.2_35'!O9</f>
        <v>2.5267516657091694E-2</v>
      </c>
    </row>
    <row r="14" spans="1:5" x14ac:dyDescent="0.35">
      <c r="A14" t="s">
        <v>365</v>
      </c>
      <c r="B14" s="20">
        <f>'[1]plaster 8.2_36'!I2422</f>
        <v>2.0963356223175964</v>
      </c>
      <c r="C14" s="20">
        <f t="shared" si="0"/>
        <v>2.0963356223175964</v>
      </c>
      <c r="D14" s="21">
        <f>'[1]plaster 8.2_36'!S9</f>
        <v>2.1489124312416537</v>
      </c>
      <c r="E14" s="20">
        <f>'[1]plaster 8.2_36'!O9</f>
        <v>2.1365037823497652E-2</v>
      </c>
    </row>
    <row r="16" spans="1:5" x14ac:dyDescent="0.35">
      <c r="A16" t="s">
        <v>78</v>
      </c>
      <c r="B16">
        <f>AVERAGE(B3:B14)</f>
        <v>1.9385244857484374</v>
      </c>
      <c r="C16">
        <f>AVERAGE(C3:C14)</f>
        <v>1.8986813484935354</v>
      </c>
      <c r="D16">
        <f>AVERAGE(D3:D14)</f>
        <v>2.4359221222081251</v>
      </c>
      <c r="E16">
        <f>AVERAGE(E3:E14)</f>
        <v>9.2256577173668516E-2</v>
      </c>
    </row>
    <row r="17" spans="1:5" x14ac:dyDescent="0.35">
      <c r="A17" t="s">
        <v>79</v>
      </c>
      <c r="B17">
        <f>_xlfn.STDEV.P(B3:B14)</f>
        <v>0.44088858225284677</v>
      </c>
      <c r="C17">
        <f>_xlfn.STDEV.P(C3:C14)</f>
        <v>0.53040734321143712</v>
      </c>
      <c r="D17">
        <f>_xlfn.STDEV.P(D3:D14)</f>
        <v>0.48257897752569934</v>
      </c>
      <c r="E17">
        <f>_xlfn.STDEV.P(E3:E14)</f>
        <v>4.4360181361722643E-2</v>
      </c>
    </row>
    <row r="18" spans="1:5" x14ac:dyDescent="0.35">
      <c r="A18" t="s">
        <v>80</v>
      </c>
      <c r="B18">
        <f>MEDIAN(B3:B14)</f>
        <v>2.0234400592834429</v>
      </c>
      <c r="C18">
        <f t="shared" ref="C18:E18" si="1">MEDIAN(C3:C14)</f>
        <v>2.0234400592834429</v>
      </c>
      <c r="D18">
        <f t="shared" si="1"/>
        <v>2.5827250094412046</v>
      </c>
      <c r="E18">
        <f t="shared" si="1"/>
        <v>0.11067202464773629</v>
      </c>
    </row>
    <row r="19" spans="1:5" x14ac:dyDescent="0.35">
      <c r="A19" t="s">
        <v>91</v>
      </c>
      <c r="B19">
        <f>_xlfn.VAR.S(B3:B14)</f>
        <v>0.21205390032100915</v>
      </c>
      <c r="C19">
        <f t="shared" ref="C19:E19" si="2">_xlfn.VAR.S(C3:C14)</f>
        <v>0.30690758152648939</v>
      </c>
      <c r="D19">
        <f t="shared" si="2"/>
        <v>0.25405360314518205</v>
      </c>
      <c r="E19">
        <f t="shared" si="2"/>
        <v>2.1467189350308264E-3</v>
      </c>
    </row>
  </sheetData>
  <phoneticPr fontId="6" type="noConversion"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6EC05-17CE-D44E-8596-E4A2AEBFD2BE}">
  <dimension ref="A2:E19"/>
  <sheetViews>
    <sheetView workbookViewId="0">
      <selection activeCell="G12" sqref="G12"/>
    </sheetView>
  </sheetViews>
  <sheetFormatPr defaultColWidth="10.6640625" defaultRowHeight="15.5" x14ac:dyDescent="0.35"/>
  <sheetData>
    <row r="2" spans="1:5" x14ac:dyDescent="0.35"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42</v>
      </c>
      <c r="B3">
        <v>2.1701093394697786</v>
      </c>
      <c r="C3">
        <v>2.1701093394697786</v>
      </c>
      <c r="D3">
        <v>3.4002802015838354</v>
      </c>
      <c r="E3">
        <v>0.3758360931734317</v>
      </c>
    </row>
    <row r="4" spans="1:5" x14ac:dyDescent="0.35">
      <c r="A4" t="s">
        <v>43</v>
      </c>
      <c r="B4">
        <v>3.277725881494252</v>
      </c>
      <c r="C4">
        <v>3.277725881494252</v>
      </c>
      <c r="D4">
        <v>3.9090135319976795</v>
      </c>
      <c r="E4">
        <v>0.53743342720970544</v>
      </c>
    </row>
    <row r="5" spans="1:5" x14ac:dyDescent="0.35">
      <c r="A5" t="s">
        <v>44</v>
      </c>
      <c r="B5">
        <v>3.0327631738566487</v>
      </c>
      <c r="C5">
        <v>2.671164487742971</v>
      </c>
      <c r="D5">
        <v>3.2557170774253557</v>
      </c>
      <c r="E5">
        <v>0.78236600529100508</v>
      </c>
    </row>
    <row r="6" spans="1:5" x14ac:dyDescent="0.35">
      <c r="A6" t="s">
        <v>45</v>
      </c>
      <c r="B6">
        <v>3.2324197136833264</v>
      </c>
      <c r="C6">
        <v>2.664562196414634</v>
      </c>
      <c r="D6">
        <v>2.7432986654034686</v>
      </c>
      <c r="E6">
        <v>0.87404125426621204</v>
      </c>
    </row>
    <row r="7" spans="1:5" x14ac:dyDescent="0.35">
      <c r="A7" t="s">
        <v>46</v>
      </c>
      <c r="B7">
        <v>3.8506859691945126</v>
      </c>
      <c r="C7">
        <v>1.8937799848497607</v>
      </c>
      <c r="D7">
        <v>2.8928580742005381</v>
      </c>
      <c r="E7">
        <v>0.94031717889908251</v>
      </c>
    </row>
    <row r="8" spans="1:5" x14ac:dyDescent="0.35">
      <c r="A8" t="s">
        <v>47</v>
      </c>
      <c r="B8">
        <v>3.7983881622407192</v>
      </c>
      <c r="C8">
        <v>2.0230545646716869</v>
      </c>
      <c r="D8">
        <v>2.2989473756020984</v>
      </c>
      <c r="E8">
        <v>0.77654051724137874</v>
      </c>
    </row>
    <row r="9" spans="1:5" x14ac:dyDescent="0.35">
      <c r="A9" t="s">
        <v>48</v>
      </c>
      <c r="B9">
        <v>2.817597627286208</v>
      </c>
      <c r="C9">
        <v>2.817597627286208</v>
      </c>
      <c r="D9">
        <v>3.3845307394760922</v>
      </c>
      <c r="E9">
        <v>0.46532907563025189</v>
      </c>
    </row>
    <row r="10" spans="1:5" x14ac:dyDescent="0.35">
      <c r="A10" t="s">
        <v>49</v>
      </c>
      <c r="B10">
        <v>2.7742346938775517</v>
      </c>
      <c r="C10">
        <v>2.4992028061224496</v>
      </c>
      <c r="D10">
        <v>4.0083239429783282</v>
      </c>
      <c r="E10">
        <v>0.72510968749999971</v>
      </c>
    </row>
    <row r="11" spans="1:5" x14ac:dyDescent="0.35">
      <c r="A11" t="s">
        <v>50</v>
      </c>
      <c r="B11">
        <v>2.4525453779012096</v>
      </c>
      <c r="C11">
        <v>2.4525453779012096</v>
      </c>
      <c r="D11">
        <v>3.4562911448290898</v>
      </c>
      <c r="E11">
        <v>0.58146696742957793</v>
      </c>
    </row>
    <row r="12" spans="1:5" x14ac:dyDescent="0.35">
      <c r="A12" t="s">
        <v>51</v>
      </c>
      <c r="B12">
        <v>4.0504145099524473</v>
      </c>
      <c r="C12">
        <v>2.7747969532466437</v>
      </c>
      <c r="D12">
        <v>3.0660261099406627</v>
      </c>
      <c r="E12">
        <v>0.99897698970037552</v>
      </c>
    </row>
    <row r="13" spans="1:5" x14ac:dyDescent="0.35">
      <c r="A13" t="s">
        <v>52</v>
      </c>
      <c r="B13">
        <v>3.6044855820576722</v>
      </c>
      <c r="C13">
        <v>3.0571377714489145</v>
      </c>
      <c r="D13">
        <v>3.2022564879483024</v>
      </c>
      <c r="E13">
        <v>0.82698950471698085</v>
      </c>
    </row>
    <row r="14" spans="1:5" x14ac:dyDescent="0.35">
      <c r="A14" t="s">
        <v>53</v>
      </c>
      <c r="B14">
        <v>2.228100950656406</v>
      </c>
      <c r="C14">
        <v>2.228100950656406</v>
      </c>
      <c r="D14">
        <v>2.847886953559116</v>
      </c>
      <c r="E14">
        <v>0.41359906914893546</v>
      </c>
    </row>
    <row r="16" spans="1:5" x14ac:dyDescent="0.35">
      <c r="A16" t="s">
        <v>78</v>
      </c>
      <c r="B16">
        <f>AVERAGE(B3:B14)</f>
        <v>3.1074559151392278</v>
      </c>
      <c r="C16">
        <f>AVERAGE(C3:C14)</f>
        <v>2.5441481617754094</v>
      </c>
      <c r="D16">
        <f>AVERAGE(D3:D14)</f>
        <v>3.2054525254120478</v>
      </c>
      <c r="E16">
        <f>AVERAGE(E3:E14)</f>
        <v>0.69150048085057803</v>
      </c>
    </row>
    <row r="17" spans="1:5" x14ac:dyDescent="0.35">
      <c r="A17" t="s">
        <v>79</v>
      </c>
      <c r="B17">
        <f>_xlfn.STDEV.P(B3:B14)</f>
        <v>0.61182924362492397</v>
      </c>
      <c r="C17">
        <f>_xlfn.STDEV.P(C3:C14)</f>
        <v>0.3983947069440909</v>
      </c>
      <c r="D17">
        <f>_xlfn.STDEV.P(D3:D14)</f>
        <v>0.46146777763185737</v>
      </c>
      <c r="E17">
        <f>_xlfn.STDEV.P(E3:E14)</f>
        <v>0.20178755913676785</v>
      </c>
    </row>
    <row r="18" spans="1:5" x14ac:dyDescent="0.35">
      <c r="A18" t="s">
        <v>80</v>
      </c>
      <c r="B18">
        <f>MEDIAN(B3:B14)</f>
        <v>3.1325914437699875</v>
      </c>
      <c r="C18">
        <f t="shared" ref="C18:E18" si="0">MEDIAN(C3:C14)</f>
        <v>2.5818825012685416</v>
      </c>
      <c r="D18">
        <f t="shared" si="0"/>
        <v>3.228986782686829</v>
      </c>
      <c r="E18">
        <f t="shared" si="0"/>
        <v>0.75082510237068922</v>
      </c>
    </row>
    <row r="19" spans="1:5" x14ac:dyDescent="0.35">
      <c r="A19" t="s">
        <v>91</v>
      </c>
      <c r="B19">
        <f>_xlfn.VAR.S(B3:B14)</f>
        <v>0.40836548002325074</v>
      </c>
      <c r="C19">
        <f t="shared" ref="C19:E19" si="1">_xlfn.VAR.S(C3:C14)</f>
        <v>0.1731472827502552</v>
      </c>
      <c r="D19">
        <f t="shared" si="1"/>
        <v>0.23231182886452861</v>
      </c>
      <c r="E19">
        <f t="shared" si="1"/>
        <v>4.4419875297135973E-2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5C360-2C7F-584C-914F-1CE784A60C8B}">
  <dimension ref="A2:E19"/>
  <sheetViews>
    <sheetView workbookViewId="0">
      <selection activeCell="G17" sqref="G17"/>
    </sheetView>
  </sheetViews>
  <sheetFormatPr defaultColWidth="10.6640625" defaultRowHeight="15.5" x14ac:dyDescent="0.35"/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303</v>
      </c>
      <c r="B3">
        <v>3.6815442396715876</v>
      </c>
      <c r="C3">
        <v>2.6334177657437334</v>
      </c>
      <c r="D3">
        <v>3.284394548771695</v>
      </c>
      <c r="E3">
        <v>0.93651974299065288</v>
      </c>
    </row>
    <row r="4" spans="1:5" x14ac:dyDescent="0.35">
      <c r="A4" t="s">
        <v>304</v>
      </c>
      <c r="B4">
        <v>4.4285298055941285</v>
      </c>
      <c r="C4">
        <v>2.4641688157111683</v>
      </c>
      <c r="D4">
        <v>3.2145999548820292</v>
      </c>
      <c r="E4">
        <v>1.0161352332746476</v>
      </c>
    </row>
    <row r="5" spans="1:5" x14ac:dyDescent="0.35">
      <c r="A5" t="s">
        <v>305</v>
      </c>
      <c r="B5">
        <v>3.70787666137671</v>
      </c>
      <c r="C5">
        <v>1.8946203630232095</v>
      </c>
      <c r="D5">
        <v>2.9301202481665292</v>
      </c>
      <c r="E5">
        <v>0.81761584507042229</v>
      </c>
    </row>
    <row r="6" spans="1:5" x14ac:dyDescent="0.35">
      <c r="A6" t="s">
        <v>306</v>
      </c>
      <c r="B6">
        <v>3.5575454671664595</v>
      </c>
      <c r="C6">
        <v>1.8004650839927807</v>
      </c>
      <c r="D6">
        <v>2.2014349464923511</v>
      </c>
      <c r="E6">
        <v>0.88223673469387909</v>
      </c>
    </row>
    <row r="7" spans="1:5" x14ac:dyDescent="0.35">
      <c r="A7" t="s">
        <v>307</v>
      </c>
      <c r="B7">
        <v>4.1671484179288543</v>
      </c>
      <c r="C7">
        <v>2.4569314371603652</v>
      </c>
      <c r="D7">
        <v>2.6453575208704536</v>
      </c>
      <c r="E7">
        <v>1.0964276657706129</v>
      </c>
    </row>
    <row r="8" spans="1:5" x14ac:dyDescent="0.35">
      <c r="A8" t="s">
        <v>308</v>
      </c>
      <c r="B8">
        <v>4.9748313826621695</v>
      </c>
      <c r="C8">
        <v>2.4060516266613767</v>
      </c>
      <c r="D8">
        <v>3.1571615165159761</v>
      </c>
      <c r="E8">
        <v>1.1541856954225342</v>
      </c>
    </row>
    <row r="9" spans="1:5" x14ac:dyDescent="0.35">
      <c r="A9" t="s">
        <v>309</v>
      </c>
      <c r="B9">
        <v>3.4264411611523804</v>
      </c>
      <c r="C9">
        <v>2.4441946949553643</v>
      </c>
      <c r="D9">
        <v>2.8461026666286497</v>
      </c>
      <c r="E9">
        <v>0.76820691535776608</v>
      </c>
    </row>
    <row r="10" spans="1:5" x14ac:dyDescent="0.35">
      <c r="A10" t="s">
        <v>310</v>
      </c>
      <c r="B10">
        <v>3.8767131379962199</v>
      </c>
      <c r="C10">
        <v>2.4121770636420923</v>
      </c>
      <c r="D10">
        <v>3.5132854623467256</v>
      </c>
      <c r="E10">
        <v>0.91065822010869468</v>
      </c>
    </row>
    <row r="11" spans="1:5" x14ac:dyDescent="0.35">
      <c r="A11" t="s">
        <v>311</v>
      </c>
      <c r="B11">
        <v>3.1048014773776544</v>
      </c>
      <c r="C11">
        <v>2.250692520775623</v>
      </c>
      <c r="D11">
        <v>2.8001899614885533</v>
      </c>
      <c r="E11">
        <v>0.67990050438596428</v>
      </c>
    </row>
    <row r="12" spans="1:5" x14ac:dyDescent="0.35">
      <c r="A12" t="s">
        <v>312</v>
      </c>
      <c r="B12">
        <v>4.4203416005822049</v>
      </c>
      <c r="C12">
        <v>2.7547056351454313</v>
      </c>
      <c r="D12">
        <v>3.9989699198182524</v>
      </c>
      <c r="E12">
        <v>1.0250914279112753</v>
      </c>
    </row>
    <row r="13" spans="1:5" x14ac:dyDescent="0.35">
      <c r="A13" t="s">
        <v>313</v>
      </c>
      <c r="B13">
        <v>3.8708847736625511</v>
      </c>
      <c r="C13">
        <v>1.5946502057613166</v>
      </c>
      <c r="D13">
        <v>2.1281962671850958</v>
      </c>
      <c r="E13">
        <v>0.83941092592592625</v>
      </c>
    </row>
    <row r="14" spans="1:5" x14ac:dyDescent="0.35">
      <c r="A14" t="s">
        <v>314</v>
      </c>
      <c r="B14">
        <v>5.4488132569204142</v>
      </c>
      <c r="C14">
        <v>1.7993755406574392</v>
      </c>
      <c r="D14">
        <v>3.5757847219914614</v>
      </c>
      <c r="E14">
        <v>1.1413342601102952</v>
      </c>
    </row>
    <row r="16" spans="1:5" x14ac:dyDescent="0.35">
      <c r="A16" t="s">
        <v>78</v>
      </c>
      <c r="B16">
        <f>AVERAGE(B3:B14)</f>
        <v>4.0554559485076114</v>
      </c>
      <c r="C16">
        <f t="shared" ref="C16:E16" si="0">AVERAGE(C3:C14)</f>
        <v>2.2426208961024918</v>
      </c>
      <c r="D16">
        <f t="shared" si="0"/>
        <v>3.0246331445964807</v>
      </c>
      <c r="E16">
        <f t="shared" si="0"/>
        <v>0.93897693091855594</v>
      </c>
    </row>
    <row r="17" spans="1:5" x14ac:dyDescent="0.35">
      <c r="A17" t="s">
        <v>79</v>
      </c>
      <c r="B17">
        <f>_xlfn.STDEV.P(B3:B14)</f>
        <v>0.64196649957062468</v>
      </c>
      <c r="C17">
        <f t="shared" ref="C17:E17" si="1">_xlfn.STDEV.P(C3:C14)</f>
        <v>0.35812708417017386</v>
      </c>
      <c r="D17">
        <f t="shared" si="1"/>
        <v>0.526726791517382</v>
      </c>
      <c r="E17">
        <f t="shared" si="1"/>
        <v>0.14444591768986195</v>
      </c>
    </row>
    <row r="18" spans="1:5" x14ac:dyDescent="0.35">
      <c r="A18" t="s">
        <v>80</v>
      </c>
      <c r="B18">
        <f>MEDIAN(B3:B14)</f>
        <v>3.8737989558293853</v>
      </c>
      <c r="C18">
        <f t="shared" ref="C18:E18" si="2">MEDIAN(C3:C14)</f>
        <v>2.4091143451517345</v>
      </c>
      <c r="D18">
        <f t="shared" si="2"/>
        <v>3.0436408823412524</v>
      </c>
      <c r="E18">
        <f t="shared" si="2"/>
        <v>0.92358898154967384</v>
      </c>
    </row>
    <row r="19" spans="1:5" x14ac:dyDescent="0.35">
      <c r="A19" t="s">
        <v>91</v>
      </c>
      <c r="B19">
        <f>_xlfn.VAR.S(B3:B14)</f>
        <v>0.44958653080468541</v>
      </c>
      <c r="C19">
        <f t="shared" ref="C19:E19" si="3">_xlfn.VAR.S(C3:C14)</f>
        <v>0.13991455463588795</v>
      </c>
      <c r="D19">
        <f t="shared" si="3"/>
        <v>0.30266303225694197</v>
      </c>
      <c r="E19">
        <f t="shared" si="3"/>
        <v>2.2761407058836045E-2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A6314-457C-C946-AE8D-715A58AE2C1F}">
  <dimension ref="A1:V16"/>
  <sheetViews>
    <sheetView workbookViewId="0">
      <selection activeCell="K20" sqref="K20"/>
    </sheetView>
  </sheetViews>
  <sheetFormatPr defaultColWidth="10.6640625" defaultRowHeight="15.5" x14ac:dyDescent="0.35"/>
  <sheetData>
    <row r="1" spans="1:22" x14ac:dyDescent="0.35">
      <c r="A1" s="12" t="s">
        <v>110</v>
      </c>
      <c r="G1" t="s">
        <v>110</v>
      </c>
      <c r="M1" t="s">
        <v>110</v>
      </c>
      <c r="S1" t="s">
        <v>110</v>
      </c>
    </row>
    <row r="2" spans="1:22" ht="16" thickBot="1" x14ac:dyDescent="0.4"/>
    <row r="3" spans="1:22" x14ac:dyDescent="0.35">
      <c r="A3" s="4"/>
      <c r="B3" s="4" t="s">
        <v>183</v>
      </c>
      <c r="C3" s="4" t="s">
        <v>81</v>
      </c>
      <c r="G3" s="4"/>
      <c r="H3" s="4" t="s">
        <v>183</v>
      </c>
      <c r="I3" s="4" t="s">
        <v>195</v>
      </c>
      <c r="M3" s="4"/>
      <c r="N3" s="4" t="s">
        <v>183</v>
      </c>
      <c r="O3" s="4" t="s">
        <v>232</v>
      </c>
      <c r="S3" s="4"/>
      <c r="T3" s="4" t="s">
        <v>183</v>
      </c>
      <c r="U3" s="4" t="s">
        <v>207</v>
      </c>
    </row>
    <row r="4" spans="1:22" x14ac:dyDescent="0.35">
      <c r="A4" s="2" t="s">
        <v>89</v>
      </c>
      <c r="B4" s="2">
        <v>14.716439399556355</v>
      </c>
      <c r="C4" s="2">
        <v>10.418213835190636</v>
      </c>
      <c r="G4" s="2" t="s">
        <v>89</v>
      </c>
      <c r="H4" s="2">
        <v>14.716439399556355</v>
      </c>
      <c r="I4" s="2">
        <v>6.3681741633360964</v>
      </c>
      <c r="M4" s="2" t="s">
        <v>89</v>
      </c>
      <c r="N4" s="2">
        <v>14.716439399556355</v>
      </c>
      <c r="O4" s="2">
        <v>8.21893623014717</v>
      </c>
      <c r="S4" s="2" t="s">
        <v>89</v>
      </c>
      <c r="T4" s="2">
        <v>14.716439399556355</v>
      </c>
      <c r="U4" s="2">
        <v>12.478450731226133</v>
      </c>
    </row>
    <row r="5" spans="1:22" x14ac:dyDescent="0.35">
      <c r="A5" s="2" t="s">
        <v>88</v>
      </c>
      <c r="B5" s="2">
        <v>0.86145790145783296</v>
      </c>
      <c r="C5" s="2">
        <v>3.0669979185104448</v>
      </c>
      <c r="G5" s="2" t="s">
        <v>88</v>
      </c>
      <c r="H5" s="2">
        <v>0.86145790145783296</v>
      </c>
      <c r="I5" s="2">
        <v>1.3003299421700221</v>
      </c>
      <c r="M5" s="2" t="s">
        <v>88</v>
      </c>
      <c r="N5" s="2">
        <v>0.86145790145783296</v>
      </c>
      <c r="O5" s="2">
        <v>5.3593726052550688</v>
      </c>
      <c r="S5" s="2" t="s">
        <v>88</v>
      </c>
      <c r="T5" s="2">
        <v>0.86145790145783296</v>
      </c>
      <c r="U5" s="2">
        <v>6.5379158020668706</v>
      </c>
    </row>
    <row r="6" spans="1:22" x14ac:dyDescent="0.35">
      <c r="A6" s="2" t="s">
        <v>103</v>
      </c>
      <c r="B6" s="2">
        <v>12</v>
      </c>
      <c r="C6" s="2">
        <v>12</v>
      </c>
      <c r="G6" s="2" t="s">
        <v>103</v>
      </c>
      <c r="H6" s="2">
        <v>12</v>
      </c>
      <c r="I6" s="2">
        <v>12</v>
      </c>
      <c r="M6" s="2" t="s">
        <v>103</v>
      </c>
      <c r="N6" s="2">
        <v>12</v>
      </c>
      <c r="O6" s="2">
        <v>12</v>
      </c>
      <c r="S6" s="2" t="s">
        <v>103</v>
      </c>
      <c r="T6" s="2">
        <v>12</v>
      </c>
      <c r="U6" s="2">
        <v>12</v>
      </c>
    </row>
    <row r="7" spans="1:22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  <c r="M7" s="2" t="s">
        <v>104</v>
      </c>
      <c r="N7" s="2">
        <v>0</v>
      </c>
      <c r="O7" s="2"/>
      <c r="S7" s="2" t="s">
        <v>104</v>
      </c>
      <c r="T7" s="2">
        <v>0</v>
      </c>
      <c r="U7" s="2"/>
    </row>
    <row r="8" spans="1:22" x14ac:dyDescent="0.35">
      <c r="A8" s="2" t="s">
        <v>93</v>
      </c>
      <c r="B8" s="2">
        <v>17</v>
      </c>
      <c r="C8" s="2"/>
      <c r="G8" s="2" t="s">
        <v>93</v>
      </c>
      <c r="H8" s="2">
        <v>21</v>
      </c>
      <c r="I8" s="2"/>
      <c r="M8" s="2" t="s">
        <v>93</v>
      </c>
      <c r="N8" s="2">
        <v>14</v>
      </c>
      <c r="O8" s="2"/>
      <c r="S8" s="2" t="s">
        <v>93</v>
      </c>
      <c r="T8" s="2">
        <v>14</v>
      </c>
      <c r="U8" s="2"/>
    </row>
    <row r="9" spans="1:22" x14ac:dyDescent="0.35">
      <c r="A9" s="2" t="s">
        <v>105</v>
      </c>
      <c r="B9" s="2">
        <v>7.5122302260492004</v>
      </c>
      <c r="C9" s="2"/>
      <c r="G9" s="2" t="s">
        <v>105</v>
      </c>
      <c r="H9" s="2">
        <v>19.668911517301616</v>
      </c>
      <c r="I9" s="2"/>
      <c r="M9" s="2" t="s">
        <v>105</v>
      </c>
      <c r="N9" s="2">
        <v>9.0242878300516214</v>
      </c>
      <c r="O9" s="2"/>
      <c r="S9" s="2" t="s">
        <v>105</v>
      </c>
      <c r="T9" s="2">
        <v>2.8500404594674653</v>
      </c>
      <c r="U9" s="2"/>
    </row>
    <row r="10" spans="1:22" x14ac:dyDescent="0.35">
      <c r="A10" s="2" t="s">
        <v>106</v>
      </c>
      <c r="B10" s="2">
        <v>4.2514087221461088E-7</v>
      </c>
      <c r="C10" s="2"/>
      <c r="G10" s="2" t="s">
        <v>106</v>
      </c>
      <c r="H10" s="2">
        <v>2.6179358833309297E-15</v>
      </c>
      <c r="I10" s="2"/>
      <c r="M10" s="2" t="s">
        <v>106</v>
      </c>
      <c r="N10" s="2">
        <v>1.6399738632671403E-7</v>
      </c>
      <c r="O10" s="2"/>
      <c r="S10" s="2" t="s">
        <v>106</v>
      </c>
      <c r="T10" s="2">
        <v>6.4244503613916717E-3</v>
      </c>
      <c r="U10" s="2"/>
    </row>
    <row r="11" spans="1:22" x14ac:dyDescent="0.35">
      <c r="A11" s="2" t="s">
        <v>107</v>
      </c>
      <c r="B11" s="2">
        <v>1.7396067260750732</v>
      </c>
      <c r="C11" s="2"/>
      <c r="G11" s="2" t="s">
        <v>107</v>
      </c>
      <c r="H11" s="2">
        <v>1.7207429028118781</v>
      </c>
      <c r="I11" s="2"/>
      <c r="M11" s="2" t="s">
        <v>107</v>
      </c>
      <c r="N11" s="2">
        <v>1.7613101357748921</v>
      </c>
      <c r="O11" s="2"/>
      <c r="S11" s="2" t="s">
        <v>107</v>
      </c>
      <c r="T11" s="2">
        <v>1.7613101357748921</v>
      </c>
      <c r="U11" s="2"/>
    </row>
    <row r="12" spans="1:22" x14ac:dyDescent="0.35">
      <c r="A12" s="2" t="s">
        <v>108</v>
      </c>
      <c r="B12" s="2">
        <v>8.5028174442922176E-7</v>
      </c>
      <c r="C12" s="2"/>
      <c r="D12" t="s">
        <v>220</v>
      </c>
      <c r="G12" s="2" t="s">
        <v>108</v>
      </c>
      <c r="H12" s="2">
        <v>5.2358717666618594E-15</v>
      </c>
      <c r="I12" s="2"/>
      <c r="J12" t="s">
        <v>220</v>
      </c>
      <c r="M12" s="2" t="s">
        <v>108</v>
      </c>
      <c r="N12" s="2">
        <v>3.2799477265342807E-7</v>
      </c>
      <c r="O12" s="2"/>
      <c r="P12" t="s">
        <v>220</v>
      </c>
      <c r="S12" s="2" t="s">
        <v>108</v>
      </c>
      <c r="T12" s="2">
        <v>1.2848900722783343E-2</v>
      </c>
      <c r="U12" s="2"/>
      <c r="V12" t="s">
        <v>220</v>
      </c>
    </row>
    <row r="13" spans="1:22" ht="16" thickBot="1" x14ac:dyDescent="0.4">
      <c r="A13" s="3" t="s">
        <v>109</v>
      </c>
      <c r="B13" s="3">
        <v>2.109815577833317</v>
      </c>
      <c r="C13" s="3"/>
      <c r="G13" s="3" t="s">
        <v>109</v>
      </c>
      <c r="H13" s="3">
        <v>2.07961384472768</v>
      </c>
      <c r="I13" s="3"/>
      <c r="M13" s="3" t="s">
        <v>109</v>
      </c>
      <c r="N13" s="3">
        <v>2.1447866879178044</v>
      </c>
      <c r="O13" s="3"/>
      <c r="S13" s="3" t="s">
        <v>109</v>
      </c>
      <c r="T13" s="3">
        <v>2.1447866879178044</v>
      </c>
      <c r="U13" s="3"/>
    </row>
    <row r="16" spans="1:22" x14ac:dyDescent="0.35">
      <c r="H16">
        <f>100*(H4-I4)/H4</f>
        <v>56.727480129955396</v>
      </c>
      <c r="N16">
        <f>100*(N4-O4)/N4</f>
        <v>44.151326234558205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4C11C-BF12-E741-B582-C303AFE64D0A}">
  <dimension ref="A2:E19"/>
  <sheetViews>
    <sheetView workbookViewId="0">
      <selection activeCell="F11" sqref="F11"/>
    </sheetView>
  </sheetViews>
  <sheetFormatPr defaultColWidth="10.6640625" defaultRowHeight="15.5" x14ac:dyDescent="0.35"/>
  <sheetData>
    <row r="2" spans="1:5" x14ac:dyDescent="0.35"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54</v>
      </c>
      <c r="B3">
        <v>7.4441115070674222</v>
      </c>
      <c r="C3">
        <v>2.216577092465859</v>
      </c>
      <c r="D3">
        <v>1.2772912340555131</v>
      </c>
      <c r="E3">
        <v>1.5618246303142345</v>
      </c>
    </row>
    <row r="4" spans="1:5" x14ac:dyDescent="0.35">
      <c r="A4" t="s">
        <v>55</v>
      </c>
      <c r="B4">
        <v>5.791288125980163</v>
      </c>
      <c r="C4">
        <v>2.1397015863687772</v>
      </c>
      <c r="D4">
        <v>2.3962213742936846</v>
      </c>
      <c r="E4">
        <v>1.2101019408502758</v>
      </c>
    </row>
    <row r="5" spans="1:5" x14ac:dyDescent="0.35">
      <c r="A5" t="s">
        <v>56</v>
      </c>
      <c r="B5">
        <v>6.1298076923076916</v>
      </c>
      <c r="C5">
        <v>2.3714866863905324</v>
      </c>
      <c r="D5">
        <v>3.4432809333576819</v>
      </c>
      <c r="E5">
        <v>1.3597922115384611</v>
      </c>
    </row>
    <row r="6" spans="1:5" x14ac:dyDescent="0.35">
      <c r="A6" t="s">
        <v>57</v>
      </c>
      <c r="B6">
        <v>4.5495867768595044</v>
      </c>
      <c r="C6">
        <v>2.1446280991735538</v>
      </c>
      <c r="D6">
        <v>2.5932182260335108</v>
      </c>
      <c r="E6">
        <v>0.94681563636363808</v>
      </c>
    </row>
    <row r="7" spans="1:5" x14ac:dyDescent="0.35">
      <c r="A7" t="s">
        <v>58</v>
      </c>
      <c r="B7">
        <v>5.7232723182736605</v>
      </c>
      <c r="C7">
        <v>1.9409358296754153</v>
      </c>
      <c r="D7">
        <v>2.9247319084278129</v>
      </c>
      <c r="E7">
        <v>1.2919351548269578</v>
      </c>
    </row>
    <row r="8" spans="1:5" x14ac:dyDescent="0.35">
      <c r="A8" t="s">
        <v>59</v>
      </c>
      <c r="B8">
        <v>5.7890016116294598</v>
      </c>
      <c r="C8">
        <v>2.1842760710546347</v>
      </c>
      <c r="D8">
        <v>3.3817829149664607</v>
      </c>
      <c r="E8">
        <v>1.179828497164461</v>
      </c>
    </row>
    <row r="9" spans="1:5" x14ac:dyDescent="0.35">
      <c r="A9" t="s">
        <v>60</v>
      </c>
      <c r="B9">
        <v>6.8320984947905714</v>
      </c>
      <c r="C9">
        <v>1.955202170866895</v>
      </c>
      <c r="D9">
        <v>2.9544901271187838</v>
      </c>
      <c r="E9">
        <v>1.5210528184165228</v>
      </c>
    </row>
    <row r="10" spans="1:5" x14ac:dyDescent="0.35">
      <c r="A10" t="s">
        <v>61</v>
      </c>
      <c r="B10">
        <v>5.1448094030511617</v>
      </c>
      <c r="C10">
        <v>1.9874813830857787</v>
      </c>
      <c r="D10">
        <v>3.1963324224115715</v>
      </c>
      <c r="E10">
        <v>1.0678254349816843</v>
      </c>
    </row>
    <row r="11" spans="1:5" x14ac:dyDescent="0.35">
      <c r="A11" t="s">
        <v>62</v>
      </c>
      <c r="B11">
        <v>5.0997550211139373</v>
      </c>
      <c r="C11">
        <v>1.9183657906526725</v>
      </c>
      <c r="D11">
        <v>1.9715568592616088</v>
      </c>
      <c r="E11">
        <v>1.2695763591800333</v>
      </c>
    </row>
    <row r="12" spans="1:5" x14ac:dyDescent="0.35">
      <c r="A12" t="s">
        <v>63</v>
      </c>
      <c r="B12">
        <v>3.5496573397448037</v>
      </c>
      <c r="C12">
        <v>2.2846885423084742</v>
      </c>
      <c r="D12">
        <v>3.9277997917299707</v>
      </c>
      <c r="E12">
        <v>0.79652954545454491</v>
      </c>
    </row>
    <row r="13" spans="1:5" x14ac:dyDescent="0.35">
      <c r="A13" t="s">
        <v>64</v>
      </c>
      <c r="B13">
        <v>6.0100514561360887</v>
      </c>
      <c r="C13">
        <v>2.2005306512624259</v>
      </c>
      <c r="D13">
        <v>3.5140847706742586</v>
      </c>
      <c r="E13">
        <v>1.3410146092362352</v>
      </c>
    </row>
    <row r="14" spans="1:5" x14ac:dyDescent="0.35">
      <c r="A14" t="s">
        <v>65</v>
      </c>
      <c r="B14">
        <v>4.5891467637505707</v>
      </c>
      <c r="C14">
        <v>2.6683760631331634</v>
      </c>
      <c r="D14">
        <v>2.7618626485133779</v>
      </c>
      <c r="E14">
        <v>1.1442916155866905</v>
      </c>
    </row>
    <row r="16" spans="1:5" x14ac:dyDescent="0.35">
      <c r="A16" t="s">
        <v>78</v>
      </c>
      <c r="B16">
        <f>AVERAGE(B3:B14)</f>
        <v>5.5543822092254205</v>
      </c>
      <c r="C16">
        <f>AVERAGE(C3:C14)</f>
        <v>2.1676874972031817</v>
      </c>
      <c r="D16">
        <f>AVERAGE(D3:D14)</f>
        <v>2.8618877675703529</v>
      </c>
      <c r="E16">
        <f>AVERAGE(E3:E14)</f>
        <v>1.2242157044928115</v>
      </c>
    </row>
    <row r="17" spans="1:5" x14ac:dyDescent="0.35">
      <c r="A17" t="s">
        <v>79</v>
      </c>
      <c r="B17">
        <f>_xlfn.STDEV.P(B3:B14)</f>
        <v>1.0089900112298589</v>
      </c>
      <c r="C17">
        <f>_xlfn.STDEV.P(C3:C14)</f>
        <v>0.20456728249287573</v>
      </c>
      <c r="D17">
        <f>_xlfn.STDEV.P(D3:D14)</f>
        <v>0.70100433896293468</v>
      </c>
      <c r="E17">
        <f>_xlfn.STDEV.P(E3:E14)</f>
        <v>0.21087911084133984</v>
      </c>
    </row>
    <row r="18" spans="1:5" x14ac:dyDescent="0.35">
      <c r="A18" t="s">
        <v>80</v>
      </c>
      <c r="B18">
        <f>MEDIAN(B3:B14)</f>
        <v>5.7561369649515601</v>
      </c>
      <c r="C18">
        <f t="shared" ref="C18:E18" si="0">MEDIAN(C3:C14)</f>
        <v>2.1644520851140943</v>
      </c>
      <c r="D18">
        <f t="shared" si="0"/>
        <v>2.9396110177732986</v>
      </c>
      <c r="E18">
        <f t="shared" si="0"/>
        <v>1.2398391500151544</v>
      </c>
    </row>
    <row r="19" spans="1:5" x14ac:dyDescent="0.35">
      <c r="A19" t="s">
        <v>91</v>
      </c>
      <c r="B19">
        <f>_xlfn.VAR.S(B3:B14)</f>
        <v>1.1106118284672355</v>
      </c>
      <c r="C19">
        <f t="shared" ref="C19:E19" si="1">_xlfn.VAR.S(C3:C14)</f>
        <v>4.5652116072567299E-2</v>
      </c>
      <c r="D19">
        <f t="shared" si="1"/>
        <v>0.53608045444893937</v>
      </c>
      <c r="E19">
        <f t="shared" si="1"/>
        <v>4.8512726606437309E-2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48F08-D6A4-45A7-92DA-EC28ACE7F8BD}">
  <sheetPr>
    <tabColor rgb="FF92D050"/>
  </sheetPr>
  <dimension ref="A2:E19"/>
  <sheetViews>
    <sheetView zoomScale="80" zoomScaleNormal="80" workbookViewId="0">
      <selection activeCell="B3" sqref="B3:B14"/>
    </sheetView>
  </sheetViews>
  <sheetFormatPr defaultRowHeight="15.5" x14ac:dyDescent="0.35"/>
  <cols>
    <col min="1" max="1" width="10.1640625" bestFit="1" customWidth="1"/>
    <col min="2" max="5" width="11.75" bestFit="1" customWidth="1"/>
  </cols>
  <sheetData>
    <row r="2" spans="1:5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s="7" t="s">
        <v>341</v>
      </c>
      <c r="B3" s="22">
        <v>0.60147368421052649</v>
      </c>
      <c r="C3" s="22">
        <v>0.60147368421052649</v>
      </c>
      <c r="D3" s="22">
        <v>0.89377487683340784</v>
      </c>
      <c r="E3" s="22">
        <v>-5.3356955626439405E-2</v>
      </c>
    </row>
    <row r="4" spans="1:5" x14ac:dyDescent="0.35">
      <c r="A4" s="7" t="s">
        <v>366</v>
      </c>
      <c r="B4">
        <v>3.9839675057208228</v>
      </c>
      <c r="C4">
        <v>1.0351093821510295</v>
      </c>
      <c r="D4">
        <v>1.7694241814928537</v>
      </c>
      <c r="E4">
        <v>0.19455378859783334</v>
      </c>
    </row>
    <row r="5" spans="1:5" x14ac:dyDescent="0.35">
      <c r="A5" s="7" t="s">
        <v>367</v>
      </c>
      <c r="B5">
        <v>2.6437675373134333</v>
      </c>
      <c r="C5">
        <v>0.44251902985074637</v>
      </c>
      <c r="D5">
        <v>0.42165553354524465</v>
      </c>
      <c r="E5">
        <v>0.19171290808831654</v>
      </c>
    </row>
    <row r="6" spans="1:5" x14ac:dyDescent="0.35">
      <c r="A6" s="7" t="s">
        <v>368</v>
      </c>
      <c r="B6">
        <v>3.4469920679886679</v>
      </c>
      <c r="C6">
        <v>1.495218413597734</v>
      </c>
      <c r="D6">
        <v>3.2792701613455035</v>
      </c>
      <c r="E6">
        <v>0.25702557780920349</v>
      </c>
    </row>
    <row r="7" spans="1:5" x14ac:dyDescent="0.35">
      <c r="A7" s="7" t="s">
        <v>369</v>
      </c>
      <c r="B7">
        <v>4.5055799999999993</v>
      </c>
      <c r="C7">
        <v>1.4552906976744184</v>
      </c>
      <c r="D7">
        <v>2.3649630461363005</v>
      </c>
      <c r="E7">
        <v>0.25837254281482197</v>
      </c>
    </row>
    <row r="8" spans="1:5" x14ac:dyDescent="0.35">
      <c r="A8" s="7" t="s">
        <v>370</v>
      </c>
      <c r="B8">
        <v>2.8805370370370369</v>
      </c>
      <c r="C8">
        <v>1.2899796296296295</v>
      </c>
      <c r="D8">
        <v>1.8156070052840059</v>
      </c>
      <c r="E8">
        <v>0.30722533402172697</v>
      </c>
    </row>
    <row r="9" spans="1:5" x14ac:dyDescent="0.35">
      <c r="A9" s="7" t="s">
        <v>371</v>
      </c>
      <c r="B9">
        <v>2.9887000000000006</v>
      </c>
      <c r="C9">
        <v>1.5367000000000002</v>
      </c>
      <c r="D9">
        <v>2.217749487789431</v>
      </c>
      <c r="E9">
        <v>0.17574842526626056</v>
      </c>
    </row>
    <row r="10" spans="1:5" x14ac:dyDescent="0.35">
      <c r="A10" s="7" t="s">
        <v>372</v>
      </c>
      <c r="B10">
        <v>3.5538977346278311</v>
      </c>
      <c r="C10">
        <v>1.6032621359223298</v>
      </c>
      <c r="D10">
        <v>3.6381178329164534</v>
      </c>
      <c r="E10">
        <v>0.22757210026966634</v>
      </c>
    </row>
    <row r="11" spans="1:5" x14ac:dyDescent="0.35">
      <c r="A11" s="7" t="s">
        <v>373</v>
      </c>
      <c r="B11">
        <v>3.6706121813031163</v>
      </c>
      <c r="C11">
        <v>1.7708065155807364</v>
      </c>
      <c r="D11">
        <v>2.2349330299758572</v>
      </c>
      <c r="E11">
        <v>0.28356450550479295</v>
      </c>
    </row>
    <row r="12" spans="1:5" x14ac:dyDescent="0.35">
      <c r="A12" s="7" t="s">
        <v>374</v>
      </c>
      <c r="B12">
        <v>3.1020476534296026</v>
      </c>
      <c r="C12">
        <v>1.1779927797833933</v>
      </c>
      <c r="D12">
        <v>2.6616530401177934</v>
      </c>
      <c r="E12">
        <v>0.30538482178629262</v>
      </c>
    </row>
    <row r="13" spans="1:5" x14ac:dyDescent="0.35">
      <c r="A13" s="7" t="s">
        <v>375</v>
      </c>
      <c r="B13">
        <v>2.987814983713355</v>
      </c>
      <c r="C13">
        <v>1.1975452768729644</v>
      </c>
      <c r="D13">
        <v>2.4534696360247352</v>
      </c>
      <c r="E13">
        <v>0.22309273555720305</v>
      </c>
    </row>
    <row r="14" spans="1:5" x14ac:dyDescent="0.35">
      <c r="A14" t="s">
        <v>376</v>
      </c>
      <c r="B14">
        <v>3.1061037735849055</v>
      </c>
      <c r="C14">
        <v>1.4771249056603772</v>
      </c>
      <c r="D14">
        <v>2.7280374817646686</v>
      </c>
      <c r="E14">
        <v>0.19463624036055316</v>
      </c>
    </row>
    <row r="16" spans="1:5" x14ac:dyDescent="0.35">
      <c r="A16" t="s">
        <v>78</v>
      </c>
      <c r="B16">
        <f>AVERAGE(B4:B14)</f>
        <v>3.3518200431562519</v>
      </c>
      <c r="C16">
        <f t="shared" ref="C16:E16" si="0">AVERAGE(C4:C14)</f>
        <v>1.3165044333384872</v>
      </c>
      <c r="D16">
        <f t="shared" si="0"/>
        <v>2.325898221490259</v>
      </c>
      <c r="E16">
        <f t="shared" si="0"/>
        <v>0.23808081637060641</v>
      </c>
    </row>
    <row r="17" spans="1:5" x14ac:dyDescent="0.35">
      <c r="A17" t="s">
        <v>79</v>
      </c>
      <c r="B17">
        <f>_xlfn.STDEV.P(B4:B14)</f>
        <v>0.52161101766276363</v>
      </c>
      <c r="C17">
        <f t="shared" ref="C17:E17" si="1">_xlfn.STDEV.P(C4:C14)</f>
        <v>0.34260760541461421</v>
      </c>
      <c r="D17">
        <f t="shared" si="1"/>
        <v>0.80561990165225816</v>
      </c>
      <c r="E17">
        <f t="shared" si="1"/>
        <v>4.5027907006002149E-2</v>
      </c>
    </row>
    <row r="18" spans="1:5" x14ac:dyDescent="0.35">
      <c r="A18" t="s">
        <v>80</v>
      </c>
      <c r="B18">
        <f>MEDIAN(B4:B14)</f>
        <v>3.1061037735849055</v>
      </c>
      <c r="C18">
        <f t="shared" ref="C18:E18" si="2">MEDIAN(C4:C14)</f>
        <v>1.4552906976744184</v>
      </c>
      <c r="D18">
        <f t="shared" si="2"/>
        <v>2.3649630461363005</v>
      </c>
      <c r="E18">
        <f t="shared" si="2"/>
        <v>0.22757210026966634</v>
      </c>
    </row>
    <row r="19" spans="1:5" x14ac:dyDescent="0.35">
      <c r="A19" t="s">
        <v>91</v>
      </c>
      <c r="B19">
        <f>_xlfn.VAR.S(B4:B14)</f>
        <v>0.29928585912190331</v>
      </c>
      <c r="C19">
        <f t="shared" ref="C19:E19" si="3">_xlfn.VAR.S(C4:C14)</f>
        <v>0.12911796841672968</v>
      </c>
      <c r="D19">
        <f t="shared" si="3"/>
        <v>0.71392576853201395</v>
      </c>
      <c r="E19">
        <f t="shared" si="3"/>
        <v>2.2302636502752882E-3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846C-0355-3044-AF49-70EC151CD791}">
  <dimension ref="A2:E19"/>
  <sheetViews>
    <sheetView workbookViewId="0">
      <selection activeCell="H14" sqref="H14"/>
    </sheetView>
  </sheetViews>
  <sheetFormatPr defaultColWidth="10.6640625" defaultRowHeight="15.5" x14ac:dyDescent="0.35"/>
  <sheetData>
    <row r="2" spans="1:5" x14ac:dyDescent="0.35">
      <c r="B2" t="s">
        <v>1</v>
      </c>
      <c r="C2" t="s">
        <v>2</v>
      </c>
      <c r="D2" t="s">
        <v>3</v>
      </c>
      <c r="E2" t="s">
        <v>4</v>
      </c>
    </row>
    <row r="3" spans="1:5" x14ac:dyDescent="0.35">
      <c r="A3" t="s">
        <v>66</v>
      </c>
    </row>
    <row r="4" spans="1:5" x14ac:dyDescent="0.35">
      <c r="A4" t="s">
        <v>67</v>
      </c>
      <c r="B4">
        <v>2.0503885033316749</v>
      </c>
      <c r="C4">
        <v>1.7539467920066139</v>
      </c>
      <c r="D4">
        <v>2.3519919934748641</v>
      </c>
      <c r="E4">
        <v>0.56967769963702319</v>
      </c>
    </row>
    <row r="5" spans="1:5" x14ac:dyDescent="0.35">
      <c r="A5" t="s">
        <v>68</v>
      </c>
      <c r="B5">
        <v>2.7370700659900464</v>
      </c>
      <c r="C5">
        <v>1.7008130862736504</v>
      </c>
      <c r="D5">
        <v>3.0845567409222334</v>
      </c>
      <c r="E5">
        <v>0.74371609618717516</v>
      </c>
    </row>
    <row r="6" spans="1:5" x14ac:dyDescent="0.35">
      <c r="A6" t="s">
        <v>69</v>
      </c>
      <c r="B6">
        <v>2.0089285714285716</v>
      </c>
      <c r="C6">
        <v>1.2675382653061227</v>
      </c>
      <c r="D6">
        <v>1.9524846972795091</v>
      </c>
      <c r="E6">
        <v>0.50770212053571451</v>
      </c>
    </row>
    <row r="7" spans="1:5" x14ac:dyDescent="0.35">
      <c r="A7" t="s">
        <v>70</v>
      </c>
      <c r="B7">
        <v>3.5593849115501213</v>
      </c>
      <c r="C7">
        <v>1.767159410311856</v>
      </c>
      <c r="D7">
        <v>2.5177939304177275</v>
      </c>
      <c r="E7">
        <v>0.94023599177330941</v>
      </c>
    </row>
    <row r="8" spans="1:5" x14ac:dyDescent="0.35">
      <c r="A8" t="s">
        <v>71</v>
      </c>
      <c r="B8">
        <v>3.8966049382716048</v>
      </c>
      <c r="C8">
        <v>1.993312757201646</v>
      </c>
      <c r="D8">
        <v>3.0371681531672734</v>
      </c>
      <c r="E8">
        <v>0.93306717592592625</v>
      </c>
    </row>
    <row r="9" spans="1:5" x14ac:dyDescent="0.35">
      <c r="A9" t="s">
        <v>72</v>
      </c>
      <c r="B9">
        <v>4.4719076229326582</v>
      </c>
      <c r="C9">
        <v>2.0038056015326675</v>
      </c>
      <c r="D9">
        <v>2.7256475318680065</v>
      </c>
      <c r="E9">
        <v>1.0754595216606504</v>
      </c>
    </row>
    <row r="10" spans="1:5" x14ac:dyDescent="0.35">
      <c r="A10" t="s">
        <v>73</v>
      </c>
      <c r="B10">
        <v>4.0298150510204085</v>
      </c>
      <c r="C10">
        <v>2.2002551020408165</v>
      </c>
      <c r="D10">
        <v>3.3945021157599227</v>
      </c>
      <c r="E10">
        <v>0.97711982142857101</v>
      </c>
    </row>
    <row r="11" spans="1:5" x14ac:dyDescent="0.35">
      <c r="A11" t="s">
        <v>74</v>
      </c>
      <c r="B11">
        <v>3.878116343490305</v>
      </c>
      <c r="C11">
        <v>1.7428439519852257</v>
      </c>
      <c r="D11">
        <v>2.3080017761416571</v>
      </c>
      <c r="E11">
        <v>1.0099898684210538</v>
      </c>
    </row>
    <row r="12" spans="1:5" x14ac:dyDescent="0.35">
      <c r="A12" t="s">
        <v>75</v>
      </c>
      <c r="B12">
        <v>4.5158595982771805</v>
      </c>
      <c r="C12">
        <v>2.1258503401360542</v>
      </c>
      <c r="D12">
        <v>3.5465804270901407</v>
      </c>
      <c r="E12">
        <v>1.0434192536630014</v>
      </c>
    </row>
    <row r="13" spans="1:5" x14ac:dyDescent="0.35">
      <c r="A13" t="s">
        <v>76</v>
      </c>
      <c r="B13">
        <v>3.3715834620917473</v>
      </c>
      <c r="C13">
        <v>1.5609182694869199</v>
      </c>
      <c r="D13">
        <v>2.7166490939850583</v>
      </c>
      <c r="E13">
        <v>0.75347908302919731</v>
      </c>
    </row>
    <row r="14" spans="1:5" x14ac:dyDescent="0.35">
      <c r="A14" t="s">
        <v>77</v>
      </c>
      <c r="B14">
        <v>3.7721893491124248</v>
      </c>
      <c r="C14">
        <v>2.0941198224852067</v>
      </c>
      <c r="D14">
        <v>0.55678357599539763</v>
      </c>
      <c r="E14">
        <v>0.74726139423076821</v>
      </c>
    </row>
    <row r="16" spans="1:5" x14ac:dyDescent="0.35">
      <c r="A16" t="s">
        <v>78</v>
      </c>
      <c r="B16">
        <f>AVERAGE(B3:B14)</f>
        <v>3.4810771288633404</v>
      </c>
      <c r="C16">
        <f>AVERAGE(C3:C14)</f>
        <v>1.8373239453424346</v>
      </c>
      <c r="D16">
        <f>AVERAGE(D3:D14)</f>
        <v>2.5629236396456174</v>
      </c>
      <c r="E16">
        <f>AVERAGE(E3:E14)</f>
        <v>0.84555709331749018</v>
      </c>
    </row>
    <row r="17" spans="1:5" x14ac:dyDescent="0.35">
      <c r="A17" t="s">
        <v>79</v>
      </c>
      <c r="B17">
        <f>_xlfn.STDEV.P(B3:B14)</f>
        <v>0.82871432500752062</v>
      </c>
      <c r="C17">
        <f>_xlfn.STDEV.P(C3:C14)</f>
        <v>0.26516745876523506</v>
      </c>
      <c r="D17">
        <f>_xlfn.STDEV.P(D3:D14)</f>
        <v>0.78131419780626798</v>
      </c>
      <c r="E17">
        <f>_xlfn.STDEV.P(E3:E14)</f>
        <v>0.18383316893483861</v>
      </c>
    </row>
    <row r="18" spans="1:5" x14ac:dyDescent="0.35">
      <c r="A18" t="s">
        <v>80</v>
      </c>
      <c r="B18">
        <f>MEDIAN(B3:B14)</f>
        <v>3.7721893491124248</v>
      </c>
      <c r="C18">
        <f t="shared" ref="C18:E18" si="0">MEDIAN(C3:C14)</f>
        <v>1.767159410311856</v>
      </c>
      <c r="D18">
        <f t="shared" si="0"/>
        <v>2.7166490939850583</v>
      </c>
      <c r="E18">
        <f t="shared" si="0"/>
        <v>0.93306717592592625</v>
      </c>
    </row>
    <row r="19" spans="1:5" x14ac:dyDescent="0.35">
      <c r="A19" t="s">
        <v>91</v>
      </c>
      <c r="B19">
        <f>_xlfn.VAR.S(B3:B14)</f>
        <v>0.75544417571993849</v>
      </c>
      <c r="C19">
        <f t="shared" ref="C19:E19" si="1">_xlfn.VAR.S(C3:C14)</f>
        <v>7.7345159306813821E-2</v>
      </c>
      <c r="D19">
        <f t="shared" si="1"/>
        <v>0.67149706326301695</v>
      </c>
      <c r="E19">
        <f t="shared" si="1"/>
        <v>3.7174097400687424E-2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955A6-332E-FD41-AFCF-6730592DC90B}">
  <dimension ref="A1:P37"/>
  <sheetViews>
    <sheetView tabSelected="1" workbookViewId="0">
      <selection activeCell="A2" sqref="A2:C13"/>
    </sheetView>
  </sheetViews>
  <sheetFormatPr defaultColWidth="10.6640625" defaultRowHeight="15.5" x14ac:dyDescent="0.35"/>
  <sheetData>
    <row r="1" spans="1:12" x14ac:dyDescent="0.35">
      <c r="A1" s="12" t="s">
        <v>291</v>
      </c>
      <c r="B1" t="s">
        <v>30</v>
      </c>
      <c r="C1" t="s">
        <v>42</v>
      </c>
      <c r="J1" t="s">
        <v>303</v>
      </c>
      <c r="K1" t="s">
        <v>54</v>
      </c>
      <c r="L1" t="s">
        <v>66</v>
      </c>
    </row>
    <row r="2" spans="1:12" x14ac:dyDescent="0.35">
      <c r="A2">
        <v>5.035400390625</v>
      </c>
      <c r="B2">
        <v>5.1697530864197523</v>
      </c>
      <c r="C2">
        <v>2.1701093394697786</v>
      </c>
      <c r="J2">
        <v>3.6815442396715876</v>
      </c>
      <c r="K2">
        <v>7.4441115070674222</v>
      </c>
    </row>
    <row r="3" spans="1:12" x14ac:dyDescent="0.35">
      <c r="A3">
        <v>3.2777810150923608</v>
      </c>
      <c r="B3">
        <v>5.607942033752729</v>
      </c>
      <c r="C3">
        <v>3.277725881494252</v>
      </c>
      <c r="J3">
        <v>4.4285298055941285</v>
      </c>
      <c r="K3">
        <v>5.791288125980163</v>
      </c>
      <c r="L3">
        <v>2.0503885033316749</v>
      </c>
    </row>
    <row r="4" spans="1:12" x14ac:dyDescent="0.35">
      <c r="A4">
        <v>3.7230926627228693</v>
      </c>
      <c r="B4">
        <v>3.5865099564376068</v>
      </c>
      <c r="C4">
        <v>3.0327631738566487</v>
      </c>
      <c r="J4">
        <v>3.70787666137671</v>
      </c>
      <c r="K4">
        <v>6.1298076923076916</v>
      </c>
      <c r="L4">
        <v>2.7370700659900464</v>
      </c>
    </row>
    <row r="5" spans="1:12" x14ac:dyDescent="0.35">
      <c r="A5">
        <v>3.5818447777153697</v>
      </c>
      <c r="B5">
        <v>4.2137336504161711</v>
      </c>
      <c r="C5">
        <v>3.2324197136833264</v>
      </c>
      <c r="J5">
        <v>3.5575454671664595</v>
      </c>
      <c r="K5">
        <v>4.5495867768595044</v>
      </c>
      <c r="L5">
        <v>2.0089285714285716</v>
      </c>
    </row>
    <row r="6" spans="1:12" x14ac:dyDescent="0.35">
      <c r="A6">
        <v>4.1833462465564732</v>
      </c>
      <c r="B6">
        <v>6.0209407855584205</v>
      </c>
      <c r="C6">
        <v>3.8506859691945126</v>
      </c>
      <c r="J6">
        <v>4.1671484179288543</v>
      </c>
      <c r="K6">
        <v>5.7232723182736605</v>
      </c>
      <c r="L6">
        <v>3.5593849115501213</v>
      </c>
    </row>
    <row r="7" spans="1:12" x14ac:dyDescent="0.35">
      <c r="A7">
        <v>4.3760330578512399</v>
      </c>
      <c r="B7">
        <v>7.2228454801038042</v>
      </c>
      <c r="C7">
        <v>3.7983881622407192</v>
      </c>
      <c r="J7">
        <v>4.9748313826621695</v>
      </c>
      <c r="K7">
        <v>5.7890016116294598</v>
      </c>
      <c r="L7">
        <v>3.8966049382716048</v>
      </c>
    </row>
    <row r="8" spans="1:12" x14ac:dyDescent="0.35">
      <c r="A8">
        <v>4.6859336711962571</v>
      </c>
      <c r="B8">
        <v>3.5906115931196156</v>
      </c>
      <c r="C8">
        <v>2.817597627286208</v>
      </c>
      <c r="J8">
        <v>3.4264411611523804</v>
      </c>
      <c r="K8">
        <v>6.8320984947905714</v>
      </c>
      <c r="L8">
        <v>4.4719076229326582</v>
      </c>
    </row>
    <row r="9" spans="1:12" x14ac:dyDescent="0.35">
      <c r="A9">
        <v>4.8972064749675575</v>
      </c>
      <c r="B9">
        <v>3.9246467817896393</v>
      </c>
      <c r="C9">
        <v>2.7742346938775517</v>
      </c>
      <c r="J9">
        <v>3.8767131379962199</v>
      </c>
      <c r="K9">
        <v>5.1448094030511617</v>
      </c>
      <c r="L9">
        <v>4.0298150510204085</v>
      </c>
    </row>
    <row r="10" spans="1:12" x14ac:dyDescent="0.35">
      <c r="A10">
        <v>4.0465219976218787</v>
      </c>
      <c r="B10">
        <v>3.6977007829383215</v>
      </c>
      <c r="C10">
        <v>2.4525453779012096</v>
      </c>
      <c r="J10">
        <v>3.1048014773776544</v>
      </c>
      <c r="K10">
        <v>5.0997550211139373</v>
      </c>
      <c r="L10">
        <v>3.878116343490305</v>
      </c>
    </row>
    <row r="11" spans="1:12" x14ac:dyDescent="0.35">
      <c r="A11">
        <v>3.6913742650809418</v>
      </c>
      <c r="B11">
        <v>4.4192841490138797</v>
      </c>
      <c r="C11">
        <v>4.0504145099524473</v>
      </c>
      <c r="J11">
        <v>4.4203416005822049</v>
      </c>
      <c r="K11">
        <v>3.5496573397448037</v>
      </c>
      <c r="L11">
        <v>4.5158595982771805</v>
      </c>
    </row>
    <row r="12" spans="1:12" x14ac:dyDescent="0.35">
      <c r="A12">
        <v>3.5466992919616822</v>
      </c>
      <c r="B12">
        <v>4.1729206562807315</v>
      </c>
      <c r="C12">
        <v>3.6044855820576722</v>
      </c>
      <c r="J12">
        <v>3.8708847736625511</v>
      </c>
      <c r="K12">
        <v>6.0100514561360887</v>
      </c>
      <c r="L12">
        <v>3.3715834620917473</v>
      </c>
    </row>
    <row r="13" spans="1:12" x14ac:dyDescent="0.35">
      <c r="A13">
        <v>2.7859631160334133</v>
      </c>
      <c r="B13">
        <v>6.4292091506650797</v>
      </c>
      <c r="C13">
        <v>2.228100950656406</v>
      </c>
      <c r="J13">
        <v>5.4488132569204142</v>
      </c>
      <c r="K13">
        <v>4.5891467637505707</v>
      </c>
      <c r="L13">
        <v>3.7721893491124248</v>
      </c>
    </row>
    <row r="15" spans="1:12" x14ac:dyDescent="0.35">
      <c r="A15" t="s">
        <v>97</v>
      </c>
      <c r="H15" s="8"/>
      <c r="I15" s="8"/>
      <c r="J15" t="s">
        <v>97</v>
      </c>
    </row>
    <row r="16" spans="1:12" x14ac:dyDescent="0.35">
      <c r="H16" s="8"/>
      <c r="I16" s="8"/>
    </row>
    <row r="17" spans="1:16" ht="16" thickBot="1" x14ac:dyDescent="0.4">
      <c r="A17" t="s">
        <v>98</v>
      </c>
      <c r="H17" s="8"/>
      <c r="I17" s="8"/>
      <c r="J17" t="s">
        <v>98</v>
      </c>
    </row>
    <row r="18" spans="1:16" x14ac:dyDescent="0.35">
      <c r="A18" s="4" t="s">
        <v>99</v>
      </c>
      <c r="B18" s="4" t="s">
        <v>85</v>
      </c>
      <c r="C18" s="4" t="s">
        <v>86</v>
      </c>
      <c r="D18" s="4" t="s">
        <v>87</v>
      </c>
      <c r="E18" s="4" t="s">
        <v>88</v>
      </c>
      <c r="H18" s="8"/>
      <c r="I18" s="8"/>
      <c r="J18" s="4" t="s">
        <v>99</v>
      </c>
      <c r="K18" s="4" t="s">
        <v>85</v>
      </c>
      <c r="L18" s="4" t="s">
        <v>86</v>
      </c>
      <c r="M18" s="4" t="s">
        <v>87</v>
      </c>
      <c r="N18" s="4" t="s">
        <v>88</v>
      </c>
    </row>
    <row r="19" spans="1:16" x14ac:dyDescent="0.35">
      <c r="A19" s="2" t="s">
        <v>291</v>
      </c>
      <c r="B19" s="2">
        <v>12</v>
      </c>
      <c r="C19" s="2">
        <v>47.831196967425036</v>
      </c>
      <c r="D19" s="2">
        <v>3.9859330806187532</v>
      </c>
      <c r="E19" s="2">
        <v>0.46091759550572481</v>
      </c>
      <c r="H19" s="8"/>
      <c r="I19" s="8"/>
      <c r="J19" s="2" t="s">
        <v>303</v>
      </c>
      <c r="K19" s="2">
        <v>12</v>
      </c>
      <c r="L19" s="2">
        <v>48.66547138209134</v>
      </c>
      <c r="M19" s="2">
        <v>4.0554559485076114</v>
      </c>
      <c r="N19" s="2">
        <v>0.44958653080468541</v>
      </c>
    </row>
    <row r="20" spans="1:16" x14ac:dyDescent="0.35">
      <c r="A20" s="2" t="s">
        <v>30</v>
      </c>
      <c r="B20" s="2">
        <v>12</v>
      </c>
      <c r="C20" s="2">
        <v>58.056098106495753</v>
      </c>
      <c r="D20" s="2">
        <v>4.8380081755413125</v>
      </c>
      <c r="E20" s="2">
        <v>1.5077925288263145</v>
      </c>
      <c r="H20" s="8"/>
      <c r="I20" s="8"/>
      <c r="J20" s="2" t="s">
        <v>54</v>
      </c>
      <c r="K20" s="2">
        <v>12</v>
      </c>
      <c r="L20" s="2">
        <v>66.652586510705049</v>
      </c>
      <c r="M20" s="2">
        <v>5.5543822092254205</v>
      </c>
      <c r="N20" s="2">
        <v>1.1106118284672355</v>
      </c>
    </row>
    <row r="21" spans="1:16" ht="16" thickBot="1" x14ac:dyDescent="0.4">
      <c r="A21" s="3" t="s">
        <v>42</v>
      </c>
      <c r="B21" s="3">
        <v>12</v>
      </c>
      <c r="C21" s="3">
        <v>37.289470981670732</v>
      </c>
      <c r="D21" s="3">
        <v>3.1074559151392278</v>
      </c>
      <c r="E21" s="3">
        <v>0.40836548002325074</v>
      </c>
      <c r="H21" s="8"/>
      <c r="I21" s="8"/>
      <c r="J21" s="3" t="s">
        <v>66</v>
      </c>
      <c r="K21" s="3">
        <v>11</v>
      </c>
      <c r="L21" s="3">
        <v>38.291848417496745</v>
      </c>
      <c r="M21" s="3">
        <v>3.4810771288633404</v>
      </c>
      <c r="N21" s="3">
        <v>0.75544417571993849</v>
      </c>
    </row>
    <row r="22" spans="1:16" x14ac:dyDescent="0.35">
      <c r="H22" s="8"/>
      <c r="I22" s="8"/>
    </row>
    <row r="23" spans="1:16" x14ac:dyDescent="0.35">
      <c r="H23" s="8"/>
      <c r="I23" s="8"/>
    </row>
    <row r="24" spans="1:16" ht="16" thickBot="1" x14ac:dyDescent="0.4">
      <c r="A24" t="s">
        <v>83</v>
      </c>
      <c r="H24" s="8"/>
      <c r="I24" s="8"/>
      <c r="J24" t="s">
        <v>83</v>
      </c>
    </row>
    <row r="25" spans="1:16" x14ac:dyDescent="0.35">
      <c r="A25" s="4" t="s">
        <v>100</v>
      </c>
      <c r="B25" s="4" t="s">
        <v>92</v>
      </c>
      <c r="C25" s="4" t="s">
        <v>93</v>
      </c>
      <c r="D25" s="4" t="s">
        <v>90</v>
      </c>
      <c r="E25" s="4" t="s">
        <v>94</v>
      </c>
      <c r="F25" s="4" t="s">
        <v>95</v>
      </c>
      <c r="G25" s="4" t="s">
        <v>96</v>
      </c>
      <c r="H25" s="8"/>
      <c r="I25" s="8"/>
      <c r="J25" s="4" t="s">
        <v>100</v>
      </c>
      <c r="K25" s="4" t="s">
        <v>92</v>
      </c>
      <c r="L25" s="4" t="s">
        <v>93</v>
      </c>
      <c r="M25" s="4" t="s">
        <v>90</v>
      </c>
      <c r="N25" s="4" t="s">
        <v>94</v>
      </c>
      <c r="O25" s="4" t="s">
        <v>95</v>
      </c>
      <c r="P25" s="4" t="s">
        <v>96</v>
      </c>
    </row>
    <row r="26" spans="1:16" x14ac:dyDescent="0.35">
      <c r="A26" s="2" t="s">
        <v>101</v>
      </c>
      <c r="B26" s="2">
        <v>17.970260894555988</v>
      </c>
      <c r="C26" s="2">
        <v>2</v>
      </c>
      <c r="D26" s="2">
        <v>8.985130447277994</v>
      </c>
      <c r="E26" s="2">
        <v>11.339728232642743</v>
      </c>
      <c r="F26" s="2">
        <v>1.7844842564879008E-4</v>
      </c>
      <c r="G26" s="2">
        <v>3.2849176510382869</v>
      </c>
      <c r="H26" s="8"/>
      <c r="I26" s="8"/>
      <c r="J26" s="2" t="s">
        <v>101</v>
      </c>
      <c r="K26" s="2">
        <v>26.699970532339314</v>
      </c>
      <c r="L26" s="2">
        <v>2</v>
      </c>
      <c r="M26" s="2">
        <v>13.349985266169657</v>
      </c>
      <c r="N26" s="2">
        <v>17.283894982734957</v>
      </c>
      <c r="O26" s="2">
        <v>8.1315518131494147E-6</v>
      </c>
      <c r="P26" s="2">
        <v>3.2945368164911413</v>
      </c>
    </row>
    <row r="27" spans="1:16" x14ac:dyDescent="0.35">
      <c r="A27" s="2" t="s">
        <v>102</v>
      </c>
      <c r="B27" s="2">
        <v>26.14783164790818</v>
      </c>
      <c r="C27" s="2">
        <v>33</v>
      </c>
      <c r="D27" s="2">
        <v>0.79235853478509632</v>
      </c>
      <c r="E27" s="2"/>
      <c r="F27" s="2"/>
      <c r="G27" s="2"/>
      <c r="H27" s="8"/>
      <c r="I27" s="8"/>
      <c r="J27" s="2" t="s">
        <v>102</v>
      </c>
      <c r="K27" s="2">
        <v>24.716623709190699</v>
      </c>
      <c r="L27" s="2">
        <v>32</v>
      </c>
      <c r="M27" s="2">
        <v>0.77239449091220935</v>
      </c>
      <c r="N27" s="2"/>
      <c r="O27" s="2"/>
      <c r="P27" s="2"/>
    </row>
    <row r="28" spans="1:16" x14ac:dyDescent="0.35">
      <c r="A28" s="2"/>
      <c r="B28" s="2"/>
      <c r="C28" s="2"/>
      <c r="D28" s="2"/>
      <c r="E28" s="2"/>
      <c r="F28" s="2"/>
      <c r="G28" s="2"/>
      <c r="H28" s="8"/>
      <c r="I28" s="8"/>
      <c r="J28" s="2"/>
      <c r="K28" s="2"/>
      <c r="L28" s="2"/>
      <c r="M28" s="2"/>
      <c r="N28" s="2"/>
      <c r="O28" s="2"/>
      <c r="P28" s="2"/>
    </row>
    <row r="29" spans="1:16" ht="16" thickBot="1" x14ac:dyDescent="0.4">
      <c r="A29" s="3" t="s">
        <v>84</v>
      </c>
      <c r="B29" s="3">
        <v>44.118092542464169</v>
      </c>
      <c r="C29" s="3">
        <v>35</v>
      </c>
      <c r="D29" s="3"/>
      <c r="E29" s="3"/>
      <c r="F29" s="3"/>
      <c r="G29" s="3"/>
      <c r="H29" s="8"/>
      <c r="I29" s="8"/>
      <c r="J29" s="3" t="s">
        <v>84</v>
      </c>
      <c r="K29" s="3">
        <v>51.416594241530014</v>
      </c>
      <c r="L29" s="3">
        <v>34</v>
      </c>
      <c r="M29" s="3"/>
      <c r="N29" s="3"/>
      <c r="O29" s="3"/>
      <c r="P29" s="3"/>
    </row>
    <row r="30" spans="1:16" x14ac:dyDescent="0.3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6" x14ac:dyDescent="0.3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6" x14ac:dyDescent="0.3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x14ac:dyDescent="0.3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3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x14ac:dyDescent="0.3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1838-67B7-AC4A-AC8D-A3360B5FD2D4}">
  <dimension ref="A1:J28"/>
  <sheetViews>
    <sheetView workbookViewId="0">
      <selection activeCell="H6" sqref="H6"/>
    </sheetView>
  </sheetViews>
  <sheetFormatPr defaultColWidth="10.6640625" defaultRowHeight="15.5" x14ac:dyDescent="0.35"/>
  <sheetData>
    <row r="1" spans="1:10" x14ac:dyDescent="0.35">
      <c r="A1" s="12" t="s">
        <v>110</v>
      </c>
      <c r="G1" t="s">
        <v>110</v>
      </c>
    </row>
    <row r="2" spans="1:10" ht="16" thickBot="1" x14ac:dyDescent="0.4"/>
    <row r="3" spans="1:10" x14ac:dyDescent="0.35">
      <c r="A3" s="4"/>
      <c r="B3" s="4" t="s">
        <v>291</v>
      </c>
      <c r="C3" s="4" t="s">
        <v>30</v>
      </c>
      <c r="G3" s="4"/>
      <c r="H3" s="4" t="s">
        <v>291</v>
      </c>
      <c r="I3" s="4" t="s">
        <v>42</v>
      </c>
    </row>
    <row r="4" spans="1:10" x14ac:dyDescent="0.35">
      <c r="A4" s="2" t="s">
        <v>89</v>
      </c>
      <c r="B4" s="2">
        <v>3.9859330806187532</v>
      </c>
      <c r="C4" s="2">
        <v>4.8380081755413125</v>
      </c>
      <c r="G4" s="2" t="s">
        <v>89</v>
      </c>
      <c r="H4" s="2">
        <v>3.9859330806187532</v>
      </c>
      <c r="I4" s="2">
        <v>3.1074559151392278</v>
      </c>
    </row>
    <row r="5" spans="1:10" x14ac:dyDescent="0.35">
      <c r="A5" s="2" t="s">
        <v>88</v>
      </c>
      <c r="B5" s="2">
        <v>0.46091759550572481</v>
      </c>
      <c r="C5" s="2">
        <v>1.5077925288263145</v>
      </c>
      <c r="G5" s="2" t="s">
        <v>88</v>
      </c>
      <c r="H5" s="2">
        <v>0.46091759550572481</v>
      </c>
      <c r="I5" s="2">
        <v>0.40836548002325074</v>
      </c>
    </row>
    <row r="6" spans="1:10" x14ac:dyDescent="0.35">
      <c r="A6" s="2" t="s">
        <v>103</v>
      </c>
      <c r="B6" s="2">
        <v>12</v>
      </c>
      <c r="C6" s="2">
        <v>12</v>
      </c>
      <c r="G6" s="2" t="s">
        <v>103</v>
      </c>
      <c r="H6" s="2">
        <v>12</v>
      </c>
      <c r="I6" s="2">
        <v>12</v>
      </c>
    </row>
    <row r="7" spans="1:10" x14ac:dyDescent="0.35">
      <c r="A7" s="2" t="s">
        <v>104</v>
      </c>
      <c r="B7" s="2">
        <v>0</v>
      </c>
      <c r="C7" s="2"/>
      <c r="G7" s="2" t="s">
        <v>104</v>
      </c>
      <c r="H7" s="2">
        <v>0</v>
      </c>
      <c r="I7" s="2"/>
    </row>
    <row r="8" spans="1:10" x14ac:dyDescent="0.35">
      <c r="A8" s="2" t="s">
        <v>93</v>
      </c>
      <c r="B8" s="2">
        <v>17</v>
      </c>
      <c r="C8" s="2"/>
      <c r="G8" s="2" t="s">
        <v>93</v>
      </c>
      <c r="H8" s="2">
        <v>22</v>
      </c>
      <c r="I8" s="2"/>
    </row>
    <row r="9" spans="1:10" x14ac:dyDescent="0.35">
      <c r="A9" s="2" t="s">
        <v>105</v>
      </c>
      <c r="B9" s="2">
        <v>-2.1036699693502263</v>
      </c>
      <c r="C9" s="2"/>
      <c r="G9" s="2" t="s">
        <v>105</v>
      </c>
      <c r="H9" s="2">
        <v>3.2639273851577313</v>
      </c>
      <c r="I9" s="2"/>
    </row>
    <row r="10" spans="1:10" x14ac:dyDescent="0.35">
      <c r="A10" s="2" t="s">
        <v>106</v>
      </c>
      <c r="B10" s="2">
        <v>2.5299508441052165E-2</v>
      </c>
      <c r="C10" s="2"/>
      <c r="G10" s="2" t="s">
        <v>106</v>
      </c>
      <c r="H10" s="2">
        <v>1.776569209236031E-3</v>
      </c>
      <c r="I10" s="2"/>
    </row>
    <row r="11" spans="1:10" x14ac:dyDescent="0.35">
      <c r="A11" s="2" t="s">
        <v>107</v>
      </c>
      <c r="B11" s="2">
        <v>1.7396067260750732</v>
      </c>
      <c r="C11" s="2"/>
      <c r="G11" s="2" t="s">
        <v>107</v>
      </c>
      <c r="H11" s="2">
        <v>1.7171443743802424</v>
      </c>
      <c r="I11" s="2"/>
    </row>
    <row r="12" spans="1:10" x14ac:dyDescent="0.35">
      <c r="A12" s="2" t="s">
        <v>108</v>
      </c>
      <c r="B12" s="2">
        <v>5.0599016882104331E-2</v>
      </c>
      <c r="C12" s="2"/>
      <c r="D12" s="12" t="s">
        <v>219</v>
      </c>
      <c r="G12" s="2" t="s">
        <v>108</v>
      </c>
      <c r="H12" s="2">
        <v>3.5531384184720621E-3</v>
      </c>
      <c r="I12" s="2"/>
      <c r="J12" t="s">
        <v>220</v>
      </c>
    </row>
    <row r="13" spans="1:10" ht="16" thickBot="1" x14ac:dyDescent="0.4">
      <c r="A13" s="3" t="s">
        <v>109</v>
      </c>
      <c r="B13" s="3">
        <v>2.109815577833317</v>
      </c>
      <c r="C13" s="3"/>
      <c r="G13" s="3" t="s">
        <v>109</v>
      </c>
      <c r="H13" s="3">
        <v>2.0738730679040258</v>
      </c>
      <c r="I13" s="3"/>
    </row>
    <row r="16" spans="1:10" x14ac:dyDescent="0.35">
      <c r="A16" t="s">
        <v>110</v>
      </c>
      <c r="G16" t="s">
        <v>110</v>
      </c>
    </row>
    <row r="17" spans="1:10" ht="16" thickBot="1" x14ac:dyDescent="0.4"/>
    <row r="18" spans="1:10" x14ac:dyDescent="0.35">
      <c r="A18" s="4"/>
      <c r="B18" s="4" t="s">
        <v>303</v>
      </c>
      <c r="C18" s="4" t="s">
        <v>54</v>
      </c>
      <c r="G18" s="4"/>
      <c r="H18" s="4" t="s">
        <v>303</v>
      </c>
      <c r="I18" s="4" t="s">
        <v>66</v>
      </c>
    </row>
    <row r="19" spans="1:10" x14ac:dyDescent="0.35">
      <c r="A19" s="2" t="s">
        <v>89</v>
      </c>
      <c r="B19" s="2">
        <v>4.0554559485076114</v>
      </c>
      <c r="C19" s="2">
        <v>5.5543822092254205</v>
      </c>
      <c r="G19" s="2" t="s">
        <v>89</v>
      </c>
      <c r="H19" s="2">
        <v>4.0554559485076114</v>
      </c>
      <c r="I19" s="2">
        <v>3.4810771288633404</v>
      </c>
    </row>
    <row r="20" spans="1:10" x14ac:dyDescent="0.35">
      <c r="A20" s="2" t="s">
        <v>88</v>
      </c>
      <c r="B20" s="2">
        <v>0.44958653080468541</v>
      </c>
      <c r="C20" s="2">
        <v>1.1106118284672355</v>
      </c>
      <c r="G20" s="2" t="s">
        <v>88</v>
      </c>
      <c r="H20" s="2">
        <v>0.44958653080468541</v>
      </c>
      <c r="I20" s="2">
        <v>0.75544417571993849</v>
      </c>
    </row>
    <row r="21" spans="1:10" x14ac:dyDescent="0.35">
      <c r="A21" s="2" t="s">
        <v>103</v>
      </c>
      <c r="B21" s="2">
        <v>12</v>
      </c>
      <c r="C21" s="2">
        <v>12</v>
      </c>
      <c r="G21" s="2" t="s">
        <v>103</v>
      </c>
      <c r="H21" s="2">
        <v>12</v>
      </c>
      <c r="I21" s="2">
        <v>11</v>
      </c>
    </row>
    <row r="22" spans="1:10" x14ac:dyDescent="0.35">
      <c r="A22" s="2" t="s">
        <v>104</v>
      </c>
      <c r="B22" s="2">
        <v>0</v>
      </c>
      <c r="C22" s="2"/>
      <c r="G22" s="2" t="s">
        <v>104</v>
      </c>
      <c r="H22" s="2">
        <v>0</v>
      </c>
      <c r="I22" s="2"/>
    </row>
    <row r="23" spans="1:10" x14ac:dyDescent="0.35">
      <c r="A23" s="2" t="s">
        <v>93</v>
      </c>
      <c r="B23" s="2">
        <v>19</v>
      </c>
      <c r="C23" s="2"/>
      <c r="G23" s="2" t="s">
        <v>93</v>
      </c>
      <c r="H23" s="2">
        <v>19</v>
      </c>
      <c r="I23" s="2"/>
    </row>
    <row r="24" spans="1:10" x14ac:dyDescent="0.35">
      <c r="A24" s="2" t="s">
        <v>105</v>
      </c>
      <c r="B24" s="2">
        <v>-4.1570091742549327</v>
      </c>
      <c r="C24" s="2"/>
      <c r="G24" s="2" t="s">
        <v>105</v>
      </c>
      <c r="H24" s="2">
        <v>1.7630076442306901</v>
      </c>
      <c r="I24" s="2"/>
    </row>
    <row r="25" spans="1:10" x14ac:dyDescent="0.35">
      <c r="A25" s="2" t="s">
        <v>106</v>
      </c>
      <c r="B25" s="2">
        <v>2.6766918722625523E-4</v>
      </c>
      <c r="C25" s="2"/>
      <c r="G25" s="2" t="s">
        <v>106</v>
      </c>
      <c r="H25" s="2">
        <v>4.6988325890048227E-2</v>
      </c>
      <c r="I25" s="2"/>
    </row>
    <row r="26" spans="1:10" x14ac:dyDescent="0.35">
      <c r="A26" s="2" t="s">
        <v>107</v>
      </c>
      <c r="B26" s="2">
        <v>1.7291328115213698</v>
      </c>
      <c r="C26" s="2"/>
      <c r="G26" s="2" t="s">
        <v>107</v>
      </c>
      <c r="H26" s="2">
        <v>1.7291328115213698</v>
      </c>
      <c r="I26" s="2"/>
    </row>
    <row r="27" spans="1:10" x14ac:dyDescent="0.35">
      <c r="A27" s="2" t="s">
        <v>108</v>
      </c>
      <c r="B27" s="2">
        <v>5.3533837445251045E-4</v>
      </c>
      <c r="C27" s="2"/>
      <c r="D27" t="s">
        <v>220</v>
      </c>
      <c r="G27" s="2" t="s">
        <v>108</v>
      </c>
      <c r="H27" s="2">
        <v>9.3976651780096454E-2</v>
      </c>
      <c r="I27" s="2"/>
      <c r="J27" s="12" t="s">
        <v>219</v>
      </c>
    </row>
    <row r="28" spans="1:10" ht="16" thickBot="1" x14ac:dyDescent="0.4">
      <c r="A28" s="3" t="s">
        <v>109</v>
      </c>
      <c r="B28" s="3">
        <v>2.0930240544083096</v>
      </c>
      <c r="C28" s="3"/>
      <c r="G28" s="3" t="s">
        <v>109</v>
      </c>
      <c r="H28" s="3">
        <v>2.0930240544083096</v>
      </c>
      <c r="I28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F2A3F-2892-A04E-AFFB-23463E2F344D}">
  <dimension ref="A1:AG15"/>
  <sheetViews>
    <sheetView zoomScale="60" zoomScaleNormal="60" workbookViewId="0">
      <selection activeCell="O15" sqref="O15"/>
    </sheetView>
  </sheetViews>
  <sheetFormatPr defaultColWidth="10.6640625" defaultRowHeight="15.5" x14ac:dyDescent="0.35"/>
  <sheetData>
    <row r="1" spans="1:33" x14ac:dyDescent="0.35">
      <c r="A1" t="s">
        <v>111</v>
      </c>
      <c r="B1" t="s">
        <v>5</v>
      </c>
      <c r="C1" t="s">
        <v>123</v>
      </c>
      <c r="D1" t="s">
        <v>244</v>
      </c>
      <c r="E1" t="s">
        <v>135</v>
      </c>
      <c r="F1" t="s">
        <v>147</v>
      </c>
      <c r="G1" t="s">
        <v>17</v>
      </c>
      <c r="H1" t="s">
        <v>159</v>
      </c>
      <c r="I1" t="s">
        <v>256</v>
      </c>
      <c r="J1" t="s">
        <v>171</v>
      </c>
      <c r="K1" t="s">
        <v>183</v>
      </c>
      <c r="L1" t="s">
        <v>81</v>
      </c>
      <c r="M1" t="s">
        <v>195</v>
      </c>
      <c r="N1" t="s">
        <v>232</v>
      </c>
      <c r="O1" t="s">
        <v>207</v>
      </c>
      <c r="P1" t="s">
        <v>279</v>
      </c>
      <c r="Q1" t="s">
        <v>82</v>
      </c>
      <c r="R1" s="23" t="s">
        <v>342</v>
      </c>
      <c r="S1" t="s">
        <v>18</v>
      </c>
      <c r="T1" t="s">
        <v>291</v>
      </c>
      <c r="U1" t="s">
        <v>30</v>
      </c>
      <c r="V1" s="23" t="s">
        <v>354</v>
      </c>
      <c r="W1" t="s">
        <v>42</v>
      </c>
      <c r="X1" t="s">
        <v>303</v>
      </c>
      <c r="Y1" t="s">
        <v>54</v>
      </c>
      <c r="Z1" s="23" t="s">
        <v>341</v>
      </c>
      <c r="AA1" t="s">
        <v>66</v>
      </c>
      <c r="AC1" s="7"/>
      <c r="AD1" s="7"/>
      <c r="AE1" s="7"/>
      <c r="AF1" s="7"/>
      <c r="AG1" s="7"/>
    </row>
    <row r="2" spans="1:33" x14ac:dyDescent="0.35">
      <c r="A2">
        <f>'5.1.1'!B3</f>
        <v>4.3178409257860944</v>
      </c>
      <c r="B2">
        <f>'5.1.13'!B3</f>
        <v>3.4060303833691035</v>
      </c>
      <c r="C2" s="6">
        <f>'5.1.25'!B3</f>
        <v>1.1401169138071614</v>
      </c>
      <c r="D2" s="6">
        <f>'5.1.37'!B3</f>
        <v>2.3463987391178254</v>
      </c>
      <c r="E2">
        <f>'5.1.49'!B3</f>
        <v>3.4593628352076116</v>
      </c>
      <c r="F2">
        <f>'5.2.1'!B3</f>
        <v>4.5206063166482133</v>
      </c>
      <c r="G2">
        <f>'5.2.13'!B3</f>
        <v>5.0469673448735222</v>
      </c>
      <c r="H2">
        <f>'5.2.25'!B3</f>
        <v>3.305041152263374</v>
      </c>
      <c r="I2">
        <f>'5.2.37'!B3</f>
        <v>1.6981450844095325</v>
      </c>
      <c r="J2">
        <f>'5.2.49'!B3</f>
        <v>4.6099317940724784</v>
      </c>
      <c r="K2">
        <f>'5.3.1'!B3</f>
        <v>15.472944887280553</v>
      </c>
      <c r="L2">
        <f>'5.3.13'!B3</f>
        <v>12.117681430819216</v>
      </c>
      <c r="M2">
        <f>'5.3.25'!B3</f>
        <v>7.3578469352617066</v>
      </c>
      <c r="N2">
        <f>'5.3.37'!B3</f>
        <v>10.849917128758452</v>
      </c>
      <c r="O2">
        <f>'5.3.49'!B3</f>
        <v>13.076367536203133</v>
      </c>
      <c r="P2">
        <f>'8.1.1'!B3</f>
        <v>4.8066292616188289</v>
      </c>
      <c r="R2" s="23">
        <v>1.9306155251141552</v>
      </c>
      <c r="S2">
        <f>'8.1.37'!B3</f>
        <v>3.5869911786587316</v>
      </c>
      <c r="T2">
        <f>'8.2.1'!B3</f>
        <v>5.035400390625</v>
      </c>
      <c r="U2">
        <f>'8.2.13'!B3</f>
        <v>5.1697530864197523</v>
      </c>
      <c r="V2" s="23">
        <v>2.2017460317460316</v>
      </c>
      <c r="W2">
        <f>'8.2.37'!B3</f>
        <v>2.1701093394697786</v>
      </c>
      <c r="X2">
        <f>'8.3.1'!B3</f>
        <v>3.6815442396715876</v>
      </c>
      <c r="Y2">
        <f>'8.3.13'!B3</f>
        <v>7.4441115070674222</v>
      </c>
      <c r="Z2" s="23"/>
      <c r="AC2" s="7"/>
      <c r="AD2" s="7"/>
      <c r="AE2" s="7"/>
      <c r="AF2" s="7"/>
      <c r="AG2" s="7"/>
    </row>
    <row r="3" spans="1:33" x14ac:dyDescent="0.35">
      <c r="A3">
        <f>'5.1.1'!B4</f>
        <v>4.7985393714303548</v>
      </c>
      <c r="B3">
        <f>'5.1.13'!B4</f>
        <v>3.4837309763404898</v>
      </c>
      <c r="C3" s="6">
        <f>'5.1.25'!B4</f>
        <v>1.5134865643091893</v>
      </c>
      <c r="D3" s="6">
        <f>'5.1.37'!B4</f>
        <v>3.5426503730894519</v>
      </c>
      <c r="E3">
        <f>'5.1.49'!B4</f>
        <v>3.4389846675724827</v>
      </c>
      <c r="F3">
        <f>'5.2.1'!B4</f>
        <v>2.8695652173913042</v>
      </c>
      <c r="G3">
        <f>'5.2.13'!B4</f>
        <v>3.3023432278903981</v>
      </c>
      <c r="H3">
        <f>'5.2.25'!B4</f>
        <v>3.1195910316789437</v>
      </c>
      <c r="I3">
        <f>'5.2.37'!B4</f>
        <v>2.0431390520930881</v>
      </c>
      <c r="J3">
        <f>'5.2.49'!B4</f>
        <v>4.7578717434738671</v>
      </c>
      <c r="K3">
        <f>'5.3.1'!B4</f>
        <v>15.997108670729141</v>
      </c>
      <c r="L3">
        <f>'5.3.13'!B4</f>
        <v>9.1016938767173645</v>
      </c>
      <c r="M3">
        <f>'5.3.25'!B4</f>
        <v>4.3989202329131087</v>
      </c>
      <c r="N3">
        <f>'5.3.37'!B4</f>
        <v>8.0586756414864862</v>
      </c>
      <c r="O3">
        <f>'5.3.49'!B4</f>
        <v>13.391808285691909</v>
      </c>
      <c r="P3">
        <f>'8.1.1'!B4</f>
        <v>4.0461091293433746</v>
      </c>
      <c r="Q3">
        <f>'8.1.13'!B4</f>
        <v>4.4466256698759219</v>
      </c>
      <c r="R3" s="23">
        <v>1.7228931707317077</v>
      </c>
      <c r="S3">
        <f>'8.1.37'!B4</f>
        <v>3.2098873264040537</v>
      </c>
      <c r="T3">
        <f>'8.2.1'!B4</f>
        <v>3.2777810150923608</v>
      </c>
      <c r="U3">
        <f>'8.2.13'!B4</f>
        <v>5.607942033752729</v>
      </c>
      <c r="V3" s="23">
        <v>2.2198780487804881</v>
      </c>
      <c r="W3">
        <f>'8.2.37'!B4</f>
        <v>3.277725881494252</v>
      </c>
      <c r="X3">
        <f>'8.3.1'!B4</f>
        <v>4.4285298055941285</v>
      </c>
      <c r="Y3">
        <f>'8.3.13'!B4</f>
        <v>5.791288125980163</v>
      </c>
      <c r="Z3" s="23">
        <v>3.9839675057208228</v>
      </c>
      <c r="AA3">
        <f>'8.3.37'!B4</f>
        <v>2.0503885033316749</v>
      </c>
      <c r="AC3" s="7"/>
      <c r="AD3" s="7"/>
      <c r="AE3" s="7"/>
      <c r="AF3" s="7"/>
      <c r="AG3" s="7"/>
    </row>
    <row r="4" spans="1:33" x14ac:dyDescent="0.35">
      <c r="A4">
        <f>'5.1.1'!B5</f>
        <v>5.3264034145514163</v>
      </c>
      <c r="B4">
        <f>'5.1.13'!B5</f>
        <v>3.4048938134810709</v>
      </c>
      <c r="C4" s="6">
        <f>'5.1.25'!B5</f>
        <v>1.0402427734459858</v>
      </c>
      <c r="D4" s="6">
        <f>'5.1.37'!B5</f>
        <v>2.9881816814462314</v>
      </c>
      <c r="E4">
        <f>'5.1.49'!B5</f>
        <v>3.8043605742165516</v>
      </c>
      <c r="F4">
        <f>'5.2.1'!B5</f>
        <v>3.9541970267494753</v>
      </c>
      <c r="G4">
        <f>'5.2.13'!B5</f>
        <v>2.2681379027844892</v>
      </c>
      <c r="H4">
        <f>'5.2.25'!B5</f>
        <v>3.6051914757250438</v>
      </c>
      <c r="I4">
        <f>'5.2.37'!B5</f>
        <v>2.4291935269882527</v>
      </c>
      <c r="J4">
        <f>'5.2.49'!B5</f>
        <v>4.7155575675267851</v>
      </c>
      <c r="K4">
        <f>'5.3.1'!B5</f>
        <v>14.107628775547393</v>
      </c>
      <c r="L4">
        <f>'5.3.13'!B5</f>
        <v>11.167302664867602</v>
      </c>
      <c r="M4">
        <f>'5.3.25'!B5</f>
        <v>7.2812011995411901</v>
      </c>
      <c r="N4">
        <f>'5.3.37'!B5</f>
        <v>10.01649992040034</v>
      </c>
      <c r="O4">
        <f>'5.3.49'!B5</f>
        <v>8.7193069353785404</v>
      </c>
      <c r="P4">
        <f>'8.1.1'!B5</f>
        <v>5.5350364389898896</v>
      </c>
      <c r="Q4">
        <f>'8.1.13'!B5</f>
        <v>3.3950617283950613</v>
      </c>
      <c r="R4" s="23">
        <v>2.0068000000000001</v>
      </c>
      <c r="S4">
        <f>'8.1.37'!B5</f>
        <v>2.9236383054467781</v>
      </c>
      <c r="T4">
        <f>'8.2.1'!B5</f>
        <v>3.7230926627228693</v>
      </c>
      <c r="U4">
        <f>'8.2.13'!B5</f>
        <v>3.5865099564376068</v>
      </c>
      <c r="V4" s="23">
        <v>2.3857317391304345</v>
      </c>
      <c r="W4">
        <f>'8.2.37'!B5</f>
        <v>3.0327631738566487</v>
      </c>
      <c r="X4">
        <f>'8.3.1'!B5</f>
        <v>3.70787666137671</v>
      </c>
      <c r="Y4">
        <f>'8.3.13'!B5</f>
        <v>6.1298076923076916</v>
      </c>
      <c r="Z4" s="23">
        <v>2.6437675373134333</v>
      </c>
      <c r="AA4">
        <f>'8.3.37'!B5</f>
        <v>2.7370700659900464</v>
      </c>
      <c r="AC4" s="7"/>
      <c r="AD4" s="7"/>
      <c r="AE4" s="7"/>
      <c r="AF4" s="7"/>
      <c r="AG4" s="7"/>
    </row>
    <row r="5" spans="1:33" x14ac:dyDescent="0.35">
      <c r="A5">
        <f>'5.1.1'!B6</f>
        <v>4.258931379515194</v>
      </c>
      <c r="B5">
        <f>'5.1.13'!B6</f>
        <v>3.4063666670828705</v>
      </c>
      <c r="C5" s="6">
        <f>'5.1.25'!B6</f>
        <v>1.5797117851214728</v>
      </c>
      <c r="D5" s="6">
        <f>'5.1.37'!B6</f>
        <v>1.9708310587904128</v>
      </c>
      <c r="E5">
        <f>'5.1.49'!B6</f>
        <v>4.1906504014284112</v>
      </c>
      <c r="F5">
        <f>'5.2.1'!B6</f>
        <v>3.8832999826393655</v>
      </c>
      <c r="G5">
        <f>'5.2.13'!B6</f>
        <v>4.5855384204135383</v>
      </c>
      <c r="H5">
        <f>'5.2.25'!B6</f>
        <v>2.1110902608369306</v>
      </c>
      <c r="I5">
        <f>'5.2.37'!B6</f>
        <v>1.6262337176023753</v>
      </c>
      <c r="J5">
        <f>'5.2.49'!B6</f>
        <v>3.9970819571374379</v>
      </c>
      <c r="K5">
        <f>'5.3.1'!B6</f>
        <v>12.595041322314048</v>
      </c>
      <c r="L5">
        <f>'5.3.13'!B6</f>
        <v>12.043640985806086</v>
      </c>
      <c r="M5">
        <f>'5.3.25'!B6</f>
        <v>4.5516197551265112</v>
      </c>
      <c r="N5">
        <f>'5.3.37'!B6</f>
        <v>3.9065623383357155</v>
      </c>
      <c r="O5">
        <f>'5.3.49'!B6</f>
        <v>9.3177766974558409</v>
      </c>
      <c r="P5">
        <f>'8.1.1'!B6</f>
        <v>3.8615548017146781</v>
      </c>
      <c r="Q5">
        <f>'8.1.13'!B6</f>
        <v>3.8458680142687287</v>
      </c>
      <c r="R5" s="23">
        <v>2.2299677966101692</v>
      </c>
      <c r="S5">
        <f>'8.1.37'!B6</f>
        <v>2.2657082623476241</v>
      </c>
      <c r="T5">
        <f>'8.2.1'!B6</f>
        <v>3.5818447777153697</v>
      </c>
      <c r="U5">
        <f>'8.2.13'!B6</f>
        <v>4.2137336504161711</v>
      </c>
      <c r="V5" s="23">
        <v>2.0493553398058251</v>
      </c>
      <c r="W5">
        <f>'8.2.37'!B6</f>
        <v>3.2324197136833264</v>
      </c>
      <c r="X5">
        <f>'8.3.1'!B6</f>
        <v>3.5575454671664595</v>
      </c>
      <c r="Y5">
        <f>'8.3.13'!B6</f>
        <v>4.5495867768595044</v>
      </c>
      <c r="Z5" s="23">
        <v>3.4469920679886679</v>
      </c>
      <c r="AA5">
        <f>'8.3.37'!B6</f>
        <v>2.0089285714285716</v>
      </c>
      <c r="AC5" s="7"/>
      <c r="AD5" s="7"/>
      <c r="AE5" s="7"/>
      <c r="AF5" s="7"/>
      <c r="AG5" s="7"/>
    </row>
    <row r="6" spans="1:33" x14ac:dyDescent="0.35">
      <c r="A6">
        <f>'5.1.1'!B7</f>
        <v>4.7428566314979372</v>
      </c>
      <c r="B6">
        <f>'5.1.13'!B7</f>
        <v>4.4466256698759219</v>
      </c>
      <c r="C6" s="6">
        <f>'5.1.25'!B7</f>
        <v>0.72875254034077619</v>
      </c>
      <c r="D6" s="6">
        <f>'5.1.37'!B7</f>
        <v>2.816381532886886</v>
      </c>
      <c r="E6">
        <f>'5.1.49'!B7</f>
        <v>3.751891364413841</v>
      </c>
      <c r="G6">
        <f>'5.2.13'!B7</f>
        <v>2.5110307437503239</v>
      </c>
      <c r="H6">
        <f>'5.2.25'!B7</f>
        <v>1.9884109497070313</v>
      </c>
      <c r="I6">
        <f>'5.2.37'!B7</f>
        <v>1.4709786098499567</v>
      </c>
      <c r="J6">
        <f>'5.2.49'!B7</f>
        <v>3.4593621399176953</v>
      </c>
      <c r="K6">
        <f>'5.3.1'!B7</f>
        <v>14.665289256198347</v>
      </c>
      <c r="L6">
        <f>'5.3.13'!B7</f>
        <v>12.794684736933144</v>
      </c>
      <c r="M6">
        <f>'5.3.25'!B7</f>
        <v>7.6239669421487619</v>
      </c>
      <c r="N6">
        <f>'5.3.37'!B7</f>
        <v>7.5265669334352419</v>
      </c>
      <c r="O6">
        <f>'5.3.49'!B7</f>
        <v>10.419050504594695</v>
      </c>
      <c r="P6">
        <f>'8.1.1'!B7</f>
        <v>2.9861828512396693</v>
      </c>
      <c r="Q6">
        <f>'8.1.13'!B7</f>
        <v>3.7822754168908017</v>
      </c>
      <c r="R6" s="23">
        <v>2.2246032786885248</v>
      </c>
      <c r="S6">
        <f>'8.1.37'!B7</f>
        <v>3.4973312672176302</v>
      </c>
      <c r="T6">
        <f>'8.2.1'!B7</f>
        <v>4.1833462465564732</v>
      </c>
      <c r="U6">
        <f>'8.2.13'!B7</f>
        <v>6.0209407855584205</v>
      </c>
      <c r="V6" s="23">
        <v>1.9430655555555556</v>
      </c>
      <c r="W6">
        <f>'8.2.37'!B7</f>
        <v>3.8506859691945126</v>
      </c>
      <c r="X6">
        <f>'8.3.1'!B7</f>
        <v>4.1671484179288543</v>
      </c>
      <c r="Y6">
        <f>'8.3.13'!B7</f>
        <v>5.7232723182736605</v>
      </c>
      <c r="Z6" s="23">
        <v>4.5055799999999993</v>
      </c>
      <c r="AA6">
        <f>'8.3.37'!B7</f>
        <v>3.5593849115501213</v>
      </c>
      <c r="AC6" s="7"/>
      <c r="AD6" s="7"/>
      <c r="AE6" s="7"/>
      <c r="AF6" s="7"/>
      <c r="AG6" s="7"/>
    </row>
    <row r="7" spans="1:33" x14ac:dyDescent="0.35">
      <c r="A7">
        <f>'5.1.1'!B8</f>
        <v>5.2250529335427904</v>
      </c>
      <c r="B7">
        <f>'5.1.13'!B8</f>
        <v>4.3464244719070981</v>
      </c>
      <c r="C7" s="6">
        <f>'5.1.25'!B8</f>
        <v>1.4835086973465119</v>
      </c>
      <c r="D7" s="6">
        <f>'5.1.37'!B8</f>
        <v>1.5615870856165026</v>
      </c>
      <c r="E7">
        <f>'5.1.49'!B8</f>
        <v>3.8445459703186113</v>
      </c>
      <c r="F7">
        <f>'5.2.1'!B8</f>
        <v>3.3172015668282544</v>
      </c>
      <c r="G7">
        <f>'5.2.13'!B8</f>
        <v>2.7411513302165864</v>
      </c>
      <c r="H7">
        <f>'5.2.25'!B8</f>
        <v>2.5241449887155869</v>
      </c>
      <c r="I7">
        <f>'5.2.37'!B8</f>
        <v>2.2368075610396425</v>
      </c>
      <c r="J7">
        <f>'5.2.49'!B8</f>
        <v>4.5886807723436238</v>
      </c>
      <c r="K7">
        <f>'5.3.1'!B8</f>
        <v>15.217442296866206</v>
      </c>
      <c r="L7">
        <f>'5.3.13'!B8</f>
        <v>6.9224248029242084</v>
      </c>
      <c r="M7">
        <f>'5.3.25'!B8</f>
        <v>7.3544234166208264</v>
      </c>
      <c r="N7">
        <f>'5.3.37'!B8</f>
        <v>7.5934471299373314</v>
      </c>
      <c r="O7">
        <f>'5.3.49'!B8</f>
        <v>9.6311122589531664</v>
      </c>
      <c r="P7">
        <f>'8.1.1'!B8</f>
        <v>4.8531169597326418</v>
      </c>
      <c r="Q7">
        <f>'8.1.13'!B8</f>
        <v>4.073741874850362</v>
      </c>
      <c r="R7" s="23">
        <v>2.4997977678571424</v>
      </c>
      <c r="S7">
        <f>'8.1.37'!B8</f>
        <v>4.354768471476266</v>
      </c>
      <c r="T7">
        <f>'8.2.1'!B8</f>
        <v>4.3760330578512399</v>
      </c>
      <c r="U7">
        <f>'8.2.13'!B8</f>
        <v>7.2228454801038042</v>
      </c>
      <c r="V7" s="23">
        <v>1.7808673469387755</v>
      </c>
      <c r="W7">
        <f>'8.2.37'!B8</f>
        <v>3.7983881622407192</v>
      </c>
      <c r="X7">
        <f>'8.3.1'!B8</f>
        <v>4.9748313826621695</v>
      </c>
      <c r="Y7">
        <f>'8.3.13'!B8</f>
        <v>5.7890016116294598</v>
      </c>
      <c r="Z7" s="23">
        <v>2.8805370370370369</v>
      </c>
      <c r="AA7">
        <f>'8.3.37'!B8</f>
        <v>3.8966049382716048</v>
      </c>
      <c r="AC7" s="7"/>
      <c r="AD7" s="7"/>
      <c r="AE7" s="7"/>
      <c r="AF7" s="7"/>
      <c r="AG7" s="7"/>
    </row>
    <row r="8" spans="1:33" x14ac:dyDescent="0.35">
      <c r="A8">
        <f>'5.1.1'!B9</f>
        <v>3.9334633953006861</v>
      </c>
      <c r="B8">
        <f>'5.1.13'!B9</f>
        <v>4.3066033092610985</v>
      </c>
      <c r="C8" s="6">
        <f>'5.1.25'!B9</f>
        <v>1.5573725847959585</v>
      </c>
      <c r="D8" s="6">
        <f>'5.1.37'!B9</f>
        <v>2.6353891298927068</v>
      </c>
      <c r="E8">
        <f>'5.1.49'!B9</f>
        <v>4.7576161014958096</v>
      </c>
      <c r="F8">
        <f>'5.2.1'!B9</f>
        <v>3.5042130561538141</v>
      </c>
      <c r="G8">
        <f>'5.2.13'!B9</f>
        <v>2.6958927744813366</v>
      </c>
      <c r="H8">
        <f>'5.2.25'!B9</f>
        <v>2.8511232158304494</v>
      </c>
      <c r="I8">
        <f>'5.2.37'!B9</f>
        <v>2.2467193083699275</v>
      </c>
      <c r="J8">
        <f>'5.2.49'!B9</f>
        <v>3.1717859235974206</v>
      </c>
      <c r="K8">
        <f>'5.3.1'!B9</f>
        <v>14.734132906149576</v>
      </c>
      <c r="L8">
        <f>'5.3.13'!B9</f>
        <v>8.4993373522236819</v>
      </c>
      <c r="M8">
        <f>'5.3.25'!B9</f>
        <v>5.2495487991114818</v>
      </c>
      <c r="N8">
        <f>'5.3.37'!B9</f>
        <v>10.528830218127602</v>
      </c>
      <c r="O8">
        <f>'5.3.49'!B9</f>
        <v>17.210450907989607</v>
      </c>
      <c r="P8">
        <f>'8.1.1'!B9</f>
        <v>4.3620087998786214</v>
      </c>
      <c r="Q8">
        <f>'8.1.13'!B9</f>
        <v>4.7895841207366185</v>
      </c>
      <c r="R8" s="23">
        <v>2.4121344000000002</v>
      </c>
      <c r="S8">
        <f>'8.1.37'!B9</f>
        <v>4.4784187913392515</v>
      </c>
      <c r="T8">
        <f>'8.2.1'!B9</f>
        <v>4.6859336711962571</v>
      </c>
      <c r="U8">
        <f>'8.2.13'!B9</f>
        <v>3.5906115931196156</v>
      </c>
      <c r="V8" s="23">
        <v>1.9132287081339716</v>
      </c>
      <c r="W8">
        <f>'8.2.37'!B9</f>
        <v>2.817597627286208</v>
      </c>
      <c r="X8">
        <f>'8.3.1'!B9</f>
        <v>3.4264411611523804</v>
      </c>
      <c r="Y8">
        <f>'8.3.13'!B9</f>
        <v>6.8320984947905714</v>
      </c>
      <c r="Z8" s="23">
        <v>2.9887000000000006</v>
      </c>
      <c r="AA8">
        <f>'8.3.37'!B9</f>
        <v>4.4719076229326582</v>
      </c>
      <c r="AC8" s="7"/>
      <c r="AD8" s="7"/>
      <c r="AE8" s="7"/>
      <c r="AF8" s="7"/>
      <c r="AG8" s="7"/>
    </row>
    <row r="9" spans="1:33" x14ac:dyDescent="0.35">
      <c r="A9">
        <f>'5.1.1'!B10</f>
        <v>4.0823884918731013</v>
      </c>
      <c r="B9">
        <f>'5.1.13'!B10</f>
        <v>4.2059294656679826</v>
      </c>
      <c r="C9" s="6">
        <f>'5.1.25'!B10</f>
        <v>0.91845524976352411</v>
      </c>
      <c r="D9" s="6">
        <f>'5.1.37'!B10</f>
        <v>1.4770661357018733</v>
      </c>
      <c r="E9">
        <f>'5.1.49'!B10</f>
        <v>5.2406812105323386</v>
      </c>
      <c r="F9">
        <f>'5.2.1'!B10</f>
        <v>3.8214602827675708</v>
      </c>
      <c r="G9">
        <f>'5.2.13'!B10</f>
        <v>2.8164643063632959</v>
      </c>
      <c r="H9">
        <f>'5.2.25'!B10</f>
        <v>2.6442233996003353</v>
      </c>
      <c r="I9">
        <f>'5.2.37'!B10</f>
        <v>2.8419205107108962</v>
      </c>
      <c r="J9">
        <f>'5.2.49'!B10</f>
        <v>3.7120986920332948</v>
      </c>
      <c r="K9">
        <f>'5.3.1'!B10</f>
        <v>14.601875397329946</v>
      </c>
      <c r="L9">
        <f>'5.3.13'!B10</f>
        <v>11.03714923469388</v>
      </c>
      <c r="M9">
        <f>'5.3.25'!B10</f>
        <v>6.382022541319059</v>
      </c>
      <c r="N9">
        <f>'5.3.37'!B10</f>
        <v>9.4492736722810982</v>
      </c>
      <c r="O9">
        <f>'5.3.49'!B10</f>
        <v>14.021953875964082</v>
      </c>
      <c r="P9">
        <f>'8.1.1'!B10</f>
        <v>3.8872302646423091</v>
      </c>
      <c r="Q9">
        <f>'8.1.13'!B10</f>
        <v>4.7645436851211063</v>
      </c>
      <c r="R9" s="23">
        <v>2.9968100358422944</v>
      </c>
      <c r="S9">
        <f>'8.1.37'!B10</f>
        <v>4.1888056997947114</v>
      </c>
      <c r="T9">
        <f>'8.2.1'!B10</f>
        <v>4.8972064749675575</v>
      </c>
      <c r="U9">
        <f>'8.2.13'!B10</f>
        <v>3.9246467817896393</v>
      </c>
      <c r="V9" s="23">
        <v>1.9975247787610613</v>
      </c>
      <c r="W9">
        <f>'8.2.37'!B10</f>
        <v>2.7742346938775517</v>
      </c>
      <c r="X9">
        <f>'8.3.1'!B10</f>
        <v>3.8767131379962199</v>
      </c>
      <c r="Y9">
        <f>'8.3.13'!B10</f>
        <v>5.1448094030511617</v>
      </c>
      <c r="Z9" s="23">
        <v>3.5538977346278311</v>
      </c>
      <c r="AA9">
        <f>'8.3.37'!B10</f>
        <v>4.0298150510204085</v>
      </c>
      <c r="AC9" s="7"/>
      <c r="AD9" s="7"/>
      <c r="AE9" s="7"/>
      <c r="AF9" s="7"/>
      <c r="AG9" s="7"/>
    </row>
    <row r="10" spans="1:33" x14ac:dyDescent="0.35">
      <c r="A10">
        <f>'5.1.1'!B11</f>
        <v>3.2342226543768979</v>
      </c>
      <c r="B10">
        <f>'5.1.13'!B11</f>
        <v>4.4957147229874499</v>
      </c>
      <c r="C10" s="6">
        <f>'5.1.25'!B11</f>
        <v>1.3756659970303085</v>
      </c>
      <c r="D10" s="6">
        <f>'5.1.37'!B11</f>
        <v>1.3637740634902893</v>
      </c>
      <c r="E10">
        <f>'5.1.49'!B11</f>
        <v>4.1843887838689362</v>
      </c>
      <c r="G10">
        <f>'5.2.13'!B11</f>
        <v>2.2457466918714553</v>
      </c>
      <c r="H10">
        <f>'5.2.25'!B11</f>
        <v>2.7071254108838567</v>
      </c>
      <c r="I10">
        <f>'5.2.37'!B11</f>
        <v>2.1830168122424585</v>
      </c>
      <c r="J10">
        <f>'5.2.49'!B11</f>
        <v>3.5656843374192984</v>
      </c>
      <c r="K10">
        <f>'5.3.1'!B11</f>
        <v>15.758046104206223</v>
      </c>
      <c r="L10">
        <f>'5.3.13'!B11</f>
        <v>10.323059264858205</v>
      </c>
      <c r="M10">
        <f>'5.3.25'!B11</f>
        <v>5.7418365110672811</v>
      </c>
      <c r="N10">
        <f>'5.3.37'!B11</f>
        <v>5.3043329848074547</v>
      </c>
      <c r="O10">
        <f>'5.3.49'!B11</f>
        <v>12.030836991707048</v>
      </c>
      <c r="P10">
        <f>'8.1.1'!B11</f>
        <v>3.9385857022429223</v>
      </c>
      <c r="Q10">
        <f>'8.1.13'!B11</f>
        <v>3.4686090877558096</v>
      </c>
      <c r="R10" s="23">
        <v>2.59903237410072</v>
      </c>
      <c r="S10">
        <f>'8.1.37'!B11</f>
        <v>3.506391454912603</v>
      </c>
      <c r="T10">
        <f>'8.2.1'!B11</f>
        <v>4.0465219976218787</v>
      </c>
      <c r="U10">
        <f>'8.2.13'!B11</f>
        <v>3.6977007829383215</v>
      </c>
      <c r="V10" s="23">
        <v>2.5528172043010757</v>
      </c>
      <c r="W10">
        <f>'8.2.37'!B11</f>
        <v>2.4525453779012096</v>
      </c>
      <c r="X10">
        <f>'8.3.1'!B11</f>
        <v>3.1048014773776544</v>
      </c>
      <c r="Y10">
        <f>'8.3.13'!B11</f>
        <v>5.0997550211139373</v>
      </c>
      <c r="Z10" s="23">
        <v>3.6706121813031163</v>
      </c>
      <c r="AA10">
        <f>'8.3.37'!B11</f>
        <v>3.878116343490305</v>
      </c>
      <c r="AC10" s="7"/>
      <c r="AD10" s="7"/>
      <c r="AE10" s="7"/>
      <c r="AF10" s="7"/>
      <c r="AG10" s="7"/>
    </row>
    <row r="11" spans="1:33" x14ac:dyDescent="0.35">
      <c r="A11">
        <f>'5.1.1'!B12</f>
        <v>2.6938391349221256</v>
      </c>
      <c r="B11">
        <f>'5.1.13'!B12</f>
        <v>4.2945840129476389</v>
      </c>
      <c r="C11" s="6">
        <f>'5.1.25'!B12</f>
        <v>0.33908420138888901</v>
      </c>
      <c r="D11" s="6">
        <f>'5.1.37'!B12</f>
        <v>1.7570936828724384</v>
      </c>
      <c r="E11">
        <f>'5.1.49'!B12</f>
        <v>4.0094891242607495</v>
      </c>
      <c r="F11">
        <f>'5.2.1'!B12</f>
        <v>3.31801206549842</v>
      </c>
      <c r="G11">
        <f>'5.2.13'!B12</f>
        <v>2.5750602673679603</v>
      </c>
      <c r="H11">
        <f>'5.2.25'!B12</f>
        <v>2.1268890020192632</v>
      </c>
      <c r="I11">
        <f>'5.2.37'!B12</f>
        <v>2.3055125281550777</v>
      </c>
      <c r="J11">
        <f>'5.2.49'!B12</f>
        <v>4.2394111072571006</v>
      </c>
      <c r="K11">
        <f>'5.3.1'!B12</f>
        <v>13.725200676528226</v>
      </c>
      <c r="L11">
        <f>'5.3.13'!B12</f>
        <v>9.8317834114523492</v>
      </c>
      <c r="M11">
        <f>'5.3.25'!B12</f>
        <v>6.2993863656575568</v>
      </c>
      <c r="N11">
        <f>'5.3.37'!B12</f>
        <v>5.4444237757986285</v>
      </c>
      <c r="O11">
        <f>'5.3.49'!B12</f>
        <v>14.203247187683935</v>
      </c>
      <c r="P11">
        <f>'8.1.1'!B12</f>
        <v>4.6256955675557139</v>
      </c>
      <c r="Q11">
        <f>'8.1.13'!B12</f>
        <v>5.1411367716037404</v>
      </c>
      <c r="R11" s="23">
        <v>2.4319890756302516</v>
      </c>
      <c r="S11">
        <f>'8.1.37'!B12</f>
        <v>4.417690579997358</v>
      </c>
      <c r="T11">
        <f>'8.2.1'!B12</f>
        <v>3.6913742650809418</v>
      </c>
      <c r="U11">
        <f>'8.2.13'!B12</f>
        <v>4.4192841490138797</v>
      </c>
      <c r="V11" s="23">
        <v>1.0665176470588225</v>
      </c>
      <c r="W11">
        <f>'8.2.37'!B12</f>
        <v>4.0504145099524473</v>
      </c>
      <c r="X11">
        <f>'8.3.1'!B12</f>
        <v>4.4203416005822049</v>
      </c>
      <c r="Y11">
        <f>'8.3.13'!B12</f>
        <v>3.5496573397448037</v>
      </c>
      <c r="Z11" s="23">
        <v>3.1020476534296026</v>
      </c>
      <c r="AA11">
        <f>'8.3.37'!B12</f>
        <v>4.5158595982771805</v>
      </c>
      <c r="AC11" s="7"/>
      <c r="AD11" s="7"/>
      <c r="AE11" s="7"/>
      <c r="AF11" s="7"/>
      <c r="AG11" s="7"/>
    </row>
    <row r="12" spans="1:33" x14ac:dyDescent="0.35">
      <c r="A12">
        <f>'5.1.1'!B13</f>
        <v>3.0702384372306808</v>
      </c>
      <c r="B12">
        <f>'5.1.13'!B13</f>
        <v>3.4075366320082061</v>
      </c>
      <c r="C12" s="6">
        <f>'5.1.25'!B13</f>
        <v>1.1610633693564911</v>
      </c>
      <c r="D12" s="6">
        <f>'5.1.37'!B13</f>
        <v>2.6447290685291351</v>
      </c>
      <c r="E12">
        <f>'5.1.49'!B13</f>
        <v>3.3567254634509265</v>
      </c>
      <c r="F12">
        <f>'5.2.1'!B13</f>
        <v>2.280209256912952</v>
      </c>
      <c r="G12">
        <f>'5.2.13'!B13</f>
        <v>2.537876030317002</v>
      </c>
      <c r="H12">
        <f>'5.2.25'!B13</f>
        <v>2.1186198867786707</v>
      </c>
      <c r="I12">
        <f>'5.2.37'!B13</f>
        <v>3.7464806668152195</v>
      </c>
      <c r="J12">
        <f>'5.2.49'!B13</f>
        <v>3.5408717770840554</v>
      </c>
      <c r="K12">
        <f>'5.3.1'!B13</f>
        <v>14.951078619698459</v>
      </c>
      <c r="L12">
        <f>'5.3.13'!B13</f>
        <v>11.925415578880067</v>
      </c>
      <c r="M12">
        <f>'5.3.25'!B13</f>
        <v>6.8933589735763059</v>
      </c>
      <c r="N12">
        <f>'5.3.37'!B13</f>
        <v>9.7487482849011862</v>
      </c>
      <c r="O12">
        <f>'5.3.49'!B13</f>
        <v>12.743867529836614</v>
      </c>
      <c r="P12">
        <f>'8.1.1'!B13</f>
        <v>3.4044798046871398</v>
      </c>
      <c r="Q12">
        <f>'8.1.13'!B13</f>
        <v>3.2490548204158793</v>
      </c>
      <c r="R12" s="23">
        <v>2.7466357692307692</v>
      </c>
      <c r="S12">
        <f>'8.1.37'!B13</f>
        <v>3.0163979812113482</v>
      </c>
      <c r="T12">
        <f>'8.2.1'!B13</f>
        <v>3.5466992919616822</v>
      </c>
      <c r="U12">
        <f>'8.2.13'!B13</f>
        <v>4.1729206562807315</v>
      </c>
      <c r="V12" s="23">
        <v>1.0552258064516127</v>
      </c>
      <c r="W12">
        <f>'8.2.37'!B13</f>
        <v>3.6044855820576722</v>
      </c>
      <c r="X12">
        <f>'8.3.1'!B13</f>
        <v>3.8708847736625511</v>
      </c>
      <c r="Y12">
        <f>'8.3.13'!B13</f>
        <v>6.0100514561360887</v>
      </c>
      <c r="Z12" s="23">
        <v>2.987814983713355</v>
      </c>
      <c r="AA12">
        <f>'8.3.37'!B13</f>
        <v>3.3715834620917473</v>
      </c>
      <c r="AC12" s="7"/>
      <c r="AD12" s="7"/>
      <c r="AE12" s="7"/>
      <c r="AF12" s="7"/>
      <c r="AG12" s="7"/>
    </row>
    <row r="13" spans="1:33" x14ac:dyDescent="0.35">
      <c r="A13">
        <f>'5.1.1'!B14</f>
        <v>3.001434948979592</v>
      </c>
      <c r="B13">
        <f>'5.1.13'!B14</f>
        <v>3.2566162954152245</v>
      </c>
      <c r="C13" s="6">
        <f>'5.1.25'!B14</f>
        <v>1.1846669590634304</v>
      </c>
      <c r="D13" s="6">
        <f>'5.1.37'!B14</f>
        <v>2.4826582577008574</v>
      </c>
      <c r="E13">
        <f>'5.1.49'!B14</f>
        <v>4.2387543252595163</v>
      </c>
      <c r="F13">
        <f>'5.2.1'!B14</f>
        <v>3.4446342087242061</v>
      </c>
      <c r="G13">
        <f>'5.2.13'!B14</f>
        <v>2.5444398259083578</v>
      </c>
      <c r="H13">
        <f>'5.2.25'!B14</f>
        <v>1.9998699271592086</v>
      </c>
      <c r="I13">
        <f>'5.2.37'!B14</f>
        <v>2.3999685208524566</v>
      </c>
      <c r="J13">
        <f>'5.2.49'!B14</f>
        <v>3.7926556705664942</v>
      </c>
      <c r="K13">
        <f>'5.3.1'!B14</f>
        <v>14.77148388182813</v>
      </c>
      <c r="L13">
        <f>'5.3.13'!B14</f>
        <v>9.2543926821118259</v>
      </c>
      <c r="M13">
        <f>'5.3.25'!B14</f>
        <v>7.2839582876893738</v>
      </c>
      <c r="N13">
        <f>'5.3.37'!B14</f>
        <v>10.199956733496508</v>
      </c>
      <c r="O13">
        <f>'5.3.49'!B14</f>
        <v>14.975630063254998</v>
      </c>
      <c r="P13">
        <f>'8.1.1'!B14</f>
        <v>3.3933518005540164</v>
      </c>
      <c r="Q13">
        <f>'8.1.13'!B14</f>
        <v>3.8993868550324509</v>
      </c>
      <c r="R13" s="23">
        <v>2.7509686746987967</v>
      </c>
      <c r="S13">
        <f>'8.1.37'!B14</f>
        <v>3.617292422311539</v>
      </c>
      <c r="T13">
        <f>'8.2.1'!B14</f>
        <v>2.7859631160334133</v>
      </c>
      <c r="U13">
        <f>'8.2.13'!B14</f>
        <v>6.4292091506650797</v>
      </c>
      <c r="V13" s="23">
        <v>2.0963356223175964</v>
      </c>
      <c r="W13">
        <f>'8.2.37'!B14</f>
        <v>2.228100950656406</v>
      </c>
      <c r="X13">
        <f>'8.3.1'!B14</f>
        <v>5.4488132569204142</v>
      </c>
      <c r="Y13">
        <f>'8.3.13'!B14</f>
        <v>4.5891467637505707</v>
      </c>
      <c r="Z13" s="23">
        <v>3.1061037735849055</v>
      </c>
      <c r="AA13">
        <f>'8.3.37'!B14</f>
        <v>3.7721893491124248</v>
      </c>
      <c r="AC13" s="7"/>
      <c r="AD13" s="7"/>
      <c r="AE13" s="7"/>
      <c r="AF13" s="7"/>
      <c r="AG13" s="7"/>
    </row>
    <row r="14" spans="1:33" x14ac:dyDescent="0.35">
      <c r="R14" s="23"/>
      <c r="V14" s="23"/>
      <c r="Z14" s="23"/>
      <c r="AC14" s="7"/>
      <c r="AD14" s="7"/>
      <c r="AE14" s="7"/>
      <c r="AF14" s="7"/>
      <c r="AG14" s="7"/>
    </row>
    <row r="15" spans="1:33" x14ac:dyDescent="0.35">
      <c r="A15">
        <f>AVERAGE(A2:A13)</f>
        <v>4.0571009765839063</v>
      </c>
      <c r="B15">
        <f t="shared" ref="B15:AA15" si="0">AVERAGE(B2:B13)</f>
        <v>3.8717547016953469</v>
      </c>
      <c r="C15">
        <f t="shared" si="0"/>
        <v>1.1685106363141415</v>
      </c>
      <c r="D15">
        <f t="shared" si="0"/>
        <v>2.2988950674278841</v>
      </c>
      <c r="E15">
        <f t="shared" si="0"/>
        <v>4.0231209018354823</v>
      </c>
      <c r="F15">
        <f t="shared" si="0"/>
        <v>3.4913398980313572</v>
      </c>
      <c r="G15">
        <f t="shared" si="0"/>
        <v>2.9892207388531893</v>
      </c>
      <c r="H15">
        <f t="shared" si="0"/>
        <v>2.5917767250998915</v>
      </c>
      <c r="I15">
        <f t="shared" si="0"/>
        <v>2.2690096582607402</v>
      </c>
      <c r="J15">
        <f t="shared" si="0"/>
        <v>4.0125827902024627</v>
      </c>
      <c r="K15">
        <f t="shared" si="0"/>
        <v>14.716439399556355</v>
      </c>
      <c r="L15">
        <f t="shared" si="0"/>
        <v>10.418213835190636</v>
      </c>
      <c r="M15">
        <f t="shared" si="0"/>
        <v>6.3681741633360964</v>
      </c>
      <c r="N15">
        <f t="shared" si="0"/>
        <v>8.21893623014717</v>
      </c>
      <c r="O15">
        <f t="shared" si="0"/>
        <v>12.478450731226133</v>
      </c>
      <c r="P15">
        <f t="shared" si="0"/>
        <v>4.1416651151833177</v>
      </c>
      <c r="Q15">
        <f t="shared" si="0"/>
        <v>4.0778080040860436</v>
      </c>
      <c r="R15" s="23">
        <f t="shared" si="0"/>
        <v>2.3793539890420443</v>
      </c>
      <c r="S15">
        <f t="shared" si="0"/>
        <v>3.5886101450931576</v>
      </c>
      <c r="T15">
        <f t="shared" si="0"/>
        <v>3.9859330806187532</v>
      </c>
      <c r="U15">
        <f t="shared" si="0"/>
        <v>4.8380081755413125</v>
      </c>
      <c r="V15" s="23">
        <f t="shared" si="0"/>
        <v>1.9385244857484374</v>
      </c>
      <c r="W15">
        <f t="shared" si="0"/>
        <v>3.1074559151392278</v>
      </c>
      <c r="X15">
        <f t="shared" si="0"/>
        <v>4.0554559485076114</v>
      </c>
      <c r="Y15">
        <f t="shared" si="0"/>
        <v>5.5543822092254205</v>
      </c>
      <c r="Z15" s="23">
        <f>AVERAGE(Z3:Z13)</f>
        <v>3.3518200431562519</v>
      </c>
      <c r="AA15">
        <f t="shared" si="0"/>
        <v>3.4810771288633404</v>
      </c>
      <c r="AC15" s="7"/>
      <c r="AD15" s="7"/>
      <c r="AE15" s="7"/>
      <c r="AF15" s="7"/>
      <c r="AG15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62</vt:i4>
      </vt:variant>
    </vt:vector>
  </HeadingPairs>
  <TitlesOfParts>
    <vt:vector size="62" baseType="lpstr">
      <vt:lpstr>MS ANOVA plaster</vt:lpstr>
      <vt:lpstr>MS t-test plaster</vt:lpstr>
      <vt:lpstr>MS ANOVA hessian</vt:lpstr>
      <vt:lpstr>MS t-test hessian</vt:lpstr>
      <vt:lpstr>MS ANOVA glass</vt:lpstr>
      <vt:lpstr>MS t-test glass</vt:lpstr>
      <vt:lpstr>MS ANOVA fungus</vt:lpstr>
      <vt:lpstr>MS t-test fungus</vt:lpstr>
      <vt:lpstr>MS Summary</vt:lpstr>
      <vt:lpstr>LOP ANOVA hessian</vt:lpstr>
      <vt:lpstr>LOP t-test hessian</vt:lpstr>
      <vt:lpstr>ANOVA LOP glass</vt:lpstr>
      <vt:lpstr>LOP t-test glass</vt:lpstr>
      <vt:lpstr>ANOVA LOP fungus</vt:lpstr>
      <vt:lpstr>LOP t-test fungus</vt:lpstr>
      <vt:lpstr>LOP Summary</vt:lpstr>
      <vt:lpstr>ANOVA MOE plaster</vt:lpstr>
      <vt:lpstr>MOE t-test plaster</vt:lpstr>
      <vt:lpstr>ANOVA MOE hessian</vt:lpstr>
      <vt:lpstr>MOE t-test hessian</vt:lpstr>
      <vt:lpstr>ANOVA MOE glass</vt:lpstr>
      <vt:lpstr>MOE t-test glass</vt:lpstr>
      <vt:lpstr>ANOVA MOE fungus</vt:lpstr>
      <vt:lpstr>MOE t-test fungus</vt:lpstr>
      <vt:lpstr>MOE fungus 1</vt:lpstr>
      <vt:lpstr>MOE Summary</vt:lpstr>
      <vt:lpstr>ANOVA FT plaster</vt:lpstr>
      <vt:lpstr>FT t-test plaster</vt:lpstr>
      <vt:lpstr>ANOVA FT hessian</vt:lpstr>
      <vt:lpstr>FT t-test hessian</vt:lpstr>
      <vt:lpstr>ANOVA FT glass</vt:lpstr>
      <vt:lpstr>FT t-test glass</vt:lpstr>
      <vt:lpstr>ANOVA FT fungus</vt:lpstr>
      <vt:lpstr>FT t-test fungus</vt:lpstr>
      <vt:lpstr>FT Summary</vt:lpstr>
      <vt:lpstr>5.1.1</vt:lpstr>
      <vt:lpstr>5.1.13</vt:lpstr>
      <vt:lpstr>5.1.25</vt:lpstr>
      <vt:lpstr>5.1.37</vt:lpstr>
      <vt:lpstr>5.1.49</vt:lpstr>
      <vt:lpstr>5.2.1</vt:lpstr>
      <vt:lpstr>5.2.13</vt:lpstr>
      <vt:lpstr>5.2.25</vt:lpstr>
      <vt:lpstr>5.2.37</vt:lpstr>
      <vt:lpstr>5.2.49</vt:lpstr>
      <vt:lpstr>5.3.1</vt:lpstr>
      <vt:lpstr>5.3.13</vt:lpstr>
      <vt:lpstr>5.3.25</vt:lpstr>
      <vt:lpstr>5.3.37</vt:lpstr>
      <vt:lpstr>5.3.49</vt:lpstr>
      <vt:lpstr>8.1.1</vt:lpstr>
      <vt:lpstr>8.1.13</vt:lpstr>
      <vt:lpstr>8.1.25</vt:lpstr>
      <vt:lpstr>8.1.37</vt:lpstr>
      <vt:lpstr>8.2.1</vt:lpstr>
      <vt:lpstr>8.2.13</vt:lpstr>
      <vt:lpstr>8.2.25</vt:lpstr>
      <vt:lpstr>8.2.37</vt:lpstr>
      <vt:lpstr>8.3.1</vt:lpstr>
      <vt:lpstr>8.3.13</vt:lpstr>
      <vt:lpstr>8.3.25</vt:lpstr>
      <vt:lpstr>8.3.37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Barrie Dams</cp:lastModifiedBy>
  <dcterms:created xsi:type="dcterms:W3CDTF">2021-02-17T16:16:51Z</dcterms:created>
  <dcterms:modified xsi:type="dcterms:W3CDTF">2022-08-27T21:57:32Z</dcterms:modified>
</cp:coreProperties>
</file>