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alth\ResearchProjects\DThompson\RC-FH1203 - Vitadex\Publications\Acute JPhys\Version 1\"/>
    </mc:Choice>
  </mc:AlternateContent>
  <xr:revisionPtr revIDLastSave="0" documentId="13_ncr:1_{CFC3E66F-F0CA-4A19-8D3E-9A7EDED05B7A}" xr6:coauthVersionLast="47" xr6:coauthVersionMax="47" xr10:uidLastSave="{00000000-0000-0000-0000-000000000000}"/>
  <bookViews>
    <workbookView xWindow="28680" yWindow="-120" windowWidth="29040" windowHeight="15840" xr2:uid="{04ACAC38-FA10-402F-8B84-C3F5FE4A5B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4" i="1" l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I3" i="1"/>
  <c r="BH4" i="1"/>
  <c r="BH3" i="1"/>
  <c r="I35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" i="1"/>
</calcChain>
</file>

<file path=xl/sharedStrings.xml><?xml version="1.0" encoding="utf-8"?>
<sst xmlns="http://schemas.openxmlformats.org/spreadsheetml/2006/main" count="167" uniqueCount="76">
  <si>
    <t>ID</t>
  </si>
  <si>
    <t>Sex</t>
  </si>
  <si>
    <t>F</t>
  </si>
  <si>
    <t>M</t>
  </si>
  <si>
    <t>Preliminary Measures</t>
  </si>
  <si>
    <t>WHR</t>
  </si>
  <si>
    <t>VO2 MAX (ml/kg/min)</t>
  </si>
  <si>
    <t>Exercise Trial</t>
  </si>
  <si>
    <t>24,25(OH)2D3_0</t>
  </si>
  <si>
    <t>24,25(OH)2D3_1</t>
  </si>
  <si>
    <t>24,25(OH)2D3_24</t>
  </si>
  <si>
    <t>Total25(OH)D_-1 (nmol/L)</t>
  </si>
  <si>
    <t>Total25(OH)D_0 (nmol/L)</t>
  </si>
  <si>
    <t>Total25(OH)D_1 (nmol/L)</t>
  </si>
  <si>
    <t>Total25(OH)D_24 (nmol/L)</t>
  </si>
  <si>
    <t>25(OH)D3_-1 (nmol/L)</t>
  </si>
  <si>
    <t>25(OH)D3_0 (nmol/L)</t>
  </si>
  <si>
    <t>25(OH)D3_1 (nmol/L)</t>
  </si>
  <si>
    <t>25(OH)D3_24 (nmol/L)</t>
  </si>
  <si>
    <t>25(OH)D2_-1 (nmol/L)</t>
  </si>
  <si>
    <t>25(OH)D2_0 (nmol/L)</t>
  </si>
  <si>
    <t>Waist Circumference (cm)</t>
  </si>
  <si>
    <t>Hip Circumference (cm)</t>
  </si>
  <si>
    <t>BMI (kg/m2)</t>
  </si>
  <si>
    <t>Height (cm)</t>
  </si>
  <si>
    <t>Weight (kg)</t>
  </si>
  <si>
    <t>Age (years)</t>
  </si>
  <si>
    <t>Resting Metabolic Rate (kcal/day)</t>
  </si>
  <si>
    <t>25(OH)D2_1 (nmol/L)</t>
  </si>
  <si>
    <t>25(OH)D2_24 (nmol/L)</t>
  </si>
  <si>
    <t>Free_25(OH)D_-1 (pmol/L)</t>
  </si>
  <si>
    <t>Free_25(OH)D_0 (pmol/L)</t>
  </si>
  <si>
    <t>Free_25(OH)D_1 (pmol/L)</t>
  </si>
  <si>
    <t>Free_25(OH)D_24 (pmol/L)</t>
  </si>
  <si>
    <t>1,25(OH)2D3_-1 (pmol/L)</t>
  </si>
  <si>
    <t>1,25(OH)2D3_0 (pmol/L)</t>
  </si>
  <si>
    <t>1,25(OH)2D3_1 (pmol/L)</t>
  </si>
  <si>
    <t>1,25(OH)2D3_24 (pmol/L)</t>
  </si>
  <si>
    <t>D3_-1 (nmol/L)</t>
  </si>
  <si>
    <t>D3_0 (nmol/L)</t>
  </si>
  <si>
    <t>D3_1 (nmol/L)</t>
  </si>
  <si>
    <t>D3_24 (nmol/L)</t>
  </si>
  <si>
    <t>DBP_-1 (mg/L)</t>
  </si>
  <si>
    <t>DBP_0 (mg/L)</t>
  </si>
  <si>
    <t>DBP_1 (mg/L)</t>
  </si>
  <si>
    <t>DBP_24 (mg/L)</t>
  </si>
  <si>
    <t>PTH_-1 (pmol/L)</t>
  </si>
  <si>
    <t>PTH_0 (pmol/L)</t>
  </si>
  <si>
    <t>PTH_1 (pmol/L)</t>
  </si>
  <si>
    <t>PTH_24 (pmol/L)</t>
  </si>
  <si>
    <t>Calcium_-1 (mmol/L)</t>
  </si>
  <si>
    <t>Calcium_0 (mmol/L)</t>
  </si>
  <si>
    <t>Calcium_1 (mmol/L)</t>
  </si>
  <si>
    <t>Calcium_24 (mmol/L)</t>
  </si>
  <si>
    <t>NEFA_-1 (mmol/L)</t>
  </si>
  <si>
    <t>NEFA_0 (mmol/L)</t>
  </si>
  <si>
    <t>NEFA_1 (mmol/L)</t>
  </si>
  <si>
    <t>NEFA_24 (mmol/L)</t>
  </si>
  <si>
    <t>TAG_-1 (mmol/L)</t>
  </si>
  <si>
    <t>TAG_0 (mmol/L)</t>
  </si>
  <si>
    <t>TAG_1 (mmol/L)</t>
  </si>
  <si>
    <t>TAG_24 (mmol/L)</t>
  </si>
  <si>
    <t>Albumin_-1 (g/L)</t>
  </si>
  <si>
    <t>Albumin_0 (g/L)</t>
  </si>
  <si>
    <t>Albumin_1 (g/L)</t>
  </si>
  <si>
    <t>Albumin_24 (g/L)</t>
  </si>
  <si>
    <t>Glycerol_-1 (mmol/L)</t>
  </si>
  <si>
    <t>Glycerol_0 (mmol/L)</t>
  </si>
  <si>
    <t>Glycerol_1 (mmol/L)</t>
  </si>
  <si>
    <t>Glycerol_24 (mmol/L)</t>
  </si>
  <si>
    <t>3-epi-25(OH)D3_-1 (nmol/L)</t>
  </si>
  <si>
    <t>3-epi-25(OH)D3_0 (nmol/L)</t>
  </si>
  <si>
    <t>3-epi-25(OH)D3_1 (nmol/L)</t>
  </si>
  <si>
    <t>3-epi-25(OH)D3_24 (nmol/L)</t>
  </si>
  <si>
    <t>24,25(OH)2D3_-1 (nmol/L)</t>
  </si>
  <si>
    <t>Rest 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</si>
</sst>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3" xfId="0" applyFont="1" applyBorder="1"/>
    <xf numFmtId="0" fontId="1" fillId="0" borderId="1" xfId="0" applyFont="1" applyBorder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2B2A-0AC1-4BC9-92B9-D98749CCF403}">
  <dimension ref="A1:EA36"/>
  <sheetViews>
    <sheetView tabSelected="1" workbookViewId="0">
      <selection activeCell="F3" sqref="F3:F35"/>
    </sheetView>
  </sheetViews>
  <sheetFormatPr defaultRowHeight="15" x14ac:dyDescent="0.25"/>
  <cols>
    <col min="4" max="5" width="9.85546875" bestFit="1" customWidth="1"/>
    <col min="6" max="6" width="10.5703125" bestFit="1" customWidth="1"/>
    <col min="7" max="7" width="21.7109375" bestFit="1" customWidth="1"/>
    <col min="8" max="8" width="19.5703125" bestFit="1" customWidth="1"/>
    <col min="9" max="9" width="15.5703125" customWidth="1"/>
    <col min="10" max="10" width="28" bestFit="1" customWidth="1"/>
    <col min="11" max="11" width="18.28515625" bestFit="1" customWidth="1"/>
    <col min="12" max="12" width="21.5703125" bestFit="1" customWidth="1"/>
    <col min="13" max="14" width="20.85546875" bestFit="1" customWidth="1"/>
    <col min="15" max="15" width="22" bestFit="1" customWidth="1"/>
    <col min="16" max="16" width="18.42578125" bestFit="1" customWidth="1"/>
    <col min="17" max="18" width="17.85546875" bestFit="1" customWidth="1"/>
    <col min="19" max="19" width="18.85546875" bestFit="1" customWidth="1"/>
    <col min="20" max="20" width="18.42578125" bestFit="1" customWidth="1"/>
    <col min="21" max="22" width="17.85546875" bestFit="1" customWidth="1"/>
    <col min="23" max="23" width="18.85546875" bestFit="1" customWidth="1"/>
    <col min="24" max="24" width="21.7109375" bestFit="1" customWidth="1"/>
    <col min="25" max="26" width="21" bestFit="1" customWidth="1"/>
    <col min="27" max="27" width="14.42578125" bestFit="1" customWidth="1"/>
    <col min="28" max="28" width="23.140625" bestFit="1" customWidth="1"/>
    <col min="29" max="30" width="22.5703125" bestFit="1" customWidth="1"/>
    <col min="31" max="31" width="23.5703125" bestFit="1" customWidth="1"/>
    <col min="32" max="32" width="22" bestFit="1" customWidth="1"/>
    <col min="33" max="34" width="14.140625" bestFit="1" customWidth="1"/>
    <col min="35" max="35" width="15.140625" bestFit="1" customWidth="1"/>
    <col min="36" max="36" width="20.85546875" bestFit="1" customWidth="1"/>
    <col min="37" max="38" width="20.28515625" bestFit="1" customWidth="1"/>
    <col min="39" max="39" width="21.42578125" bestFit="1" customWidth="1"/>
    <col min="40" max="40" width="12.5703125" bestFit="1" customWidth="1"/>
    <col min="41" max="42" width="12" bestFit="1" customWidth="1"/>
    <col min="43" max="43" width="13.140625" bestFit="1" customWidth="1"/>
    <col min="44" max="44" width="11.85546875" bestFit="1" customWidth="1"/>
    <col min="45" max="46" width="11.28515625" bestFit="1" customWidth="1"/>
    <col min="47" max="47" width="12.28515625" bestFit="1" customWidth="1"/>
    <col min="48" max="48" width="13.5703125" bestFit="1" customWidth="1"/>
    <col min="49" max="50" width="12.85546875" bestFit="1" customWidth="1"/>
    <col min="51" max="51" width="14" bestFit="1" customWidth="1"/>
    <col min="52" max="52" width="17.5703125" bestFit="1" customWidth="1"/>
    <col min="53" max="54" width="16.85546875" bestFit="1" customWidth="1"/>
    <col min="55" max="55" width="18" bestFit="1" customWidth="1"/>
    <col min="56" max="56" width="14.85546875" bestFit="1" customWidth="1"/>
    <col min="57" max="58" width="14.28515625" bestFit="1" customWidth="1"/>
    <col min="59" max="59" width="15.28515625" bestFit="1" customWidth="1"/>
    <col min="60" max="60" width="17.7109375" bestFit="1" customWidth="1"/>
    <col min="61" max="62" width="17" bestFit="1" customWidth="1"/>
    <col min="63" max="63" width="18.140625" bestFit="1" customWidth="1"/>
    <col min="64" max="64" width="14" bestFit="1" customWidth="1"/>
    <col min="65" max="66" width="13.42578125" bestFit="1" customWidth="1"/>
    <col min="67" max="67" width="14.42578125" bestFit="1" customWidth="1"/>
    <col min="68" max="68" width="14" bestFit="1" customWidth="1"/>
    <col min="69" max="70" width="13.42578125" bestFit="1" customWidth="1"/>
    <col min="71" max="71" width="14.42578125" bestFit="1" customWidth="1"/>
    <col min="72" max="72" width="21.5703125" bestFit="1" customWidth="1"/>
    <col min="73" max="74" width="20.85546875" bestFit="1" customWidth="1"/>
    <col min="75" max="75" width="22" bestFit="1" customWidth="1"/>
    <col min="76" max="76" width="18.42578125" bestFit="1" customWidth="1"/>
    <col min="77" max="78" width="17.85546875" bestFit="1" customWidth="1"/>
    <col min="79" max="79" width="18.85546875" bestFit="1" customWidth="1"/>
    <col min="80" max="80" width="18.42578125" bestFit="1" customWidth="1"/>
    <col min="81" max="82" width="17.85546875" bestFit="1" customWidth="1"/>
    <col min="83" max="83" width="18.85546875" bestFit="1" customWidth="1"/>
    <col min="84" max="84" width="21.85546875" bestFit="1" customWidth="1"/>
    <col min="85" max="86" width="21" bestFit="1" customWidth="1"/>
    <col min="87" max="87" width="22.140625" bestFit="1" customWidth="1"/>
    <col min="88" max="88" width="23.140625" bestFit="1" customWidth="1"/>
    <col min="89" max="90" width="22.5703125" bestFit="1" customWidth="1"/>
    <col min="91" max="91" width="23.5703125" bestFit="1" customWidth="1"/>
    <col min="92" max="92" width="22" bestFit="1" customWidth="1"/>
    <col min="93" max="94" width="14.140625" bestFit="1" customWidth="1"/>
    <col min="95" max="95" width="15.140625" bestFit="1" customWidth="1"/>
    <col min="96" max="96" width="20.85546875" bestFit="1" customWidth="1"/>
    <col min="97" max="98" width="20.28515625" bestFit="1" customWidth="1"/>
    <col min="99" max="99" width="21.42578125" bestFit="1" customWidth="1"/>
    <col min="100" max="100" width="12.5703125" bestFit="1" customWidth="1"/>
    <col min="101" max="102" width="12" bestFit="1" customWidth="1"/>
    <col min="103" max="103" width="13.140625" bestFit="1" customWidth="1"/>
    <col min="104" max="104" width="11.85546875" bestFit="1" customWidth="1"/>
    <col min="105" max="106" width="11.28515625" bestFit="1" customWidth="1"/>
    <col min="107" max="107" width="12.28515625" bestFit="1" customWidth="1"/>
    <col min="108" max="108" width="13.5703125" bestFit="1" customWidth="1"/>
    <col min="109" max="110" width="12.85546875" bestFit="1" customWidth="1"/>
    <col min="111" max="111" width="14" bestFit="1" customWidth="1"/>
    <col min="112" max="112" width="17.5703125" bestFit="1" customWidth="1"/>
    <col min="113" max="114" width="16.85546875" bestFit="1" customWidth="1"/>
    <col min="115" max="115" width="18" bestFit="1" customWidth="1"/>
    <col min="116" max="116" width="14.85546875" bestFit="1" customWidth="1"/>
    <col min="117" max="118" width="14.28515625" bestFit="1" customWidth="1"/>
    <col min="119" max="119" width="15.28515625" bestFit="1" customWidth="1"/>
    <col min="120" max="120" width="17.7109375" bestFit="1" customWidth="1"/>
    <col min="121" max="122" width="17" bestFit="1" customWidth="1"/>
    <col min="123" max="123" width="18.140625" bestFit="1" customWidth="1"/>
    <col min="124" max="124" width="14" bestFit="1" customWidth="1"/>
    <col min="125" max="126" width="13.42578125" bestFit="1" customWidth="1"/>
    <col min="127" max="127" width="14.42578125" bestFit="1" customWidth="1"/>
    <col min="128" max="128" width="14" bestFit="1" customWidth="1"/>
    <col min="129" max="130" width="13.42578125" bestFit="1" customWidth="1"/>
    <col min="131" max="131" width="14.42578125" bestFit="1" customWidth="1"/>
  </cols>
  <sheetData>
    <row r="1" spans="1:131" x14ac:dyDescent="0.25">
      <c r="A1" s="1"/>
      <c r="B1" s="1"/>
      <c r="C1" s="1"/>
      <c r="D1" s="25" t="s">
        <v>4</v>
      </c>
      <c r="E1" s="25"/>
      <c r="F1" s="25"/>
      <c r="G1" s="25"/>
      <c r="H1" s="25"/>
      <c r="I1" s="25"/>
      <c r="J1" s="25"/>
      <c r="K1" s="1"/>
      <c r="L1" s="26" t="s">
        <v>7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6" t="s">
        <v>75</v>
      </c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</row>
    <row r="2" spans="1:131" x14ac:dyDescent="0.25">
      <c r="A2" s="15" t="s">
        <v>0</v>
      </c>
      <c r="B2" s="16" t="s">
        <v>26</v>
      </c>
      <c r="C2" s="16" t="s">
        <v>1</v>
      </c>
      <c r="D2" s="16" t="s">
        <v>25</v>
      </c>
      <c r="E2" s="16" t="s">
        <v>24</v>
      </c>
      <c r="F2" s="16" t="s">
        <v>23</v>
      </c>
      <c r="G2" s="15" t="s">
        <v>21</v>
      </c>
      <c r="H2" s="15" t="s">
        <v>22</v>
      </c>
      <c r="I2" s="15" t="s">
        <v>5</v>
      </c>
      <c r="J2" s="16" t="s">
        <v>27</v>
      </c>
      <c r="K2" s="15" t="s">
        <v>6</v>
      </c>
      <c r="L2" s="3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28</v>
      </c>
      <c r="W2" s="4" t="s">
        <v>29</v>
      </c>
      <c r="X2" s="4" t="s">
        <v>30</v>
      </c>
      <c r="Y2" s="4" t="s">
        <v>31</v>
      </c>
      <c r="Z2" s="4" t="s">
        <v>32</v>
      </c>
      <c r="AA2" s="4" t="s">
        <v>33</v>
      </c>
      <c r="AB2" s="4" t="s">
        <v>70</v>
      </c>
      <c r="AC2" s="4" t="s">
        <v>71</v>
      </c>
      <c r="AD2" s="4" t="s">
        <v>72</v>
      </c>
      <c r="AE2" s="4" t="s">
        <v>73</v>
      </c>
      <c r="AF2" s="4" t="s">
        <v>74</v>
      </c>
      <c r="AG2" s="4" t="s">
        <v>8</v>
      </c>
      <c r="AH2" s="4" t="s">
        <v>9</v>
      </c>
      <c r="AI2" s="4" t="s">
        <v>10</v>
      </c>
      <c r="AJ2" s="4" t="s">
        <v>34</v>
      </c>
      <c r="AK2" s="4" t="s">
        <v>35</v>
      </c>
      <c r="AL2" s="4" t="s">
        <v>36</v>
      </c>
      <c r="AM2" s="4" t="s">
        <v>37</v>
      </c>
      <c r="AN2" s="16" t="s">
        <v>38</v>
      </c>
      <c r="AO2" s="16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16" t="s">
        <v>48</v>
      </c>
      <c r="AY2" s="16" t="s">
        <v>49</v>
      </c>
      <c r="AZ2" s="16" t="s">
        <v>50</v>
      </c>
      <c r="BA2" s="16" t="s">
        <v>51</v>
      </c>
      <c r="BB2" s="16" t="s">
        <v>52</v>
      </c>
      <c r="BC2" s="16" t="s">
        <v>53</v>
      </c>
      <c r="BD2" s="16" t="s">
        <v>54</v>
      </c>
      <c r="BE2" s="16" t="s">
        <v>55</v>
      </c>
      <c r="BF2" s="16" t="s">
        <v>56</v>
      </c>
      <c r="BG2" s="16" t="s">
        <v>57</v>
      </c>
      <c r="BH2" s="16" t="s">
        <v>66</v>
      </c>
      <c r="BI2" s="16" t="s">
        <v>67</v>
      </c>
      <c r="BJ2" s="16" t="s">
        <v>68</v>
      </c>
      <c r="BK2" s="16" t="s">
        <v>69</v>
      </c>
      <c r="BL2" s="15" t="s">
        <v>58</v>
      </c>
      <c r="BM2" s="15" t="s">
        <v>59</v>
      </c>
      <c r="BN2" s="15" t="s">
        <v>60</v>
      </c>
      <c r="BO2" s="15" t="s">
        <v>61</v>
      </c>
      <c r="BP2" s="15" t="s">
        <v>62</v>
      </c>
      <c r="BQ2" s="15" t="s">
        <v>63</v>
      </c>
      <c r="BR2" s="15" t="s">
        <v>64</v>
      </c>
      <c r="BS2" s="15" t="s">
        <v>65</v>
      </c>
      <c r="BT2" s="3" t="s">
        <v>11</v>
      </c>
      <c r="BU2" s="4" t="s">
        <v>12</v>
      </c>
      <c r="BV2" s="4" t="s">
        <v>13</v>
      </c>
      <c r="BW2" s="4" t="s">
        <v>14</v>
      </c>
      <c r="BX2" s="4" t="s">
        <v>15</v>
      </c>
      <c r="BY2" s="4" t="s">
        <v>16</v>
      </c>
      <c r="BZ2" s="4" t="s">
        <v>17</v>
      </c>
      <c r="CA2" s="4" t="s">
        <v>18</v>
      </c>
      <c r="CB2" s="4" t="s">
        <v>19</v>
      </c>
      <c r="CC2" s="4" t="s">
        <v>20</v>
      </c>
      <c r="CD2" s="4" t="s">
        <v>28</v>
      </c>
      <c r="CE2" s="4" t="s">
        <v>29</v>
      </c>
      <c r="CF2" s="4" t="s">
        <v>30</v>
      </c>
      <c r="CG2" s="4" t="s">
        <v>31</v>
      </c>
      <c r="CH2" s="4" t="s">
        <v>32</v>
      </c>
      <c r="CI2" s="4" t="s">
        <v>33</v>
      </c>
      <c r="CJ2" s="4" t="s">
        <v>70</v>
      </c>
      <c r="CK2" s="4" t="s">
        <v>71</v>
      </c>
      <c r="CL2" s="4" t="s">
        <v>72</v>
      </c>
      <c r="CM2" s="4" t="s">
        <v>73</v>
      </c>
      <c r="CN2" s="4" t="s">
        <v>74</v>
      </c>
      <c r="CO2" s="4" t="s">
        <v>8</v>
      </c>
      <c r="CP2" s="4" t="s">
        <v>9</v>
      </c>
      <c r="CQ2" s="4" t="s">
        <v>10</v>
      </c>
      <c r="CR2" s="4" t="s">
        <v>34</v>
      </c>
      <c r="CS2" s="4" t="s">
        <v>35</v>
      </c>
      <c r="CT2" s="4" t="s">
        <v>36</v>
      </c>
      <c r="CU2" s="4" t="s">
        <v>37</v>
      </c>
      <c r="CV2" s="16" t="s">
        <v>38</v>
      </c>
      <c r="CW2" s="16" t="s">
        <v>39</v>
      </c>
      <c r="CX2" s="16" t="s">
        <v>40</v>
      </c>
      <c r="CY2" s="16" t="s">
        <v>41</v>
      </c>
      <c r="CZ2" s="16" t="s">
        <v>42</v>
      </c>
      <c r="DA2" s="16" t="s">
        <v>43</v>
      </c>
      <c r="DB2" s="16" t="s">
        <v>44</v>
      </c>
      <c r="DC2" s="16" t="s">
        <v>45</v>
      </c>
      <c r="DD2" s="16" t="s">
        <v>46</v>
      </c>
      <c r="DE2" s="16" t="s">
        <v>47</v>
      </c>
      <c r="DF2" s="16" t="s">
        <v>48</v>
      </c>
      <c r="DG2" s="16" t="s">
        <v>49</v>
      </c>
      <c r="DH2" s="16" t="s">
        <v>50</v>
      </c>
      <c r="DI2" s="16" t="s">
        <v>51</v>
      </c>
      <c r="DJ2" s="16" t="s">
        <v>52</v>
      </c>
      <c r="DK2" s="16" t="s">
        <v>53</v>
      </c>
      <c r="DL2" s="16" t="s">
        <v>54</v>
      </c>
      <c r="DM2" s="16" t="s">
        <v>55</v>
      </c>
      <c r="DN2" s="16" t="s">
        <v>56</v>
      </c>
      <c r="DO2" s="16" t="s">
        <v>57</v>
      </c>
      <c r="DP2" s="16" t="s">
        <v>66</v>
      </c>
      <c r="DQ2" s="16" t="s">
        <v>67</v>
      </c>
      <c r="DR2" s="16" t="s">
        <v>68</v>
      </c>
      <c r="DS2" s="16" t="s">
        <v>69</v>
      </c>
      <c r="DT2" s="15" t="s">
        <v>58</v>
      </c>
      <c r="DU2" s="15" t="s">
        <v>59</v>
      </c>
      <c r="DV2" s="15" t="s">
        <v>60</v>
      </c>
      <c r="DW2" s="15" t="s">
        <v>61</v>
      </c>
      <c r="DX2" s="15" t="s">
        <v>62</v>
      </c>
      <c r="DY2" s="15" t="s">
        <v>63</v>
      </c>
      <c r="DZ2" s="15" t="s">
        <v>64</v>
      </c>
      <c r="EA2" s="15" t="s">
        <v>65</v>
      </c>
    </row>
    <row r="3" spans="1:131" x14ac:dyDescent="0.25">
      <c r="A3" s="8">
        <v>1</v>
      </c>
      <c r="B3" s="8">
        <v>26</v>
      </c>
      <c r="C3" s="8" t="s">
        <v>2</v>
      </c>
      <c r="D3" s="8">
        <v>61.2</v>
      </c>
      <c r="E3" s="6">
        <v>172</v>
      </c>
      <c r="F3" s="11">
        <v>20.6</v>
      </c>
      <c r="G3" s="6">
        <v>76</v>
      </c>
      <c r="H3" s="6">
        <v>96</v>
      </c>
      <c r="I3" s="17">
        <f>G3/H3</f>
        <v>0.79166666666666663</v>
      </c>
      <c r="J3" s="18">
        <v>1450</v>
      </c>
      <c r="K3" s="19">
        <v>33</v>
      </c>
      <c r="L3" s="22">
        <v>52.342499999999994</v>
      </c>
      <c r="M3" s="13">
        <v>50.622038461538459</v>
      </c>
      <c r="N3" s="13">
        <v>47.792441295546553</v>
      </c>
      <c r="O3" s="13">
        <v>50.18329959514169</v>
      </c>
      <c r="P3" s="13">
        <v>39</v>
      </c>
      <c r="Q3" s="13">
        <v>37.736842105263158</v>
      </c>
      <c r="R3" s="13">
        <v>35.015070850202427</v>
      </c>
      <c r="S3" s="13">
        <v>40.587499999999999</v>
      </c>
      <c r="T3" s="13">
        <v>13.342499999999999</v>
      </c>
      <c r="U3" s="13">
        <v>12.885196356275301</v>
      </c>
      <c r="V3" s="13">
        <v>11.640825910931175</v>
      </c>
      <c r="W3" s="13">
        <v>12.389271255060727</v>
      </c>
      <c r="X3" s="13">
        <v>10.521760133157169</v>
      </c>
      <c r="Y3" s="13">
        <v>8.6313195629798862</v>
      </c>
      <c r="Z3" s="13">
        <v>9.0569431642447729</v>
      </c>
      <c r="AA3" s="13">
        <v>8.1232896006130542</v>
      </c>
      <c r="AB3" s="24">
        <v>1.7551749999999999</v>
      </c>
      <c r="AC3" s="24">
        <v>1.7586336032388661</v>
      </c>
      <c r="AD3" s="24">
        <v>1.5497353238866396</v>
      </c>
      <c r="AE3" s="24">
        <v>1.7052358299595141</v>
      </c>
      <c r="AF3" s="24">
        <v>2.6984999999999997</v>
      </c>
      <c r="AG3" s="24">
        <v>2.6110991902834</v>
      </c>
      <c r="AH3" s="24">
        <v>2.5892489878542508</v>
      </c>
      <c r="AI3" s="24">
        <v>2.5127732793522259</v>
      </c>
      <c r="AJ3" s="13">
        <v>64.44959999999999</v>
      </c>
      <c r="AK3" s="13">
        <v>65.209263157894725</v>
      </c>
      <c r="AL3" s="13">
        <v>87.16917570850201</v>
      </c>
      <c r="AM3" s="13">
        <v>71.342089068825899</v>
      </c>
      <c r="AN3" s="13">
        <v>0.77</v>
      </c>
      <c r="AO3" s="13">
        <v>0.79344129554655862</v>
      </c>
      <c r="AP3" s="13">
        <v>0.71004048582995949</v>
      </c>
      <c r="AQ3" s="13">
        <v>0.74493927125506065</v>
      </c>
      <c r="AR3" s="13">
        <v>378.01</v>
      </c>
      <c r="AS3" s="13">
        <v>437.03133603238865</v>
      </c>
      <c r="AT3" s="13">
        <v>387.35587044534412</v>
      </c>
      <c r="AU3" s="13">
        <v>443.08987854251006</v>
      </c>
      <c r="AV3" s="17">
        <v>3.57</v>
      </c>
      <c r="AW3" s="17">
        <v>3.6575708502024287</v>
      </c>
      <c r="AX3" s="17">
        <v>1.8038866396761131</v>
      </c>
      <c r="AY3" s="17">
        <v>2.2813765182186234</v>
      </c>
      <c r="AZ3" s="17">
        <v>2.4700000000000002</v>
      </c>
      <c r="BA3" s="17">
        <v>2.39</v>
      </c>
      <c r="BB3" s="17">
        <v>2.37</v>
      </c>
      <c r="BC3" s="17">
        <v>2.2999999999999998</v>
      </c>
      <c r="BD3" s="17">
        <v>0.307</v>
      </c>
      <c r="BE3" s="17">
        <v>0.87278542510121448</v>
      </c>
      <c r="BF3" s="17">
        <v>0.73306882591093114</v>
      </c>
      <c r="BG3" s="17">
        <v>0.56522267206477728</v>
      </c>
      <c r="BH3" s="23">
        <f>39.43/1000</f>
        <v>3.943E-2</v>
      </c>
      <c r="BI3" s="23">
        <f>117.767975708502/1000</f>
        <v>0.11776797570850199</v>
      </c>
      <c r="BJ3" s="23">
        <v>5.9777732793522262E-2</v>
      </c>
      <c r="BK3" s="23">
        <v>5.9688259109311727E-2</v>
      </c>
      <c r="BL3" s="17">
        <v>1.0900000000000001</v>
      </c>
      <c r="BM3" s="17">
        <v>1.0643724696356276</v>
      </c>
      <c r="BN3" s="17">
        <v>0.92113360323886628</v>
      </c>
      <c r="BO3" s="17">
        <v>0.77287449392712537</v>
      </c>
      <c r="BP3" s="13">
        <v>45.56</v>
      </c>
      <c r="BQ3" s="13">
        <v>44.229514170040481</v>
      </c>
      <c r="BR3" s="13">
        <v>42.880688259109306</v>
      </c>
      <c r="BS3" s="13">
        <v>44.724291497975706</v>
      </c>
      <c r="BT3" s="13">
        <v>52.11</v>
      </c>
      <c r="BU3" s="13">
        <v>49.717573170731704</v>
      </c>
      <c r="BV3" s="13">
        <v>43.339463414634153</v>
      </c>
      <c r="BW3" s="13">
        <v>51.188495934959349</v>
      </c>
      <c r="BX3" s="13">
        <v>41.127499999999998</v>
      </c>
      <c r="BY3" s="13">
        <v>39.019146341463411</v>
      </c>
      <c r="BZ3" s="13">
        <v>34.015213414634147</v>
      </c>
      <c r="CA3" s="13">
        <v>41.050569105691054</v>
      </c>
      <c r="CB3" s="13">
        <v>10.9825</v>
      </c>
      <c r="CC3" s="13">
        <v>10.698426829268293</v>
      </c>
      <c r="CD3" s="13">
        <v>9.324250000000001</v>
      </c>
      <c r="CE3" s="13">
        <v>10.137926829268293</v>
      </c>
      <c r="CF3" s="13">
        <v>8.5663732043037335</v>
      </c>
      <c r="CG3" s="13">
        <v>9.3051680687770482</v>
      </c>
      <c r="CH3" s="13">
        <v>7.8720216443227056</v>
      </c>
      <c r="CI3" s="13">
        <v>8.5418456575276327</v>
      </c>
      <c r="CJ3" s="17">
        <v>2.0479500000000002</v>
      </c>
      <c r="CK3" s="23">
        <v>1.8842825203252032</v>
      </c>
      <c r="CL3" s="23">
        <v>1.6531177845528455</v>
      </c>
      <c r="CM3" s="23">
        <v>2.050489837398374</v>
      </c>
      <c r="CN3" s="24">
        <v>2.6875</v>
      </c>
      <c r="CO3" s="24">
        <v>2.684979674796748</v>
      </c>
      <c r="CP3" s="24">
        <v>2.3586993902439026</v>
      </c>
      <c r="CQ3" s="24">
        <v>2.7550121951219513</v>
      </c>
      <c r="CR3" s="13">
        <v>80.229600000000005</v>
      </c>
      <c r="CS3" s="13">
        <v>66.052370731707313</v>
      </c>
      <c r="CT3" s="13">
        <v>69.878107317073173</v>
      </c>
      <c r="CU3" s="13">
        <v>80.240000000000009</v>
      </c>
      <c r="CV3" s="13">
        <v>0.76</v>
      </c>
      <c r="CW3" s="13">
        <v>0.64276422764227648</v>
      </c>
      <c r="CX3" s="13">
        <v>0.68276422764227651</v>
      </c>
      <c r="CY3" s="13">
        <v>0.8058536585365853</v>
      </c>
      <c r="CZ3" s="13">
        <v>469.22</v>
      </c>
      <c r="DA3" s="13">
        <v>401.2587449392712</v>
      </c>
      <c r="DB3" s="13">
        <v>388.28659919028337</v>
      </c>
      <c r="DC3" s="13">
        <v>416.63522267206474</v>
      </c>
      <c r="DD3" s="13">
        <v>3.57</v>
      </c>
      <c r="DE3" s="13">
        <v>2.0434146341463415</v>
      </c>
      <c r="DF3" s="13">
        <v>2.108536585365854</v>
      </c>
      <c r="DG3" s="13">
        <v>2.7149593495934958</v>
      </c>
      <c r="DH3" s="17">
        <v>2.46</v>
      </c>
      <c r="DI3" s="17">
        <v>2.36</v>
      </c>
      <c r="DJ3" s="17">
        <v>2.4700000000000002</v>
      </c>
      <c r="DK3" s="17">
        <v>2.36</v>
      </c>
      <c r="DL3" s="17">
        <v>0.53400000000000003</v>
      </c>
      <c r="DM3" s="17">
        <v>0.59479674796747972</v>
      </c>
      <c r="DN3" s="17">
        <v>0.76409349593495945</v>
      </c>
      <c r="DO3" s="17">
        <v>0.67250406504065041</v>
      </c>
      <c r="DP3" s="17">
        <v>179.66</v>
      </c>
      <c r="DQ3" s="17">
        <v>41.827642276422765</v>
      </c>
      <c r="DR3" s="17">
        <v>59.259918699186997</v>
      </c>
      <c r="DS3" s="17">
        <v>92.769105691056907</v>
      </c>
      <c r="DT3" s="17">
        <v>0.5</v>
      </c>
      <c r="DU3" s="17">
        <v>0.45089430894308941</v>
      </c>
      <c r="DV3" s="17">
        <v>0.50203252032520329</v>
      </c>
      <c r="DW3" s="17">
        <v>0.55642276422764225</v>
      </c>
      <c r="DX3" s="13">
        <v>46.4</v>
      </c>
      <c r="DY3" s="13">
        <v>40.695609756097561</v>
      </c>
      <c r="DZ3" s="13">
        <v>41.829349593495934</v>
      </c>
      <c r="EA3" s="13">
        <v>44.149268292682933</v>
      </c>
    </row>
    <row r="4" spans="1:131" x14ac:dyDescent="0.25">
      <c r="A4" s="8">
        <v>2</v>
      </c>
      <c r="B4" s="8">
        <v>26</v>
      </c>
      <c r="C4" s="8" t="s">
        <v>3</v>
      </c>
      <c r="D4" s="8">
        <v>71</v>
      </c>
      <c r="E4" s="6">
        <v>183.5</v>
      </c>
      <c r="F4" s="11">
        <v>21</v>
      </c>
      <c r="G4" s="6">
        <v>80</v>
      </c>
      <c r="H4" s="6">
        <v>94</v>
      </c>
      <c r="I4" s="17">
        <f t="shared" ref="I4:I35" si="0">G4/H4</f>
        <v>0.85106382978723405</v>
      </c>
      <c r="J4" s="18">
        <v>1669</v>
      </c>
      <c r="K4" s="19">
        <v>50</v>
      </c>
      <c r="L4" s="21">
        <v>27.189824999999999</v>
      </c>
      <c r="M4" s="13">
        <v>28.585059760956181</v>
      </c>
      <c r="N4" s="13">
        <v>26.297870517928295</v>
      </c>
      <c r="O4" s="13">
        <v>27.161915936254982</v>
      </c>
      <c r="P4" s="13">
        <v>24.75</v>
      </c>
      <c r="Q4" s="13">
        <v>26.145418326693232</v>
      </c>
      <c r="R4" s="13">
        <v>23.907021912350601</v>
      </c>
      <c r="S4" s="13">
        <v>26.185000000000002</v>
      </c>
      <c r="T4" s="13">
        <v>2.4398249999999999</v>
      </c>
      <c r="U4" s="13">
        <v>2.4396414342629482</v>
      </c>
      <c r="V4" s="13">
        <v>2.2612475099601599</v>
      </c>
      <c r="W4" s="13">
        <v>2.3331111553784862</v>
      </c>
      <c r="X4" s="13">
        <v>5.1317894830996407</v>
      </c>
      <c r="Y4" s="13">
        <v>5.2668885695984633</v>
      </c>
      <c r="Z4" s="13">
        <v>5.2454939873611126</v>
      </c>
      <c r="AA4" s="13">
        <v>5.3652618666485683</v>
      </c>
      <c r="AB4" s="24">
        <v>1.399575</v>
      </c>
      <c r="AC4" s="24">
        <v>1.4708914342629484</v>
      </c>
      <c r="AD4" s="24">
        <v>1.1945946215139442</v>
      </c>
      <c r="AE4" s="24">
        <v>1.4836360557768926</v>
      </c>
      <c r="AF4" s="24">
        <v>1.193325</v>
      </c>
      <c r="AG4" s="24">
        <v>1.1885707171314743</v>
      </c>
      <c r="AH4" s="24">
        <v>1.1647993027888446</v>
      </c>
      <c r="AI4" s="24">
        <v>1.1315193227091633</v>
      </c>
      <c r="AJ4" s="13">
        <v>76.574399999999997</v>
      </c>
      <c r="AK4" s="13">
        <v>80.490836653386467</v>
      </c>
      <c r="AL4" s="13">
        <v>66.048095617529881</v>
      </c>
      <c r="AM4" s="13">
        <v>60.592713944223121</v>
      </c>
      <c r="AN4" s="13">
        <v>0.66</v>
      </c>
      <c r="AO4" s="13">
        <v>0.70717131474103589</v>
      </c>
      <c r="AP4" s="13">
        <v>0.63446215139442241</v>
      </c>
      <c r="AQ4" s="13">
        <v>0.50254980079681277</v>
      </c>
      <c r="AR4" s="13">
        <v>405.7</v>
      </c>
      <c r="AS4" s="13">
        <v>411.85258964143429</v>
      </c>
      <c r="AT4" s="13">
        <v>372.82948207171319</v>
      </c>
      <c r="AU4" s="13">
        <v>365.30629482071714</v>
      </c>
      <c r="AV4" s="17">
        <v>3.45</v>
      </c>
      <c r="AW4" s="17">
        <v>2.8187250996015942</v>
      </c>
      <c r="AX4" s="17">
        <v>1.3665338645418328</v>
      </c>
      <c r="AY4" s="17">
        <v>2.3610358565737055</v>
      </c>
      <c r="AZ4" s="17">
        <v>2.5099999999999998</v>
      </c>
      <c r="BA4" s="17">
        <v>2.5</v>
      </c>
      <c r="BB4" s="17">
        <v>2.4500000000000002</v>
      </c>
      <c r="BC4" s="17">
        <v>2.38</v>
      </c>
      <c r="BD4" s="17">
        <v>0.27200000000000002</v>
      </c>
      <c r="BE4" s="17">
        <v>0.58565737051792832</v>
      </c>
      <c r="BF4" s="17">
        <v>0.6451992031872511</v>
      </c>
      <c r="BG4" s="17">
        <v>0.23420717131474106</v>
      </c>
      <c r="BH4" s="23">
        <f>48.34/1000</f>
        <v>4.8340000000000001E-2</v>
      </c>
      <c r="BI4" s="23">
        <v>0.19286852589641434</v>
      </c>
      <c r="BJ4" s="23">
        <v>6.1474501992031874E-2</v>
      </c>
      <c r="BK4" s="23">
        <v>0.16444756972111554</v>
      </c>
      <c r="BL4" s="17">
        <v>0.71</v>
      </c>
      <c r="BM4" s="17">
        <v>0.856573705179283</v>
      </c>
      <c r="BN4" s="17">
        <v>0.64422310756972123</v>
      </c>
      <c r="BO4" s="17">
        <v>0.81545816733067733</v>
      </c>
      <c r="BP4" s="13">
        <v>44.39</v>
      </c>
      <c r="BQ4" s="13">
        <v>48.057768924302792</v>
      </c>
      <c r="BR4" s="13">
        <v>43.504581673306781</v>
      </c>
      <c r="BS4" s="13">
        <v>43.238247011952197</v>
      </c>
      <c r="BT4" s="13">
        <v>17.739024999999998</v>
      </c>
      <c r="BU4" s="13">
        <v>19.717755439330542</v>
      </c>
      <c r="BV4" s="13">
        <v>21.052249999999997</v>
      </c>
      <c r="BW4" s="13">
        <v>20.747551255230121</v>
      </c>
      <c r="BX4" s="13">
        <v>15.64025</v>
      </c>
      <c r="BY4" s="13">
        <v>17.427680962343093</v>
      </c>
      <c r="BZ4" s="13">
        <v>18.512999999999998</v>
      </c>
      <c r="CA4" s="13">
        <v>18.348928870292884</v>
      </c>
      <c r="CB4" s="13">
        <v>2.0987749999999998</v>
      </c>
      <c r="CC4" s="13">
        <v>2.2900744769874479</v>
      </c>
      <c r="CD4" s="13">
        <v>2.53925</v>
      </c>
      <c r="CE4" s="13">
        <v>2.3986223849372381</v>
      </c>
      <c r="CF4" s="13">
        <v>3.5110417951231603</v>
      </c>
      <c r="CG4" s="13">
        <v>3.8899152266345038</v>
      </c>
      <c r="CH4" s="13">
        <v>3.8863804507094981</v>
      </c>
      <c r="CI4" s="13">
        <v>3.8448020411242623</v>
      </c>
      <c r="CJ4" s="17">
        <v>0.73089999999999999</v>
      </c>
      <c r="CK4" s="23">
        <v>0.84477112970711299</v>
      </c>
      <c r="CL4" s="23">
        <v>0.93405000000000005</v>
      </c>
      <c r="CM4" s="23">
        <v>0.83960962343096224</v>
      </c>
      <c r="CN4" s="24">
        <v>0.78547500000000003</v>
      </c>
      <c r="CO4" s="24">
        <v>0.9092024058577407</v>
      </c>
      <c r="CP4" s="24">
        <v>0.95377500000000004</v>
      </c>
      <c r="CQ4" s="24">
        <v>0.91602677824267775</v>
      </c>
      <c r="CR4" s="13">
        <v>63.878399999999999</v>
      </c>
      <c r="CS4" s="13">
        <v>76.99981255230125</v>
      </c>
      <c r="CT4" s="13">
        <v>75.856799999999993</v>
      </c>
      <c r="CU4" s="13">
        <v>64.640394979079488</v>
      </c>
      <c r="CV4" s="13">
        <v>0.5</v>
      </c>
      <c r="CW4" s="13">
        <v>0.50573221757322173</v>
      </c>
      <c r="CX4" s="13">
        <v>0.38</v>
      </c>
      <c r="CY4" s="13">
        <v>0.27414225941422593</v>
      </c>
      <c r="CZ4" s="13">
        <v>386.72</v>
      </c>
      <c r="DA4" s="13">
        <v>387.86852589641438</v>
      </c>
      <c r="DB4" s="13">
        <v>395.90438247011957</v>
      </c>
      <c r="DC4" s="13">
        <v>378.8372111553785</v>
      </c>
      <c r="DD4" s="13">
        <v>2.27</v>
      </c>
      <c r="DE4" s="13">
        <v>2.0427615062761508</v>
      </c>
      <c r="DF4" s="13">
        <v>2.21</v>
      </c>
      <c r="DG4" s="13">
        <v>2.8197489539748948</v>
      </c>
      <c r="DH4" s="17">
        <v>2.39</v>
      </c>
      <c r="DI4" s="17">
        <v>2.37</v>
      </c>
      <c r="DJ4" s="17">
        <v>2.39</v>
      </c>
      <c r="DK4" s="17">
        <v>2.34</v>
      </c>
      <c r="DL4" s="17">
        <v>0.36899999999999999</v>
      </c>
      <c r="DM4" s="17">
        <v>0.41648535564853556</v>
      </c>
      <c r="DN4" s="17">
        <v>0.38300000000000001</v>
      </c>
      <c r="DO4" s="17">
        <v>0.10574058577405857</v>
      </c>
      <c r="DP4" s="17">
        <v>62.24</v>
      </c>
      <c r="DQ4" s="17">
        <v>33.090753138075307</v>
      </c>
      <c r="DR4" s="17">
        <v>56.56</v>
      </c>
      <c r="DS4" s="17">
        <v>48.346945606694561</v>
      </c>
      <c r="DT4" s="17">
        <v>0.72</v>
      </c>
      <c r="DU4" s="17">
        <v>0.62472803347280337</v>
      </c>
      <c r="DV4" s="17">
        <v>0.63</v>
      </c>
      <c r="DW4" s="17">
        <v>0.76368200836820077</v>
      </c>
      <c r="DX4" s="13">
        <v>42.52</v>
      </c>
      <c r="DY4" s="13">
        <v>42.868242677824263</v>
      </c>
      <c r="DZ4" s="13">
        <v>43.32</v>
      </c>
      <c r="EA4" s="13">
        <v>43.706108786610876</v>
      </c>
    </row>
    <row r="5" spans="1:131" x14ac:dyDescent="0.25">
      <c r="A5" s="8">
        <v>3</v>
      </c>
      <c r="B5" s="8">
        <v>25</v>
      </c>
      <c r="C5" s="8" t="s">
        <v>2</v>
      </c>
      <c r="D5" s="8">
        <v>73.599999999999994</v>
      </c>
      <c r="E5" s="6">
        <v>175</v>
      </c>
      <c r="F5" s="11">
        <v>24</v>
      </c>
      <c r="G5" s="6">
        <v>75</v>
      </c>
      <c r="H5" s="6">
        <v>100</v>
      </c>
      <c r="I5" s="17">
        <f t="shared" si="0"/>
        <v>0.75</v>
      </c>
      <c r="J5" s="18">
        <v>1355</v>
      </c>
      <c r="K5" s="19">
        <v>42.1</v>
      </c>
      <c r="L5" s="21">
        <v>61.832000000000001</v>
      </c>
      <c r="M5" s="13">
        <v>61.493444078947377</v>
      </c>
      <c r="N5" s="13">
        <v>60.157680921052645</v>
      </c>
      <c r="O5" s="13">
        <v>59.535982456140353</v>
      </c>
      <c r="P5" s="13">
        <v>52.95</v>
      </c>
      <c r="Q5" s="13">
        <v>52.441447368421066</v>
      </c>
      <c r="R5" s="13">
        <v>51.182072368421061</v>
      </c>
      <c r="S5" s="13">
        <v>50.457499999999996</v>
      </c>
      <c r="T5" s="13">
        <v>8.8819999999999997</v>
      </c>
      <c r="U5" s="13">
        <v>9.0519967105263177</v>
      </c>
      <c r="V5" s="13">
        <v>8.6133168859649132</v>
      </c>
      <c r="W5" s="13">
        <v>8.8571776315789492</v>
      </c>
      <c r="X5" s="13">
        <v>13.339865305837607</v>
      </c>
      <c r="Y5" s="13">
        <v>10.174977619418907</v>
      </c>
      <c r="Z5" s="13">
        <v>11.092568982231084</v>
      </c>
      <c r="AA5" s="13">
        <v>9.7310576977149079</v>
      </c>
      <c r="AB5" s="24">
        <v>1.9457499999999999</v>
      </c>
      <c r="AC5" s="24">
        <v>2.008003289473685</v>
      </c>
      <c r="AD5" s="24">
        <v>1.8444665570175443</v>
      </c>
      <c r="AE5" s="24">
        <v>1.7005258771929825</v>
      </c>
      <c r="AF5" s="24">
        <v>2.9959999999999996</v>
      </c>
      <c r="AG5" s="24">
        <v>3.1142631578947371</v>
      </c>
      <c r="AH5" s="24">
        <v>3.0879824561403515</v>
      </c>
      <c r="AI5" s="24">
        <v>3.009140350877193</v>
      </c>
      <c r="AJ5" s="13">
        <v>114.46319999999999</v>
      </c>
      <c r="AK5" s="13">
        <v>129.34711578947372</v>
      </c>
      <c r="AL5" s="13">
        <v>109.91073684210528</v>
      </c>
      <c r="AM5" s="13">
        <v>86.019631578947383</v>
      </c>
      <c r="AN5" s="13">
        <v>2.75</v>
      </c>
      <c r="AO5" s="13">
        <v>2.9105263157894741</v>
      </c>
      <c r="AP5" s="13">
        <v>2.8550438596491232</v>
      </c>
      <c r="AQ5" s="13">
        <v>2.9428508771929831</v>
      </c>
      <c r="AR5" s="13">
        <v>350.99</v>
      </c>
      <c r="AS5" s="13">
        <v>484.45710526315798</v>
      </c>
      <c r="AT5" s="13">
        <v>427.0506578947369</v>
      </c>
      <c r="AU5" s="13">
        <v>475.07456140350882</v>
      </c>
      <c r="AV5" s="17">
        <v>3.89</v>
      </c>
      <c r="AW5" s="17">
        <v>4.5113157894736853</v>
      </c>
      <c r="AX5" s="17">
        <v>3.0611842105263167</v>
      </c>
      <c r="AY5" s="17">
        <v>3.4991988595299928</v>
      </c>
      <c r="AZ5" s="17">
        <v>2.2799999999999998</v>
      </c>
      <c r="BA5" s="17">
        <v>2.37</v>
      </c>
      <c r="BB5" s="17">
        <v>2.35</v>
      </c>
      <c r="BC5" s="17">
        <v>2.29</v>
      </c>
      <c r="BD5" s="17">
        <v>0.45100000000000001</v>
      </c>
      <c r="BE5" s="17">
        <v>0.87211842105263171</v>
      </c>
      <c r="BF5" s="17">
        <v>0.56585526315789492</v>
      </c>
      <c r="BG5" s="17">
        <v>0.31921880953746268</v>
      </c>
      <c r="BH5" s="23">
        <f>245.89/1000</f>
        <v>0.24589</v>
      </c>
      <c r="BI5" s="23">
        <v>0.37764078947368435</v>
      </c>
      <c r="BJ5" s="23">
        <v>0.24790438596491235</v>
      </c>
      <c r="BK5" s="23">
        <v>0.26510663926473821</v>
      </c>
      <c r="BL5" s="17">
        <v>0.67</v>
      </c>
      <c r="BM5" s="17">
        <v>0.77960526315789491</v>
      </c>
      <c r="BN5" s="17">
        <v>0.6390350877192984</v>
      </c>
      <c r="BO5" s="17">
        <v>0</v>
      </c>
      <c r="BP5" s="13">
        <v>44.07</v>
      </c>
      <c r="BQ5" s="13">
        <v>48.07565789473685</v>
      </c>
      <c r="BR5" s="13">
        <v>48.12346491228071</v>
      </c>
      <c r="BS5" s="13">
        <v>45.42837719298246</v>
      </c>
      <c r="BT5" s="13">
        <v>58.912749999999996</v>
      </c>
      <c r="BU5" s="13">
        <v>54.270113738738736</v>
      </c>
      <c r="BV5" s="13">
        <v>60.134076576576568</v>
      </c>
      <c r="BW5" s="13">
        <v>61.067989864864856</v>
      </c>
      <c r="BX5" s="13">
        <v>49.802499999999995</v>
      </c>
      <c r="BY5" s="13">
        <v>45.644684684684677</v>
      </c>
      <c r="BZ5" s="13">
        <v>50.986486486486484</v>
      </c>
      <c r="CA5" s="13">
        <v>51.027871621621614</v>
      </c>
      <c r="CB5" s="13">
        <v>9.1102500000000006</v>
      </c>
      <c r="CC5" s="13">
        <v>8.6254290540540541</v>
      </c>
      <c r="CD5" s="13">
        <v>9.1475900900900911</v>
      </c>
      <c r="CE5" s="13">
        <v>10.040118243243242</v>
      </c>
      <c r="CF5" s="13">
        <v>9.9356072122562882</v>
      </c>
      <c r="CG5" s="13">
        <v>11.522597517961975</v>
      </c>
      <c r="CH5" s="13">
        <v>7.0101084687271573</v>
      </c>
      <c r="CI5" s="13">
        <v>11.464036633174118</v>
      </c>
      <c r="CJ5" s="17">
        <v>1.6729749999999999</v>
      </c>
      <c r="CK5" s="23">
        <v>1.6474878378378377</v>
      </c>
      <c r="CL5" s="23">
        <v>1.6946936936936936</v>
      </c>
      <c r="CM5" s="23">
        <v>2.0145608108108108</v>
      </c>
      <c r="CN5" s="24">
        <v>2.7010000000000001</v>
      </c>
      <c r="CO5" s="24">
        <v>2.6071914414414414</v>
      </c>
      <c r="CP5" s="24">
        <v>2.8131756756756756</v>
      </c>
      <c r="CQ5" s="24">
        <v>2.6711148648648648</v>
      </c>
      <c r="CR5" s="13">
        <v>81.993600000000001</v>
      </c>
      <c r="CS5" s="13">
        <v>96.743427027027039</v>
      </c>
      <c r="CT5" s="13">
        <v>94.509621621621605</v>
      </c>
      <c r="CU5" s="13">
        <v>105.47270270270268</v>
      </c>
      <c r="CV5" s="13">
        <v>2.8</v>
      </c>
      <c r="CW5" s="13">
        <v>2.8628378378378376</v>
      </c>
      <c r="CX5" s="13">
        <v>3.0225225225225221</v>
      </c>
      <c r="CY5" s="13">
        <v>3.2635135135135132</v>
      </c>
      <c r="CZ5" s="13">
        <v>457.89</v>
      </c>
      <c r="DA5" s="13">
        <v>385.7694736842106</v>
      </c>
      <c r="DB5" s="13">
        <v>726.79934210526324</v>
      </c>
      <c r="DC5" s="13">
        <v>404.83785087719303</v>
      </c>
      <c r="DD5" s="13">
        <v>4.93</v>
      </c>
      <c r="DE5" s="13">
        <v>4.0280630630630627</v>
      </c>
      <c r="DF5" s="13">
        <v>4.1324324324324326</v>
      </c>
      <c r="DG5" s="13">
        <v>3.1418918918918917</v>
      </c>
      <c r="DH5" s="17">
        <v>2.2200000000000002</v>
      </c>
      <c r="DI5" s="17">
        <v>2.23</v>
      </c>
      <c r="DJ5" s="17">
        <v>2.2000000000000002</v>
      </c>
      <c r="DK5" s="17">
        <v>2.25</v>
      </c>
      <c r="DL5" s="17">
        <v>0.14599999999999999</v>
      </c>
      <c r="DM5" s="17">
        <v>0.19688288288288289</v>
      </c>
      <c r="DN5" s="17">
        <v>0.19423423423423425</v>
      </c>
      <c r="DO5" s="17">
        <v>0.27162162162162162</v>
      </c>
      <c r="DP5" s="17">
        <v>177.79</v>
      </c>
      <c r="DQ5" s="17">
        <v>185.83333333333331</v>
      </c>
      <c r="DR5" s="17">
        <v>159.34144144144142</v>
      </c>
      <c r="DS5" s="17">
        <v>226.56081081081078</v>
      </c>
      <c r="DT5" s="17">
        <v>0.5</v>
      </c>
      <c r="DU5" s="17">
        <v>0.50225225225225223</v>
      </c>
      <c r="DV5" s="17">
        <v>0.45585585585585586</v>
      </c>
      <c r="DW5" s="17">
        <v>0.68918918918918914</v>
      </c>
      <c r="DX5" s="13">
        <v>44.53</v>
      </c>
      <c r="DY5" s="13">
        <v>43.798085459991725</v>
      </c>
      <c r="DZ5" s="13">
        <v>45.04054054054054</v>
      </c>
      <c r="EA5" s="13">
        <v>46.378378378378372</v>
      </c>
    </row>
    <row r="6" spans="1:131" x14ac:dyDescent="0.25">
      <c r="A6" s="8">
        <v>5</v>
      </c>
      <c r="B6" s="8">
        <v>56</v>
      </c>
      <c r="C6" s="8" t="s">
        <v>2</v>
      </c>
      <c r="D6" s="8">
        <v>103.8</v>
      </c>
      <c r="E6" s="6">
        <v>170</v>
      </c>
      <c r="F6" s="11">
        <v>35.9</v>
      </c>
      <c r="G6" s="6">
        <v>108.3</v>
      </c>
      <c r="H6" s="6">
        <v>131.30000000000001</v>
      </c>
      <c r="I6" s="17">
        <f t="shared" si="0"/>
        <v>0.82482863670982476</v>
      </c>
      <c r="J6" s="18">
        <v>1582</v>
      </c>
      <c r="K6" s="20">
        <v>20.8</v>
      </c>
      <c r="L6" s="21">
        <v>46.744850000000007</v>
      </c>
      <c r="M6" s="13">
        <v>55.373907280009753</v>
      </c>
      <c r="N6" s="13">
        <v>54.74079576446281</v>
      </c>
      <c r="O6" s="13">
        <v>54.696581508264465</v>
      </c>
      <c r="P6" s="13">
        <v>45.025000000000006</v>
      </c>
      <c r="Q6" s="13">
        <v>53.356132661983025</v>
      </c>
      <c r="R6" s="13">
        <v>52.73200413223141</v>
      </c>
      <c r="S6" s="13">
        <v>54.814999999999998</v>
      </c>
      <c r="T6" s="13">
        <v>1.7198500000000001</v>
      </c>
      <c r="U6" s="13">
        <v>2.017774618026722</v>
      </c>
      <c r="V6" s="13">
        <v>1.8915591942148762</v>
      </c>
      <c r="W6" s="13">
        <v>1.9201558884297523</v>
      </c>
      <c r="X6" s="13">
        <v>8.7065719783708673</v>
      </c>
      <c r="Y6" s="13">
        <v>10.960976724221545</v>
      </c>
      <c r="Z6" s="13">
        <v>10.044942849014388</v>
      </c>
      <c r="AA6" s="13">
        <v>11.272796919140852</v>
      </c>
      <c r="AB6" s="24">
        <v>1.9240999999999999</v>
      </c>
      <c r="AC6" s="24">
        <v>2.1905768756508097</v>
      </c>
      <c r="AD6" s="24">
        <v>2.2370810950413227</v>
      </c>
      <c r="AE6" s="24">
        <v>2.1236457644628097</v>
      </c>
      <c r="AF6" s="24">
        <v>3.4137499999999998</v>
      </c>
      <c r="AG6" s="24">
        <v>3.4431852150254167</v>
      </c>
      <c r="AH6" s="24">
        <v>3.4278564049586779</v>
      </c>
      <c r="AI6" s="24">
        <v>3.286792355371901</v>
      </c>
      <c r="AJ6" s="13">
        <v>92.124000000000009</v>
      </c>
      <c r="AK6" s="13">
        <v>87.316857221189693</v>
      </c>
      <c r="AL6" s="13">
        <v>102.88178181818184</v>
      </c>
      <c r="AM6" s="13">
        <v>70.812743801652886</v>
      </c>
      <c r="AN6" s="13">
        <v>1.73</v>
      </c>
      <c r="AO6" s="13">
        <v>1.8962103857188675</v>
      </c>
      <c r="AP6" s="13">
        <v>1.7873553719008266</v>
      </c>
      <c r="AQ6" s="13">
        <v>1.5308677685950414</v>
      </c>
      <c r="AR6" s="13">
        <v>412.68</v>
      </c>
      <c r="AS6" s="13">
        <v>389.33838882518086</v>
      </c>
      <c r="AT6" s="13">
        <v>420.7514876033058</v>
      </c>
      <c r="AU6" s="13">
        <v>356.98103305785122</v>
      </c>
      <c r="AV6" s="17">
        <v>3.6</v>
      </c>
      <c r="AW6" s="17">
        <v>4.9926816006959545</v>
      </c>
      <c r="AX6" s="17">
        <v>4.2273966942148764</v>
      </c>
      <c r="AY6" s="17">
        <v>4.1400826446280989</v>
      </c>
      <c r="AZ6" s="17">
        <v>2.42</v>
      </c>
      <c r="BA6" s="17">
        <v>2.4408665603402442</v>
      </c>
      <c r="BB6" s="17">
        <v>2.4300000000000002</v>
      </c>
      <c r="BC6" s="17">
        <v>2.33</v>
      </c>
      <c r="BD6" s="17">
        <v>0.57099999999999995</v>
      </c>
      <c r="BE6" s="17">
        <v>1.0066053005039519</v>
      </c>
      <c r="BF6" s="17">
        <v>0.70690909090909093</v>
      </c>
      <c r="BG6" s="17">
        <v>0.4457809917355372</v>
      </c>
      <c r="BH6" s="23">
        <f>360.87/1000</f>
        <v>0.36087000000000002</v>
      </c>
      <c r="BI6" s="23">
        <v>0.55550895321198057</v>
      </c>
      <c r="BJ6" s="23">
        <v>0.4059907438016529</v>
      </c>
      <c r="BK6" s="23">
        <v>0.40010528925619837</v>
      </c>
      <c r="BL6" s="17">
        <v>1.1399999999999999</v>
      </c>
      <c r="BM6" s="17">
        <v>1.3212955347296365</v>
      </c>
      <c r="BN6" s="17">
        <v>1.0442975206611571</v>
      </c>
      <c r="BO6" s="17">
        <v>1.1553719008264463</v>
      </c>
      <c r="BP6" s="13">
        <v>42.88</v>
      </c>
      <c r="BQ6" s="13">
        <v>43.794390929741084</v>
      </c>
      <c r="BR6" s="13">
        <v>43.51909090909092</v>
      </c>
      <c r="BS6" s="13">
        <v>40.110661157024794</v>
      </c>
      <c r="BT6" s="13">
        <v>54.670099999999998</v>
      </c>
      <c r="BU6" s="13">
        <v>55.82415991735536</v>
      </c>
      <c r="BV6" s="13">
        <v>54.631264462809924</v>
      </c>
      <c r="BW6" s="13">
        <v>55.064125000000004</v>
      </c>
      <c r="BX6" s="13">
        <v>52.737499999999997</v>
      </c>
      <c r="BY6" s="13">
        <v>53.741342975206599</v>
      </c>
      <c r="BZ6" s="13">
        <v>52.680991735537198</v>
      </c>
      <c r="CA6" s="13">
        <v>53.147500000000001</v>
      </c>
      <c r="CB6" s="13">
        <v>1.9325999999999999</v>
      </c>
      <c r="CC6" s="13">
        <v>2.0828169421487601</v>
      </c>
      <c r="CD6" s="13">
        <v>1.9502727272727274</v>
      </c>
      <c r="CE6" s="13">
        <v>1.9166250000000002</v>
      </c>
      <c r="CF6" s="13">
        <v>12.972060573374808</v>
      </c>
      <c r="CG6" s="13">
        <v>10.71966092807201</v>
      </c>
      <c r="CH6" s="13">
        <v>10.898971107458371</v>
      </c>
      <c r="CI6" s="13">
        <v>10.566904720382787</v>
      </c>
      <c r="CJ6" s="17">
        <v>2.1208</v>
      </c>
      <c r="CK6" s="23">
        <v>2.2185997933884294</v>
      </c>
      <c r="CL6" s="23">
        <v>2.216504132231405</v>
      </c>
      <c r="CM6" s="23">
        <v>2.42435</v>
      </c>
      <c r="CN6" s="24">
        <v>3.7949999999999999</v>
      </c>
      <c r="CO6" s="24">
        <v>4.0684028925619833</v>
      </c>
      <c r="CP6" s="24">
        <v>3.7859504132231403</v>
      </c>
      <c r="CQ6" s="24">
        <v>3.7922499999999997</v>
      </c>
      <c r="CR6" s="13">
        <v>56.688000000000009</v>
      </c>
      <c r="CS6" s="13">
        <v>69.035325619834694</v>
      </c>
      <c r="CT6" s="13">
        <v>77.222082644628117</v>
      </c>
      <c r="CU6" s="13">
        <v>58.132799999999982</v>
      </c>
      <c r="CV6" s="13">
        <v>2.89</v>
      </c>
      <c r="CW6" s="13">
        <v>2.9987603305785124</v>
      </c>
      <c r="CX6" s="13">
        <v>3.203305785123967</v>
      </c>
      <c r="CY6" s="13">
        <v>2.68</v>
      </c>
      <c r="CZ6" s="13">
        <v>317.83999999999997</v>
      </c>
      <c r="DA6" s="13">
        <v>399.97935668120965</v>
      </c>
      <c r="DB6" s="13">
        <v>391.68185950413226</v>
      </c>
      <c r="DC6" s="13">
        <v>369.46867768595041</v>
      </c>
      <c r="DD6" s="13">
        <v>4.3</v>
      </c>
      <c r="DE6" s="13">
        <v>4.4117355371900819</v>
      </c>
      <c r="DF6" s="13">
        <v>3.8776859504132233</v>
      </c>
      <c r="DG6" s="13">
        <v>3.71</v>
      </c>
      <c r="DH6" s="17">
        <v>2.42</v>
      </c>
      <c r="DI6" s="17">
        <v>2.46</v>
      </c>
      <c r="DJ6" s="17">
        <v>2.4</v>
      </c>
      <c r="DK6" s="17">
        <v>2.42</v>
      </c>
      <c r="DL6" s="17">
        <v>0.47099999999999997</v>
      </c>
      <c r="DM6" s="17">
        <v>0.59873553719008255</v>
      </c>
      <c r="DN6" s="17">
        <v>0.72694214876033059</v>
      </c>
      <c r="DO6" s="17">
        <v>0.42599999999999999</v>
      </c>
      <c r="DP6" s="17">
        <v>117.09</v>
      </c>
      <c r="DQ6" s="17">
        <v>122.75603305785124</v>
      </c>
      <c r="DR6" s="17">
        <v>146.38016528925618</v>
      </c>
      <c r="DS6" s="17">
        <v>50.4</v>
      </c>
      <c r="DT6" s="17">
        <v>1.1200000000000001</v>
      </c>
      <c r="DU6" s="17">
        <v>1.1995041322314048</v>
      </c>
      <c r="DV6" s="17">
        <v>1.2198347107438017</v>
      </c>
      <c r="DW6" s="17">
        <v>1.2</v>
      </c>
      <c r="DX6" s="13">
        <v>41.79</v>
      </c>
      <c r="DY6" s="13">
        <v>42.775537190082638</v>
      </c>
      <c r="DZ6" s="13">
        <v>40.234710743801656</v>
      </c>
      <c r="EA6" s="13">
        <v>42.61</v>
      </c>
    </row>
    <row r="7" spans="1:131" x14ac:dyDescent="0.25">
      <c r="A7" s="8">
        <v>6</v>
      </c>
      <c r="B7" s="8">
        <v>57</v>
      </c>
      <c r="C7" s="8" t="s">
        <v>3</v>
      </c>
      <c r="D7" s="8">
        <v>106.2</v>
      </c>
      <c r="E7" s="6">
        <v>181.5</v>
      </c>
      <c r="F7" s="11">
        <v>32.299999999999997</v>
      </c>
      <c r="G7" s="6">
        <v>114.3</v>
      </c>
      <c r="H7" s="6">
        <v>116.3</v>
      </c>
      <c r="I7" s="17">
        <f t="shared" si="0"/>
        <v>0.9828030954428203</v>
      </c>
      <c r="J7" s="18">
        <v>2373</v>
      </c>
      <c r="K7" s="20">
        <v>39.799999999999997</v>
      </c>
      <c r="L7" s="21">
        <v>34.661000000000001</v>
      </c>
      <c r="M7" s="13">
        <v>42.328282051282059</v>
      </c>
      <c r="N7" s="13">
        <v>38.805539529914533</v>
      </c>
      <c r="O7" s="13">
        <v>33.502104700854701</v>
      </c>
      <c r="P7" s="13">
        <v>31.775000000000002</v>
      </c>
      <c r="Q7" s="13">
        <v>38.782051282051292</v>
      </c>
      <c r="R7" s="13">
        <v>35.514529914529916</v>
      </c>
      <c r="S7" s="13">
        <v>31.287500000000001</v>
      </c>
      <c r="T7" s="13">
        <v>2.8860000000000001</v>
      </c>
      <c r="U7" s="13">
        <v>3.5462307692307702</v>
      </c>
      <c r="V7" s="13">
        <v>3.42633547008547</v>
      </c>
      <c r="W7" s="13">
        <v>2.7494337606837607</v>
      </c>
      <c r="X7" s="13">
        <v>8.0228143255601623</v>
      </c>
      <c r="Y7" s="13">
        <v>9.4004283235341859</v>
      </c>
      <c r="Z7" s="13">
        <v>8.946100635474675</v>
      </c>
      <c r="AA7" s="13">
        <v>8.705857691161734</v>
      </c>
      <c r="AB7" s="24">
        <v>1.4451000000000001</v>
      </c>
      <c r="AC7" s="24">
        <v>1.7191589743589744</v>
      </c>
      <c r="AD7" s="24">
        <v>1.5221148504273505</v>
      </c>
      <c r="AE7" s="24">
        <v>1.2524925213675213</v>
      </c>
      <c r="AF7" s="24">
        <v>1.5151999999999999</v>
      </c>
      <c r="AG7" s="24">
        <v>1.7094564102564105</v>
      </c>
      <c r="AH7" s="24">
        <v>1.5864273504273505</v>
      </c>
      <c r="AI7" s="24">
        <v>1.4892991452991451</v>
      </c>
      <c r="AJ7" s="13">
        <v>52.8264</v>
      </c>
      <c r="AK7" s="13">
        <v>68.4044307692308</v>
      </c>
      <c r="AL7" s="13">
        <v>68.808564102564105</v>
      </c>
      <c r="AM7" s="13">
        <v>58.620512820512801</v>
      </c>
      <c r="AN7" s="13">
        <v>0.73</v>
      </c>
      <c r="AO7" s="13">
        <v>0.85743589743589765</v>
      </c>
      <c r="AP7" s="13">
        <v>0.72243589743589742</v>
      </c>
      <c r="AQ7" s="13">
        <v>0.57991452991452985</v>
      </c>
      <c r="AR7" s="13">
        <v>324.68</v>
      </c>
      <c r="AS7" s="13">
        <v>380.18256410256419</v>
      </c>
      <c r="AT7" s="13">
        <v>339.86944444444447</v>
      </c>
      <c r="AU7" s="13">
        <v>280.6393162393162</v>
      </c>
      <c r="AV7" s="17">
        <v>3.8</v>
      </c>
      <c r="AW7" s="17">
        <v>6.1035897435897448</v>
      </c>
      <c r="AX7" s="17">
        <v>3.5598290598290601</v>
      </c>
      <c r="AY7" s="17">
        <v>3.9217948717948716</v>
      </c>
      <c r="AZ7" s="17">
        <v>2.34</v>
      </c>
      <c r="BA7" s="17">
        <v>2.64</v>
      </c>
      <c r="BB7" s="17">
        <v>2.4500000000000002</v>
      </c>
      <c r="BC7" s="17">
        <v>2.2999999999999998</v>
      </c>
      <c r="BD7" s="17">
        <v>0.57599999999999996</v>
      </c>
      <c r="BE7" s="17">
        <v>1.2872820512820515</v>
      </c>
      <c r="BF7" s="17">
        <v>0.43346153846153845</v>
      </c>
      <c r="BG7" s="17">
        <v>0.35482905982905982</v>
      </c>
      <c r="BH7" s="23">
        <f>77.9/1000</f>
        <v>7.7900000000000011E-2</v>
      </c>
      <c r="BI7" s="23">
        <v>0.43785641025641037</v>
      </c>
      <c r="BJ7" s="23">
        <v>5.1889743589743596E-2</v>
      </c>
      <c r="BK7" s="23">
        <v>4.6943589743589739E-2</v>
      </c>
      <c r="BL7" s="17">
        <v>1.1299999999999999</v>
      </c>
      <c r="BM7" s="17">
        <v>1.7600000000000005</v>
      </c>
      <c r="BN7" s="17">
        <v>1.2145299145299144</v>
      </c>
      <c r="BO7" s="17">
        <v>0.98290598290598286</v>
      </c>
      <c r="BP7" s="13">
        <v>44.37</v>
      </c>
      <c r="BQ7" s="13">
        <v>54.311794871794881</v>
      </c>
      <c r="BR7" s="13">
        <v>48.570726495726497</v>
      </c>
      <c r="BS7" s="13">
        <v>43.670512820512819</v>
      </c>
      <c r="BT7" s="13">
        <v>37.347000000000001</v>
      </c>
      <c r="BU7" s="13">
        <v>37.294959051724135</v>
      </c>
      <c r="BV7" s="13">
        <v>38.216311422413803</v>
      </c>
      <c r="BW7" s="13">
        <v>38.343274784482759</v>
      </c>
      <c r="BX7" s="13">
        <v>34.35</v>
      </c>
      <c r="BY7" s="13">
        <v>34.371508620689653</v>
      </c>
      <c r="BZ7" s="13">
        <v>35.33702586206897</v>
      </c>
      <c r="CA7" s="13">
        <v>35.1932650862069</v>
      </c>
      <c r="CB7" s="13">
        <v>2.9970000000000003</v>
      </c>
      <c r="CC7" s="13">
        <v>2.9234504310344827</v>
      </c>
      <c r="CD7" s="13">
        <v>2.8792855603448282</v>
      </c>
      <c r="CE7" s="13">
        <v>3.1500096982758632</v>
      </c>
      <c r="CF7" s="13">
        <v>9.1558266460759388</v>
      </c>
      <c r="CG7" s="13">
        <v>10.070101994594928</v>
      </c>
      <c r="CH7" s="13">
        <v>9.9977381742900331</v>
      </c>
      <c r="CI7" s="13">
        <v>8.8840665243453589</v>
      </c>
      <c r="CJ7" s="17">
        <v>1.2919749999999999</v>
      </c>
      <c r="CK7" s="23">
        <v>1.395454525862069</v>
      </c>
      <c r="CL7" s="23">
        <v>1.4488031250000002</v>
      </c>
      <c r="CM7" s="23">
        <v>1.9958045258620694</v>
      </c>
      <c r="CN7" s="24">
        <v>1.7905499999999999</v>
      </c>
      <c r="CO7" s="24">
        <v>1.7141129310344827</v>
      </c>
      <c r="CP7" s="24">
        <v>1.6975015086206899</v>
      </c>
      <c r="CQ7" s="24">
        <v>1.8205979525862073</v>
      </c>
      <c r="CR7" s="13">
        <v>41.656799999999997</v>
      </c>
      <c r="CS7" s="13">
        <v>41.30613103448276</v>
      </c>
      <c r="CT7" s="13">
        <v>36.198496551724148</v>
      </c>
      <c r="CU7" s="13">
        <v>36.960113793103453</v>
      </c>
      <c r="CV7" s="13">
        <v>0.9</v>
      </c>
      <c r="CW7" s="13">
        <v>0.77965517241379323</v>
      </c>
      <c r="CX7" s="13">
        <v>0.7467672413793105</v>
      </c>
      <c r="CY7" s="13">
        <v>0.6078017241379311</v>
      </c>
      <c r="CZ7" s="13">
        <v>304.54000000000002</v>
      </c>
      <c r="DA7" s="13">
        <v>343.08717948717958</v>
      </c>
      <c r="DB7" s="13">
        <v>312.46923076923076</v>
      </c>
      <c r="DC7" s="13">
        <v>301.39829059829054</v>
      </c>
      <c r="DD7" s="13">
        <v>3.22</v>
      </c>
      <c r="DE7" s="13">
        <v>3.5289655172413794</v>
      </c>
      <c r="DF7" s="13">
        <v>3.0268965517241382</v>
      </c>
      <c r="DG7" s="13">
        <v>3.5128879310344834</v>
      </c>
      <c r="DH7" s="17">
        <v>2.3199999999999998</v>
      </c>
      <c r="DI7" s="17">
        <v>2.38</v>
      </c>
      <c r="DJ7" s="17">
        <v>2.31</v>
      </c>
      <c r="DK7" s="17">
        <v>2.39</v>
      </c>
      <c r="DL7" s="17">
        <v>0.39900000000000002</v>
      </c>
      <c r="DM7" s="17">
        <v>0.37443965517241384</v>
      </c>
      <c r="DN7" s="17">
        <v>0.30766810344827589</v>
      </c>
      <c r="DO7" s="17">
        <v>0.36159051724137936</v>
      </c>
      <c r="DP7" s="17">
        <v>45.56</v>
      </c>
      <c r="DQ7" s="17">
        <v>32.755775862068965</v>
      </c>
      <c r="DR7" s="17">
        <v>36.462155172413794</v>
      </c>
      <c r="DS7" s="17">
        <v>36.952284482758628</v>
      </c>
      <c r="DT7" s="17">
        <v>0.9</v>
      </c>
      <c r="DU7" s="17">
        <v>0.98482758620689659</v>
      </c>
      <c r="DV7" s="17">
        <v>1.0454741379310346</v>
      </c>
      <c r="DW7" s="17">
        <v>1.2877155172413794</v>
      </c>
      <c r="DX7" s="13">
        <v>44.57</v>
      </c>
      <c r="DY7" s="13">
        <v>45.640603448275868</v>
      </c>
      <c r="DZ7" s="13">
        <v>45.931163793103458</v>
      </c>
      <c r="EA7" s="13">
        <v>47.460043103448285</v>
      </c>
    </row>
    <row r="8" spans="1:131" x14ac:dyDescent="0.25">
      <c r="A8" s="8">
        <v>7</v>
      </c>
      <c r="B8" s="8">
        <v>27</v>
      </c>
      <c r="C8" s="8" t="s">
        <v>2</v>
      </c>
      <c r="D8" s="8">
        <v>74.400000000000006</v>
      </c>
      <c r="E8" s="6">
        <v>173.4</v>
      </c>
      <c r="F8" s="11">
        <v>24.7</v>
      </c>
      <c r="G8" s="6">
        <v>85</v>
      </c>
      <c r="H8" s="6">
        <v>97</v>
      </c>
      <c r="I8" s="17">
        <f t="shared" si="0"/>
        <v>0.87628865979381443</v>
      </c>
      <c r="J8" s="18">
        <v>1608</v>
      </c>
      <c r="K8" s="20">
        <v>36.299999999999997</v>
      </c>
      <c r="L8" s="21">
        <v>45.094999999999999</v>
      </c>
      <c r="M8" s="13">
        <v>60.13282499999999</v>
      </c>
      <c r="N8" s="13">
        <v>52.580454545454536</v>
      </c>
      <c r="O8" s="13">
        <v>53.442506818181812</v>
      </c>
      <c r="P8" s="13">
        <v>41.725000000000001</v>
      </c>
      <c r="Q8" s="13">
        <v>55.775795454545452</v>
      </c>
      <c r="R8" s="13">
        <v>48.444034090909092</v>
      </c>
      <c r="S8" s="13">
        <v>48.0075</v>
      </c>
      <c r="T8" s="13">
        <v>3.37</v>
      </c>
      <c r="U8" s="13">
        <v>4.3570295454545445</v>
      </c>
      <c r="V8" s="13">
        <v>3.6992045454545455</v>
      </c>
      <c r="W8" s="13">
        <v>3.9074954545454541</v>
      </c>
      <c r="X8" s="13">
        <v>11.044906508191517</v>
      </c>
      <c r="Y8" s="13">
        <v>13.139235574985527</v>
      </c>
      <c r="Z8" s="13">
        <v>13.026500247274996</v>
      </c>
      <c r="AA8" s="13">
        <v>12.548549794783801</v>
      </c>
      <c r="AB8" s="24">
        <v>1.8572</v>
      </c>
      <c r="AC8" s="24">
        <v>2.2590678409090907</v>
      </c>
      <c r="AD8" s="24">
        <v>2.0353806818181819</v>
      </c>
      <c r="AE8" s="24">
        <v>2.1148919318181818</v>
      </c>
      <c r="AF8" s="24">
        <v>3.0162499999999999</v>
      </c>
      <c r="AG8" s="24">
        <v>3.2493238636363628</v>
      </c>
      <c r="AH8" s="24">
        <v>3.0848011363636365</v>
      </c>
      <c r="AI8" s="24">
        <v>3.1122215909090905</v>
      </c>
      <c r="AJ8" s="13">
        <v>70.152000000000001</v>
      </c>
      <c r="AK8" s="13">
        <v>100.11138545454546</v>
      </c>
      <c r="AL8" s="13">
        <v>100.15772727272729</v>
      </c>
      <c r="AM8" s="13">
        <v>71.254887272727274</v>
      </c>
      <c r="AN8" s="13">
        <v>1.66</v>
      </c>
      <c r="AO8" s="13">
        <v>1.8744545454545452</v>
      </c>
      <c r="AP8" s="13">
        <v>1.5545454545454545</v>
      </c>
      <c r="AQ8" s="13">
        <v>1.8056818181818182</v>
      </c>
      <c r="AR8" s="13">
        <v>305</v>
      </c>
      <c r="AS8" s="13">
        <v>370.00009090909083</v>
      </c>
      <c r="AT8" s="13">
        <v>308.39318181818186</v>
      </c>
      <c r="AU8" s="13">
        <v>329.2015909090909</v>
      </c>
      <c r="AV8" s="17">
        <v>4.13</v>
      </c>
      <c r="AW8" s="17">
        <v>4.1259545454545448</v>
      </c>
      <c r="AX8" s="17">
        <v>3.8454545454545452</v>
      </c>
      <c r="AY8" s="17">
        <v>3.3224545454545455</v>
      </c>
      <c r="AZ8" s="17">
        <v>2.2000000000000002</v>
      </c>
      <c r="BA8" s="17">
        <v>2.37</v>
      </c>
      <c r="BB8" s="17">
        <v>2.25</v>
      </c>
      <c r="BC8" s="17">
        <v>2.27</v>
      </c>
      <c r="BD8" s="17">
        <v>0.34</v>
      </c>
      <c r="BE8" s="17">
        <v>1.1279045454545453</v>
      </c>
      <c r="BF8" s="17">
        <v>0.55738636363636362</v>
      </c>
      <c r="BG8" s="17">
        <v>0.23938181818181817</v>
      </c>
      <c r="BH8" s="23">
        <f>50.69/1000</f>
        <v>5.0689999999999999E-2</v>
      </c>
      <c r="BI8" s="23">
        <v>0.19246554545454544</v>
      </c>
      <c r="BJ8" s="23">
        <v>5.7824999999999994E-2</v>
      </c>
      <c r="BK8" s="23">
        <v>3.7145454545454544E-2</v>
      </c>
      <c r="BL8" s="17">
        <v>0.47</v>
      </c>
      <c r="BM8" s="17">
        <v>0.64636363636363625</v>
      </c>
      <c r="BN8" s="17">
        <v>0.49090909090909091</v>
      </c>
      <c r="BO8" s="17">
        <v>0.4952727272727272</v>
      </c>
      <c r="BP8" s="13">
        <v>44.38</v>
      </c>
      <c r="BQ8" s="13">
        <v>51.332045454545451</v>
      </c>
      <c r="BR8" s="13">
        <v>44.856818181818177</v>
      </c>
      <c r="BS8" s="13">
        <v>46.524681818181818</v>
      </c>
      <c r="BT8" s="13">
        <v>51.008750000000006</v>
      </c>
      <c r="BU8" s="13">
        <v>57.10199999999999</v>
      </c>
      <c r="BV8" s="13">
        <v>51.181086206896552</v>
      </c>
      <c r="BW8" s="13">
        <v>53.290823275862067</v>
      </c>
      <c r="BX8" s="13">
        <v>47.072500000000005</v>
      </c>
      <c r="BY8" s="13">
        <v>52.882499999999993</v>
      </c>
      <c r="BZ8" s="13">
        <v>47.20435344827586</v>
      </c>
      <c r="CA8" s="13">
        <v>49.592456896551724</v>
      </c>
      <c r="CB8" s="13">
        <v>3.9362500000000002</v>
      </c>
      <c r="CC8" s="13">
        <v>4.2195</v>
      </c>
      <c r="CD8" s="13">
        <v>3.9767327586206895</v>
      </c>
      <c r="CE8" s="13">
        <v>3.698366379310345</v>
      </c>
      <c r="CF8" s="13">
        <v>12.582675025269449</v>
      </c>
      <c r="CG8" s="13">
        <v>13.298728568088155</v>
      </c>
      <c r="CH8" s="13">
        <v>12.693887033832008</v>
      </c>
      <c r="CI8" s="13">
        <v>12.950236258981951</v>
      </c>
      <c r="CJ8" s="17">
        <v>1.9684999999999999</v>
      </c>
      <c r="CK8" s="23">
        <v>2.0222250000000002</v>
      </c>
      <c r="CL8" s="23">
        <v>1.9272142241379311</v>
      </c>
      <c r="CM8" s="23">
        <v>1.984214224137931</v>
      </c>
      <c r="CN8" s="24">
        <v>3.4189999999999996</v>
      </c>
      <c r="CO8" s="24">
        <v>4.00875</v>
      </c>
      <c r="CP8" s="24">
        <v>3.6214655172413792</v>
      </c>
      <c r="CQ8" s="24">
        <v>3.4605387931034484</v>
      </c>
      <c r="CR8" s="13">
        <v>63.926399999999994</v>
      </c>
      <c r="CS8" s="13">
        <v>58.564799999999998</v>
      </c>
      <c r="CT8" s="13">
        <v>61.795862068965512</v>
      </c>
      <c r="CU8" s="13">
        <v>69.956689655172411</v>
      </c>
      <c r="CV8" s="13">
        <v>1.54</v>
      </c>
      <c r="CW8" s="13">
        <v>1.49</v>
      </c>
      <c r="CX8" s="13">
        <v>1.2087931034482757</v>
      </c>
      <c r="CY8" s="13">
        <v>1.1399999999999999</v>
      </c>
      <c r="CZ8" s="13">
        <v>301.67</v>
      </c>
      <c r="DA8" s="13">
        <v>374.47077272727267</v>
      </c>
      <c r="DB8" s="13">
        <v>321.22840909090905</v>
      </c>
      <c r="DC8" s="13">
        <v>333.25663636363635</v>
      </c>
      <c r="DD8" s="13">
        <v>3.64</v>
      </c>
      <c r="DE8" s="13">
        <v>3.76</v>
      </c>
      <c r="DF8" s="13">
        <v>3.2431034482758618</v>
      </c>
      <c r="DG8" s="13">
        <v>4.009655172413793</v>
      </c>
      <c r="DH8" s="17">
        <v>2.3199999999999998</v>
      </c>
      <c r="DI8" s="17">
        <v>2.3199999999999998</v>
      </c>
      <c r="DJ8" s="17">
        <v>2.2799999999999998</v>
      </c>
      <c r="DK8" s="17">
        <v>2.2799999999999998</v>
      </c>
      <c r="DL8" s="17">
        <v>0.157</v>
      </c>
      <c r="DM8" s="17">
        <v>0.36399999999999999</v>
      </c>
      <c r="DN8" s="17">
        <v>0.33118965517241378</v>
      </c>
      <c r="DO8" s="17">
        <v>0.20834482758620687</v>
      </c>
      <c r="DP8" s="17">
        <v>39.71</v>
      </c>
      <c r="DQ8" s="17">
        <v>72.67</v>
      </c>
      <c r="DR8" s="17">
        <v>192.94499999999999</v>
      </c>
      <c r="DS8" s="17">
        <v>46.258448275862065</v>
      </c>
      <c r="DT8" s="17">
        <v>0.44</v>
      </c>
      <c r="DU8" s="17">
        <v>0.55000000000000004</v>
      </c>
      <c r="DV8" s="17">
        <v>0.51103448275862073</v>
      </c>
      <c r="DW8" s="17">
        <v>0.53068965517241384</v>
      </c>
      <c r="DX8" s="13">
        <v>45.62</v>
      </c>
      <c r="DY8" s="13">
        <v>47.53</v>
      </c>
      <c r="DZ8" s="13">
        <v>43.978448275862064</v>
      </c>
      <c r="EA8" s="13">
        <v>45.855517241379303</v>
      </c>
    </row>
    <row r="9" spans="1:131" x14ac:dyDescent="0.25">
      <c r="A9" s="8">
        <v>8</v>
      </c>
      <c r="B9" s="8">
        <v>62</v>
      </c>
      <c r="C9" s="8" t="s">
        <v>3</v>
      </c>
      <c r="D9" s="8">
        <v>105.2</v>
      </c>
      <c r="E9" s="6">
        <v>180</v>
      </c>
      <c r="F9" s="11">
        <v>32.4</v>
      </c>
      <c r="G9" s="6">
        <v>113.3</v>
      </c>
      <c r="H9" s="6">
        <v>120.6</v>
      </c>
      <c r="I9" s="17">
        <f t="shared" si="0"/>
        <v>0.93946932006633499</v>
      </c>
      <c r="J9" s="18">
        <v>1941</v>
      </c>
      <c r="K9" s="20">
        <v>21.8</v>
      </c>
      <c r="L9" s="21">
        <v>32.352499999999999</v>
      </c>
      <c r="M9" s="13">
        <v>33.671892561983469</v>
      </c>
      <c r="N9" s="13">
        <v>32.250991735537191</v>
      </c>
      <c r="O9" s="13">
        <v>29.399262396694223</v>
      </c>
      <c r="P9" s="13">
        <v>29.25</v>
      </c>
      <c r="Q9" s="13">
        <v>30.590082644628094</v>
      </c>
      <c r="R9" s="13">
        <v>29.268595041322314</v>
      </c>
      <c r="S9" s="13">
        <v>26.967500000000001</v>
      </c>
      <c r="T9" s="13">
        <v>3.1025</v>
      </c>
      <c r="U9" s="13">
        <v>3.0818099173553715</v>
      </c>
      <c r="V9" s="13">
        <v>3.1976033057851243</v>
      </c>
      <c r="W9" s="13">
        <v>2.9889421487603314</v>
      </c>
      <c r="X9" s="13">
        <v>7.1796802667839872</v>
      </c>
      <c r="Y9" s="13">
        <v>7.0593975594127256</v>
      </c>
      <c r="Z9" s="13">
        <v>7.1527619499098973</v>
      </c>
      <c r="AA9" s="13">
        <v>6.471923655887843</v>
      </c>
      <c r="AB9" s="24">
        <v>1.5267249999999999</v>
      </c>
      <c r="AC9" s="24">
        <v>1.6598322314049585</v>
      </c>
      <c r="AD9" s="24">
        <v>1.5243471074380166</v>
      </c>
      <c r="AE9" s="24">
        <v>1.457231714876033</v>
      </c>
      <c r="AF9" s="24">
        <v>2.0427500000000003</v>
      </c>
      <c r="AG9" s="24">
        <v>2.0933966942148761</v>
      </c>
      <c r="AH9" s="24">
        <v>2.0258677685950417</v>
      </c>
      <c r="AI9" s="24">
        <v>2.0005444214876036</v>
      </c>
      <c r="AJ9" s="13">
        <v>104.03519999999999</v>
      </c>
      <c r="AK9" s="13">
        <v>117.74457917355372</v>
      </c>
      <c r="AL9" s="13">
        <v>125.18479338842974</v>
      </c>
      <c r="AM9" s="13">
        <v>119.72064793388431</v>
      </c>
      <c r="AN9" s="13">
        <v>0.66</v>
      </c>
      <c r="AO9" s="13">
        <v>0.57388429752066117</v>
      </c>
      <c r="AP9" s="13">
        <v>0.40661157024793387</v>
      </c>
      <c r="AQ9" s="13">
        <v>0.55822314049586774</v>
      </c>
      <c r="AR9" s="13">
        <v>340.6</v>
      </c>
      <c r="AS9" s="13">
        <v>370.26809917355371</v>
      </c>
      <c r="AT9" s="13">
        <v>335.38512396694216</v>
      </c>
      <c r="AU9" s="13">
        <v>334.89471074380168</v>
      </c>
      <c r="AV9" s="17">
        <v>3.68</v>
      </c>
      <c r="AW9" s="17">
        <v>3.2895867768595037</v>
      </c>
      <c r="AX9" s="17">
        <v>2.806611570247934</v>
      </c>
      <c r="AY9" s="17">
        <v>3.5452066115702481</v>
      </c>
      <c r="AZ9" s="17">
        <v>2.42</v>
      </c>
      <c r="BA9" s="17">
        <v>2.48</v>
      </c>
      <c r="BB9" s="17">
        <v>2.4</v>
      </c>
      <c r="BC9" s="17">
        <v>2.37</v>
      </c>
      <c r="BD9" s="17">
        <v>0.57099999999999995</v>
      </c>
      <c r="BE9" s="17">
        <v>0.79933884297520652</v>
      </c>
      <c r="BF9" s="17">
        <v>0.41256198347107437</v>
      </c>
      <c r="BG9" s="17">
        <v>0.31142975206611573</v>
      </c>
      <c r="BH9" s="23">
        <f>57.27/1000</f>
        <v>5.7270000000000001E-2</v>
      </c>
      <c r="BI9" s="23">
        <v>0.12197090909090907</v>
      </c>
      <c r="BJ9" s="23">
        <v>0.28037355371900829</v>
      </c>
      <c r="BK9" s="23">
        <v>0.30798247933884298</v>
      </c>
      <c r="BL9" s="17">
        <v>0.95</v>
      </c>
      <c r="BM9" s="17">
        <v>1.0350413223140496</v>
      </c>
      <c r="BN9" s="17">
        <v>0.94214876033057848</v>
      </c>
      <c r="BO9" s="17">
        <v>1.0380991735537191</v>
      </c>
      <c r="BP9" s="13">
        <v>43.67</v>
      </c>
      <c r="BQ9" s="13">
        <v>46.310413223140493</v>
      </c>
      <c r="BR9" s="13">
        <v>46.819834710743805</v>
      </c>
      <c r="BS9" s="13">
        <v>44.941859504132232</v>
      </c>
      <c r="BT9" s="13">
        <v>28.780999999999999</v>
      </c>
      <c r="BU9" s="13">
        <v>30.01177777777778</v>
      </c>
      <c r="BV9" s="13">
        <v>31.503846153846158</v>
      </c>
      <c r="BW9" s="13">
        <v>30.154088675213682</v>
      </c>
      <c r="BX9" s="13">
        <v>25.862500000000001</v>
      </c>
      <c r="BY9" s="13">
        <v>26.970000000000002</v>
      </c>
      <c r="BZ9" s="13">
        <v>28.433333333333337</v>
      </c>
      <c r="CA9" s="13">
        <v>27.229658119658122</v>
      </c>
      <c r="CB9" s="13">
        <v>2.9184999999999999</v>
      </c>
      <c r="CC9" s="13">
        <v>3.0417777777777779</v>
      </c>
      <c r="CD9" s="13">
        <v>3.0705128205128207</v>
      </c>
      <c r="CE9" s="13">
        <v>2.9244305555555559</v>
      </c>
      <c r="CF9" s="13">
        <v>6.6435155148162064</v>
      </c>
      <c r="CG9" s="13">
        <v>7.8055200332676096</v>
      </c>
      <c r="CH9" s="13">
        <v>8.1761721431010255</v>
      </c>
      <c r="CI9" s="13">
        <v>6.4148888055624198</v>
      </c>
      <c r="CJ9" s="17">
        <v>1.2137499999999999</v>
      </c>
      <c r="CK9" s="23">
        <v>1.2720589743589743</v>
      </c>
      <c r="CL9" s="23">
        <v>1.3058717948717953</v>
      </c>
      <c r="CM9" s="23">
        <v>1.2843951923076924</v>
      </c>
      <c r="CN9" s="24">
        <v>2.2192750000000001</v>
      </c>
      <c r="CO9" s="24">
        <v>2.2258367521367521</v>
      </c>
      <c r="CP9" s="24">
        <v>2.24174358974359</v>
      </c>
      <c r="CQ9" s="24">
        <v>2.2732832264957272</v>
      </c>
      <c r="CR9" s="13">
        <v>111.7608</v>
      </c>
      <c r="CS9" s="13">
        <v>105.27327179487177</v>
      </c>
      <c r="CT9" s="13">
        <v>124.40615384615386</v>
      </c>
      <c r="CU9" s="13">
        <v>130.80041025641026</v>
      </c>
      <c r="CV9" s="13">
        <v>0.21</v>
      </c>
      <c r="CW9" s="13">
        <v>0.25777777777777777</v>
      </c>
      <c r="CX9" s="13">
        <v>0.17435897435897441</v>
      </c>
      <c r="CY9" s="13">
        <v>0.20427350427350432</v>
      </c>
      <c r="CZ9" s="13">
        <v>325.74</v>
      </c>
      <c r="DA9" s="13">
        <v>303.85123966942149</v>
      </c>
      <c r="DB9" s="13">
        <v>272.98512396694213</v>
      </c>
      <c r="DC9" s="13">
        <v>330.50727272727278</v>
      </c>
      <c r="DD9" s="13">
        <v>3.24</v>
      </c>
      <c r="DE9" s="13">
        <v>2.2902564102564105</v>
      </c>
      <c r="DF9" s="13">
        <v>2.0615384615384618</v>
      </c>
      <c r="DG9" s="13">
        <v>3.1560256410256415</v>
      </c>
      <c r="DH9" s="17">
        <v>2.34</v>
      </c>
      <c r="DI9" s="17">
        <v>2.3199999999999998</v>
      </c>
      <c r="DJ9" s="17">
        <v>2.4</v>
      </c>
      <c r="DK9" s="17">
        <v>2.39</v>
      </c>
      <c r="DL9" s="17">
        <v>0.114</v>
      </c>
      <c r="DM9" s="17">
        <v>0.13582905982905985</v>
      </c>
      <c r="DN9" s="17">
        <v>0.16717948717948722</v>
      </c>
      <c r="DO9" s="17">
        <v>0.2185726495726496</v>
      </c>
      <c r="DP9" s="17">
        <v>228.63</v>
      </c>
      <c r="DQ9" s="17">
        <v>207.26324786324787</v>
      </c>
      <c r="DR9" s="17">
        <v>33.743589743589745</v>
      </c>
      <c r="DS9" s="17">
        <v>30.579743589743597</v>
      </c>
      <c r="DT9" s="17">
        <v>0.77</v>
      </c>
      <c r="DU9" s="17">
        <v>0.72376068376068381</v>
      </c>
      <c r="DV9" s="17">
        <v>0.85128205128205137</v>
      </c>
      <c r="DW9" s="17">
        <v>1.2664957264957266</v>
      </c>
      <c r="DX9" s="13">
        <v>44.27</v>
      </c>
      <c r="DY9" s="13">
        <v>43.336410256410261</v>
      </c>
      <c r="DZ9" s="13">
        <v>45.723076923076924</v>
      </c>
      <c r="EA9" s="13">
        <v>48.984786324786334</v>
      </c>
    </row>
    <row r="10" spans="1:131" x14ac:dyDescent="0.25">
      <c r="A10" s="8">
        <v>9</v>
      </c>
      <c r="B10" s="8">
        <v>25</v>
      </c>
      <c r="C10" s="8" t="s">
        <v>3</v>
      </c>
      <c r="D10" s="8">
        <v>87.5</v>
      </c>
      <c r="E10" s="6">
        <v>177.5</v>
      </c>
      <c r="F10" s="11">
        <v>27.7</v>
      </c>
      <c r="G10" s="6">
        <v>82</v>
      </c>
      <c r="H10" s="6">
        <v>108</v>
      </c>
      <c r="I10" s="17">
        <f t="shared" si="0"/>
        <v>0.7592592592592593</v>
      </c>
      <c r="J10" s="18">
        <v>2186</v>
      </c>
      <c r="K10" s="20">
        <v>41.6</v>
      </c>
      <c r="L10" s="21">
        <v>27.9663</v>
      </c>
      <c r="M10" s="13">
        <v>26.606349999999999</v>
      </c>
      <c r="N10" s="13">
        <v>24.320515573770493</v>
      </c>
      <c r="O10" s="13">
        <v>23.234380327868852</v>
      </c>
      <c r="P10" s="13">
        <v>26.45</v>
      </c>
      <c r="Q10" s="13">
        <v>25.225000000000001</v>
      </c>
      <c r="R10" s="13">
        <v>22.944826844262295</v>
      </c>
      <c r="S10" s="13">
        <v>22.12425</v>
      </c>
      <c r="T10" s="13">
        <v>1.5162999999999998</v>
      </c>
      <c r="U10" s="13">
        <v>1.3813500000000001</v>
      </c>
      <c r="V10" s="13">
        <v>1.2053646516393444</v>
      </c>
      <c r="W10" s="13">
        <v>1.2914766393442623</v>
      </c>
      <c r="X10" s="13">
        <v>5.7462555154106223</v>
      </c>
      <c r="Y10" s="13">
        <v>5.3757383115102302</v>
      </c>
      <c r="Z10" s="13">
        <v>5.0742388762385069</v>
      </c>
      <c r="AA10" s="13">
        <v>4.4531434343363241</v>
      </c>
      <c r="AB10" s="24">
        <v>0.99570000000000003</v>
      </c>
      <c r="AC10" s="24">
        <v>0.946075</v>
      </c>
      <c r="AD10" s="24">
        <v>0.92516772540983605</v>
      </c>
      <c r="AE10" s="24">
        <v>0.96192520491803279</v>
      </c>
      <c r="AF10" s="24">
        <v>1.53695</v>
      </c>
      <c r="AG10" s="24">
        <v>1.53695</v>
      </c>
      <c r="AH10" s="24">
        <v>1.5306510245901639</v>
      </c>
      <c r="AI10" s="24">
        <v>1.5243520491803277</v>
      </c>
      <c r="AJ10" s="13">
        <v>137.8296</v>
      </c>
      <c r="AK10" s="13">
        <v>145.26</v>
      </c>
      <c r="AL10" s="13">
        <v>163.58759999999998</v>
      </c>
      <c r="AM10" s="13">
        <v>144.94768524590162</v>
      </c>
      <c r="AN10" s="13">
        <v>0.28000000000000003</v>
      </c>
      <c r="AO10" s="13">
        <v>0.25</v>
      </c>
      <c r="AP10" s="13">
        <v>0.25893442622950824</v>
      </c>
      <c r="AQ10" s="13">
        <v>0.18844262295081968</v>
      </c>
      <c r="AR10" s="13">
        <v>367.52</v>
      </c>
      <c r="AS10" s="13">
        <v>373.35</v>
      </c>
      <c r="AT10" s="13">
        <v>360.57614754098364</v>
      </c>
      <c r="AU10" s="13">
        <v>391.65319672131147</v>
      </c>
      <c r="AV10" s="17">
        <v>3.21</v>
      </c>
      <c r="AW10" s="17">
        <v>2.95</v>
      </c>
      <c r="AX10" s="17">
        <v>2.3403688524590165</v>
      </c>
      <c r="AY10" s="17">
        <v>2.8365573770491803</v>
      </c>
      <c r="AZ10" s="17">
        <v>2.44</v>
      </c>
      <c r="BA10" s="17">
        <v>2.44</v>
      </c>
      <c r="BB10" s="17">
        <v>2.4300000000000002</v>
      </c>
      <c r="BC10" s="17">
        <v>2.42</v>
      </c>
      <c r="BD10" s="17">
        <v>0.36599999999999999</v>
      </c>
      <c r="BE10" s="17">
        <v>0.52900000000000003</v>
      </c>
      <c r="BF10" s="17">
        <v>0.467077868852459</v>
      </c>
      <c r="BG10" s="17">
        <v>0.27274590163934426</v>
      </c>
      <c r="BH10" s="23">
        <f>3.442/1000</f>
        <v>3.4420000000000002E-3</v>
      </c>
      <c r="BI10" s="23">
        <v>0.13563999999999998</v>
      </c>
      <c r="BJ10" s="23">
        <v>4.6538483606557379E-2</v>
      </c>
      <c r="BK10" s="23">
        <v>4.3669098360655738E-2</v>
      </c>
      <c r="BL10" s="17">
        <v>0.82</v>
      </c>
      <c r="BM10" s="17">
        <v>0.85</v>
      </c>
      <c r="BN10" s="17">
        <v>0.75688524590163941</v>
      </c>
      <c r="BO10" s="17">
        <v>0.91245901639344262</v>
      </c>
      <c r="BP10" s="13">
        <v>47.64</v>
      </c>
      <c r="BQ10" s="13">
        <v>48.98</v>
      </c>
      <c r="BR10" s="13">
        <v>46.558401639344268</v>
      </c>
      <c r="BS10" s="13">
        <v>49.481065573770493</v>
      </c>
      <c r="BT10" s="13">
        <v>23.351725000000002</v>
      </c>
      <c r="BU10" s="13">
        <v>20.480211111111114</v>
      </c>
      <c r="BV10" s="13">
        <v>20.210629365079363</v>
      </c>
      <c r="BW10" s="13">
        <v>23.471767956349211</v>
      </c>
      <c r="BX10" s="13">
        <v>21.9725</v>
      </c>
      <c r="BY10" s="13">
        <v>19.257646825396829</v>
      </c>
      <c r="BZ10" s="13">
        <v>18.97635714285714</v>
      </c>
      <c r="CA10" s="13">
        <v>22.054151785714289</v>
      </c>
      <c r="CB10" s="13">
        <v>1.3792249999999999</v>
      </c>
      <c r="CC10" s="13">
        <v>1.2225642857142858</v>
      </c>
      <c r="CD10" s="13">
        <v>1.2342722222222222</v>
      </c>
      <c r="CE10" s="13">
        <v>1.4176161706349208</v>
      </c>
      <c r="CF10" s="13">
        <v>4.3248011468631766</v>
      </c>
      <c r="CG10" s="13">
        <v>4.5150687146829007</v>
      </c>
      <c r="CH10" s="13">
        <v>4.5993892880316878</v>
      </c>
      <c r="CI10" s="13">
        <v>4.8200165388423235</v>
      </c>
      <c r="CJ10" s="17">
        <v>0.78464999999999996</v>
      </c>
      <c r="CK10" s="23">
        <v>0.7249039682539683</v>
      </c>
      <c r="CL10" s="23">
        <v>0.82463571428571425</v>
      </c>
      <c r="CM10" s="23">
        <v>0.87972390873015882</v>
      </c>
      <c r="CN10" s="24">
        <v>1.276575</v>
      </c>
      <c r="CO10" s="24">
        <v>1.0431059523809523</v>
      </c>
      <c r="CP10" s="24">
        <v>1.0789380952380951</v>
      </c>
      <c r="CQ10" s="24">
        <v>1.2261079365079366</v>
      </c>
      <c r="CR10" s="13">
        <v>178.12799999999999</v>
      </c>
      <c r="CS10" s="13">
        <v>151.53897142857141</v>
      </c>
      <c r="CT10" s="13">
        <v>140.87039999999999</v>
      </c>
      <c r="CU10" s="13">
        <v>158.68234285714286</v>
      </c>
      <c r="CV10" s="13">
        <v>0.43</v>
      </c>
      <c r="CW10" s="13">
        <v>0.10301587301587302</v>
      </c>
      <c r="CX10" s="13">
        <v>0.31301587301587303</v>
      </c>
      <c r="CY10" s="13">
        <v>0.36039682539682544</v>
      </c>
      <c r="CZ10" s="13">
        <v>411.03</v>
      </c>
      <c r="DA10" s="13">
        <v>366.81</v>
      </c>
      <c r="DB10" s="13">
        <v>356.3336065573771</v>
      </c>
      <c r="DC10" s="13">
        <v>381.59631147540983</v>
      </c>
      <c r="DD10" s="13">
        <v>3.21</v>
      </c>
      <c r="DE10" s="13">
        <v>2.4349206349206352</v>
      </c>
      <c r="DF10" s="13">
        <v>2.9184126984126983</v>
      </c>
      <c r="DG10" s="13">
        <v>3.7082936507936513</v>
      </c>
      <c r="DH10" s="17">
        <v>2.52</v>
      </c>
      <c r="DI10" s="17">
        <v>2.36</v>
      </c>
      <c r="DJ10" s="17">
        <v>2.3199999999999998</v>
      </c>
      <c r="DK10" s="17">
        <v>2.39</v>
      </c>
      <c r="DL10" s="17">
        <v>0.23100000000000001</v>
      </c>
      <c r="DM10" s="17">
        <v>0.21352380952380953</v>
      </c>
      <c r="DN10" s="17">
        <v>0.29092063492063491</v>
      </c>
      <c r="DO10" s="17">
        <v>0.18588888888888891</v>
      </c>
      <c r="DP10" s="17">
        <v>28.1</v>
      </c>
      <c r="DQ10" s="17">
        <v>29.63111111111111</v>
      </c>
      <c r="DR10" s="17">
        <v>34.22</v>
      </c>
      <c r="DS10" s="17">
        <v>27.10563492063492</v>
      </c>
      <c r="DT10" s="17">
        <v>0.66</v>
      </c>
      <c r="DU10" s="17">
        <v>0.61809523809523814</v>
      </c>
      <c r="DV10" s="17">
        <v>0.68126984126984125</v>
      </c>
      <c r="DW10" s="17">
        <v>0.69234126984126987</v>
      </c>
      <c r="DX10" s="13">
        <v>48.47</v>
      </c>
      <c r="DY10" s="13">
        <v>43.079365079365083</v>
      </c>
      <c r="DZ10" s="13">
        <v>44.25492063492063</v>
      </c>
      <c r="EA10" s="13">
        <v>47.031785714285718</v>
      </c>
    </row>
    <row r="11" spans="1:131" x14ac:dyDescent="0.25">
      <c r="A11" s="8">
        <v>10</v>
      </c>
      <c r="B11" s="8">
        <v>34</v>
      </c>
      <c r="C11" s="8" t="s">
        <v>2</v>
      </c>
      <c r="D11" s="8">
        <v>66.900000000000006</v>
      </c>
      <c r="E11" s="6">
        <v>157.5</v>
      </c>
      <c r="F11" s="11">
        <v>26.9</v>
      </c>
      <c r="G11" s="6">
        <v>89</v>
      </c>
      <c r="H11" s="6">
        <v>103</v>
      </c>
      <c r="I11" s="17">
        <f t="shared" si="0"/>
        <v>0.86407766990291257</v>
      </c>
      <c r="J11" s="18">
        <v>1509</v>
      </c>
      <c r="K11" s="20">
        <v>24.7</v>
      </c>
      <c r="L11" s="21">
        <v>46.9405</v>
      </c>
      <c r="M11" s="13">
        <v>49.915423423423412</v>
      </c>
      <c r="N11" s="13">
        <v>47.348470720720719</v>
      </c>
      <c r="O11" s="13">
        <v>46.557484234234231</v>
      </c>
      <c r="P11" s="13">
        <v>42.55</v>
      </c>
      <c r="Q11" s="13">
        <v>45.380180180180169</v>
      </c>
      <c r="R11" s="13">
        <v>42.934707207207211</v>
      </c>
      <c r="S11" s="13">
        <v>42.95</v>
      </c>
      <c r="T11" s="13">
        <v>4.3905000000000003</v>
      </c>
      <c r="U11" s="13">
        <v>4.5352432432432428</v>
      </c>
      <c r="V11" s="13">
        <v>4.4778378378378383</v>
      </c>
      <c r="W11" s="13">
        <v>4.3813581081081079</v>
      </c>
      <c r="X11" s="13">
        <v>7.7456331393294011</v>
      </c>
      <c r="Y11" s="13">
        <v>8.0413289230150387</v>
      </c>
      <c r="Z11" s="13">
        <v>7.7357006171349063</v>
      </c>
      <c r="AA11" s="13">
        <v>7.5283478855201666</v>
      </c>
      <c r="AB11" s="24">
        <v>1.945675</v>
      </c>
      <c r="AC11" s="24">
        <v>2.0956108108108107</v>
      </c>
      <c r="AD11" s="24">
        <v>1.7000808558558556</v>
      </c>
      <c r="AE11" s="24">
        <v>1.8011759009009007</v>
      </c>
      <c r="AF11" s="24">
        <v>3.5249999999999999</v>
      </c>
      <c r="AG11" s="24">
        <v>3.556756756756756</v>
      </c>
      <c r="AH11" s="24">
        <v>3.4614864864864865</v>
      </c>
      <c r="AI11" s="24">
        <v>3.4614864864864865</v>
      </c>
      <c r="AJ11" s="13">
        <v>82.744799999999984</v>
      </c>
      <c r="AK11" s="13">
        <v>80.901535135135134</v>
      </c>
      <c r="AL11" s="13">
        <v>96.551610810810814</v>
      </c>
      <c r="AM11" s="13">
        <v>93.07539459459457</v>
      </c>
      <c r="AN11" s="13">
        <v>0.86</v>
      </c>
      <c r="AO11" s="13">
        <v>0.84756756756756746</v>
      </c>
      <c r="AP11" s="13">
        <v>0.74630630630630623</v>
      </c>
      <c r="AQ11" s="13">
        <v>0.71684684684684685</v>
      </c>
      <c r="AR11" s="13">
        <v>471.01</v>
      </c>
      <c r="AS11" s="13">
        <v>487.00828828828827</v>
      </c>
      <c r="AT11" s="13">
        <v>467.22702702702702</v>
      </c>
      <c r="AU11" s="13">
        <v>472.51990990990987</v>
      </c>
      <c r="AV11" s="17">
        <v>1.67</v>
      </c>
      <c r="AW11" s="17">
        <v>3.0270270270270268</v>
      </c>
      <c r="AX11" s="17">
        <v>1.8461261261261259</v>
      </c>
      <c r="AY11" s="17">
        <v>2.9557657657657654</v>
      </c>
      <c r="AZ11" s="17">
        <v>2.2200000000000002</v>
      </c>
      <c r="BA11" s="17">
        <v>2.2400000000000002</v>
      </c>
      <c r="BB11" s="17">
        <v>2.1800000000000002</v>
      </c>
      <c r="BC11" s="17">
        <v>2.1800000000000002</v>
      </c>
      <c r="BD11" s="17">
        <v>0.501</v>
      </c>
      <c r="BE11" s="17">
        <v>1.5609369369369368</v>
      </c>
      <c r="BF11" s="17">
        <v>0.86807207207207204</v>
      </c>
      <c r="BG11" s="17">
        <v>0.62061261261261258</v>
      </c>
      <c r="BH11" s="23">
        <f>209.16/1000</f>
        <v>0.20915999999999998</v>
      </c>
      <c r="BI11" s="23">
        <v>0.4448014414414414</v>
      </c>
      <c r="BJ11" s="23">
        <v>0.24396360360360358</v>
      </c>
      <c r="BK11" s="23">
        <v>0.28928207207207202</v>
      </c>
      <c r="BL11" s="17">
        <v>0.65</v>
      </c>
      <c r="BM11" s="17">
        <v>0.84756756756756746</v>
      </c>
      <c r="BN11" s="17">
        <v>0.62846846846846849</v>
      </c>
      <c r="BO11" s="17">
        <v>0.88378378378378375</v>
      </c>
      <c r="BP11" s="13">
        <v>41.48</v>
      </c>
      <c r="BQ11" s="13">
        <v>42.580180180180179</v>
      </c>
      <c r="BR11" s="13">
        <v>41.027207207207205</v>
      </c>
      <c r="BS11" s="13">
        <v>40.86027027027027</v>
      </c>
      <c r="BT11" s="13">
        <v>45.097499999999997</v>
      </c>
      <c r="BU11" s="13">
        <v>47.760967441860465</v>
      </c>
      <c r="BV11" s="13">
        <v>45.693618816968133</v>
      </c>
      <c r="BW11" s="13">
        <v>46.687902325581391</v>
      </c>
      <c r="BX11" s="13">
        <v>41.472499999999997</v>
      </c>
      <c r="BY11" s="13">
        <v>43.609674418604655</v>
      </c>
      <c r="BZ11" s="13">
        <v>42.110278056576782</v>
      </c>
      <c r="CA11" s="13">
        <v>42.873046511627905</v>
      </c>
      <c r="CB11" s="13">
        <v>3.625</v>
      </c>
      <c r="CC11" s="13">
        <v>4.151293023255815</v>
      </c>
      <c r="CD11" s="13">
        <v>3.5702607780650202</v>
      </c>
      <c r="CE11" s="13">
        <v>3.8148558139534887</v>
      </c>
      <c r="CF11" s="13">
        <v>7.5989712442252912</v>
      </c>
      <c r="CG11" s="13">
        <v>7.4658104110307759</v>
      </c>
      <c r="CH11" s="13">
        <v>7.4330973812443286</v>
      </c>
      <c r="CI11" s="13">
        <v>7.9156235276979938</v>
      </c>
      <c r="CJ11" s="17">
        <v>1.6761000000000001</v>
      </c>
      <c r="CK11" s="23">
        <v>1.9020465116279073</v>
      </c>
      <c r="CL11" s="23">
        <v>1.668005491006999</v>
      </c>
      <c r="CM11" s="23">
        <v>1.8560082558139537</v>
      </c>
      <c r="CN11" s="24">
        <v>3.3139999999999996</v>
      </c>
      <c r="CO11" s="24">
        <v>3.69339534883721</v>
      </c>
      <c r="CP11" s="24">
        <v>3.31457825657125</v>
      </c>
      <c r="CQ11" s="24">
        <v>3.5703337209302326</v>
      </c>
      <c r="CR11" s="13">
        <v>69.820799999999991</v>
      </c>
      <c r="CS11" s="13">
        <v>82.510347906976762</v>
      </c>
      <c r="CT11" s="13">
        <v>70.220150280532309</v>
      </c>
      <c r="CU11" s="13">
        <v>90.028107906976743</v>
      </c>
      <c r="CV11" s="13">
        <v>0.64</v>
      </c>
      <c r="CW11" s="13">
        <v>0.66679069767441879</v>
      </c>
      <c r="CX11" s="13">
        <v>0.6229376803248432</v>
      </c>
      <c r="CY11" s="13">
        <v>0.64306976744186051</v>
      </c>
      <c r="CZ11" s="13">
        <v>460.95</v>
      </c>
      <c r="DA11" s="13">
        <v>486.51387387387382</v>
      </c>
      <c r="DB11" s="13">
        <v>447.08257198537268</v>
      </c>
      <c r="DC11" s="13">
        <v>424.07873873873876</v>
      </c>
      <c r="DD11" s="13">
        <v>2.08</v>
      </c>
      <c r="DE11" s="13">
        <v>2.6671627906976751</v>
      </c>
      <c r="DF11" s="13">
        <v>3.0698511515151514</v>
      </c>
      <c r="DG11" s="13">
        <v>2.0847906976744186</v>
      </c>
      <c r="DH11" s="17">
        <v>2.15</v>
      </c>
      <c r="DI11" s="17">
        <v>2.2400000000000002</v>
      </c>
      <c r="DJ11" s="17">
        <v>2.1498957575757576</v>
      </c>
      <c r="DK11" s="17">
        <v>2.23</v>
      </c>
      <c r="DL11" s="17">
        <v>0.26700000000000002</v>
      </c>
      <c r="DM11" s="17">
        <v>0.53760000000000008</v>
      </c>
      <c r="DN11" s="17">
        <v>0.3061443789985635</v>
      </c>
      <c r="DO11" s="17">
        <v>0.6202511627906977</v>
      </c>
      <c r="DP11" s="17">
        <v>53.46</v>
      </c>
      <c r="DQ11" s="17">
        <v>66.387348837209316</v>
      </c>
      <c r="DR11" s="17">
        <v>42.094335950534749</v>
      </c>
      <c r="DS11" s="17">
        <v>71.764511627906984</v>
      </c>
      <c r="DT11" s="17">
        <v>1.06</v>
      </c>
      <c r="DU11" s="17">
        <v>1.0210232558139536</v>
      </c>
      <c r="DV11" s="17">
        <v>1.0476308775576488</v>
      </c>
      <c r="DW11" s="17">
        <v>1.1513023255813957</v>
      </c>
      <c r="DX11" s="13">
        <v>41.02</v>
      </c>
      <c r="DY11" s="13">
        <v>43.289302325581403</v>
      </c>
      <c r="DZ11" s="13">
        <v>41.477410078183524</v>
      </c>
      <c r="EA11" s="13">
        <v>42.608558139534885</v>
      </c>
    </row>
    <row r="12" spans="1:131" x14ac:dyDescent="0.25">
      <c r="A12" s="6">
        <v>11</v>
      </c>
      <c r="B12" s="8">
        <v>27</v>
      </c>
      <c r="C12" s="8" t="s">
        <v>3</v>
      </c>
      <c r="D12" s="8">
        <v>81.7</v>
      </c>
      <c r="E12" s="6">
        <v>182</v>
      </c>
      <c r="F12" s="11">
        <v>24.7</v>
      </c>
      <c r="G12" s="6">
        <v>91</v>
      </c>
      <c r="H12" s="6">
        <v>105</v>
      </c>
      <c r="I12" s="17">
        <f t="shared" si="0"/>
        <v>0.8666666666666667</v>
      </c>
      <c r="J12" s="18">
        <v>1679</v>
      </c>
      <c r="K12" s="19">
        <v>36.700000000000003</v>
      </c>
      <c r="L12" s="21">
        <v>134.44</v>
      </c>
      <c r="M12" s="13">
        <v>108.89690598290599</v>
      </c>
      <c r="N12" s="13">
        <v>103.20912820512822</v>
      </c>
      <c r="O12" s="13">
        <v>101.19814102564102</v>
      </c>
      <c r="P12" s="13">
        <v>124.75</v>
      </c>
      <c r="Q12" s="13">
        <v>100.91891025641026</v>
      </c>
      <c r="R12" s="13">
        <v>95.047307692307712</v>
      </c>
      <c r="S12" s="13">
        <v>96.527499999999989</v>
      </c>
      <c r="T12" s="13">
        <v>9.69</v>
      </c>
      <c r="U12" s="13">
        <v>7.9779957264957266</v>
      </c>
      <c r="V12" s="13">
        <v>7.3134294871794889</v>
      </c>
      <c r="W12" s="13">
        <v>7.1457051282051287</v>
      </c>
      <c r="X12" s="13">
        <v>26.151687547064927</v>
      </c>
      <c r="Y12" s="13">
        <v>23.678154701942827</v>
      </c>
      <c r="Z12" s="13">
        <v>24.64987658551691</v>
      </c>
      <c r="AA12" s="13">
        <v>22.922623306534639</v>
      </c>
      <c r="AB12" s="24">
        <v>4.9270000000000005</v>
      </c>
      <c r="AC12" s="24">
        <v>4.4206794871794877</v>
      </c>
      <c r="AD12" s="24">
        <v>3.922711538461539</v>
      </c>
      <c r="AE12" s="24">
        <v>4.3619615384615384</v>
      </c>
      <c r="AF12" s="24">
        <v>9.6552499999999988</v>
      </c>
      <c r="AG12" s="24">
        <v>8.9538002136752137</v>
      </c>
      <c r="AH12" s="24">
        <v>9.1601089743589768</v>
      </c>
      <c r="AI12" s="24">
        <v>9.407679487179486</v>
      </c>
      <c r="AJ12" s="13">
        <v>192.816</v>
      </c>
      <c r="AK12" s="13">
        <v>171.64143589743591</v>
      </c>
      <c r="AL12" s="13">
        <v>170.24553846153847</v>
      </c>
      <c r="AM12" s="13">
        <v>169.3513846153846</v>
      </c>
      <c r="AN12" s="13">
        <v>3.86</v>
      </c>
      <c r="AO12" s="13">
        <v>3.5702991452991455</v>
      </c>
      <c r="AP12" s="13">
        <v>3.5766666666666675</v>
      </c>
      <c r="AQ12" s="13">
        <v>4.1702564102564104</v>
      </c>
      <c r="AR12" s="13">
        <v>391.3</v>
      </c>
      <c r="AS12" s="13">
        <v>319.60205128205126</v>
      </c>
      <c r="AT12" s="13">
        <v>297.59384615384624</v>
      </c>
      <c r="AU12" s="13">
        <v>322.75641025641028</v>
      </c>
      <c r="AV12" s="17">
        <v>1.56</v>
      </c>
      <c r="AW12" s="17">
        <v>1.7155982905982907</v>
      </c>
      <c r="AX12" s="17">
        <v>1.128974358974359</v>
      </c>
      <c r="AY12" s="17">
        <v>1.5979487179487177</v>
      </c>
      <c r="AZ12" s="17">
        <v>2.34</v>
      </c>
      <c r="BA12" s="17">
        <v>2.17</v>
      </c>
      <c r="BB12" s="17">
        <v>2.2200000000000002</v>
      </c>
      <c r="BC12" s="17">
        <v>2.2799999999999998</v>
      </c>
      <c r="BD12" s="17">
        <v>0.35399999999999998</v>
      </c>
      <c r="BE12" s="17">
        <v>0.5536282051282051</v>
      </c>
      <c r="BF12" s="17">
        <v>0.62235897435897447</v>
      </c>
      <c r="BG12" s="17">
        <v>0.3527179487179487</v>
      </c>
      <c r="BH12" s="23">
        <f>246.44/1000</f>
        <v>0.24643999999999999</v>
      </c>
      <c r="BI12" s="23">
        <v>0.33116611111111116</v>
      </c>
      <c r="BJ12" s="23">
        <v>0.24897205128205133</v>
      </c>
      <c r="BK12" s="23">
        <v>0.26143025641025641</v>
      </c>
      <c r="BL12" s="17">
        <v>0.93</v>
      </c>
      <c r="BM12" s="17">
        <v>0.98299145299145307</v>
      </c>
      <c r="BN12" s="17">
        <v>0.89179487179487194</v>
      </c>
      <c r="BO12" s="17">
        <v>1.0815384615384616</v>
      </c>
      <c r="BP12" s="13">
        <v>46.19</v>
      </c>
      <c r="BQ12" s="13">
        <v>45.032136752136758</v>
      </c>
      <c r="BR12" s="13">
        <v>42.037692307692318</v>
      </c>
      <c r="BS12" s="13">
        <v>44.869230769230768</v>
      </c>
      <c r="BT12" s="13">
        <v>108.28125</v>
      </c>
      <c r="BU12" s="13">
        <v>115.64878399122807</v>
      </c>
      <c r="BV12" s="13">
        <v>123.6163004385965</v>
      </c>
      <c r="BW12" s="13">
        <v>108.14640350877193</v>
      </c>
      <c r="BX12" s="13">
        <v>100.48</v>
      </c>
      <c r="BY12" s="13">
        <v>107.63832236842106</v>
      </c>
      <c r="BZ12" s="13">
        <v>115.19804824561403</v>
      </c>
      <c r="CA12" s="13">
        <v>100.60230263157894</v>
      </c>
      <c r="CB12" s="13">
        <v>7.8012499999999996</v>
      </c>
      <c r="CC12" s="13">
        <v>8.0104616228070178</v>
      </c>
      <c r="CD12" s="13">
        <v>8.4182521929824574</v>
      </c>
      <c r="CE12" s="13">
        <v>7.5441008771929834</v>
      </c>
      <c r="CF12" s="13">
        <v>23.707943870278225</v>
      </c>
      <c r="CG12" s="13">
        <v>23.810562669055432</v>
      </c>
      <c r="CH12" s="13">
        <v>25.792194438526501</v>
      </c>
      <c r="CI12" s="13">
        <v>21.58370295666748</v>
      </c>
      <c r="CJ12" s="17">
        <v>4.8505000000000003</v>
      </c>
      <c r="CK12" s="23">
        <v>4.9223157894736849</v>
      </c>
      <c r="CL12" s="23">
        <v>5.2941491228070179</v>
      </c>
      <c r="CM12" s="23">
        <v>4.917006578947368</v>
      </c>
      <c r="CN12" s="24">
        <v>7.7075000000000005</v>
      </c>
      <c r="CO12" s="24">
        <v>8.0873728070175446</v>
      </c>
      <c r="CP12" s="24">
        <v>8.8603399122807005</v>
      </c>
      <c r="CQ12" s="24">
        <v>7.756195175438596</v>
      </c>
      <c r="CR12" s="13">
        <v>161.06399999999999</v>
      </c>
      <c r="CS12" s="13">
        <v>171.46863157894737</v>
      </c>
      <c r="CT12" s="13">
        <v>184.41599999999997</v>
      </c>
      <c r="CU12" s="13">
        <v>148.56789473684211</v>
      </c>
      <c r="CV12" s="13">
        <v>8.52</v>
      </c>
      <c r="CW12" s="13">
        <v>9.6375438596491243</v>
      </c>
      <c r="CX12" s="13">
        <v>8.276754385964912</v>
      </c>
      <c r="CY12" s="13">
        <v>7.7171052631578956</v>
      </c>
      <c r="CZ12" s="13">
        <v>344.09</v>
      </c>
      <c r="DA12" s="13">
        <v>316.35632478632476</v>
      </c>
      <c r="DB12" s="13">
        <v>328.83512820512829</v>
      </c>
      <c r="DC12" s="13">
        <v>358.19384615384615</v>
      </c>
      <c r="DD12" s="13">
        <v>1.43</v>
      </c>
      <c r="DE12" s="13">
        <v>1.1748245614035089</v>
      </c>
      <c r="DF12" s="13">
        <v>1.159736842105263</v>
      </c>
      <c r="DG12" s="13">
        <v>1.5837719298245616</v>
      </c>
      <c r="DH12" s="17">
        <v>2.2799999999999998</v>
      </c>
      <c r="DI12" s="17">
        <v>2.27</v>
      </c>
      <c r="DJ12" s="17">
        <v>2.2599999999999998</v>
      </c>
      <c r="DK12" s="17">
        <v>2.2999999999999998</v>
      </c>
      <c r="DL12" s="17">
        <v>0.39</v>
      </c>
      <c r="DM12" s="17">
        <v>0.34348684210526315</v>
      </c>
      <c r="DN12" s="17">
        <v>0.44327606811316278</v>
      </c>
      <c r="DO12" s="17">
        <v>0.28010081426151057</v>
      </c>
      <c r="DP12" s="17">
        <v>340.33</v>
      </c>
      <c r="DQ12" s="17">
        <v>353.23390350877196</v>
      </c>
      <c r="DR12" s="17">
        <v>353.29350877192985</v>
      </c>
      <c r="DS12" s="17">
        <v>357.6298245614035</v>
      </c>
      <c r="DT12" s="17">
        <v>1.44</v>
      </c>
      <c r="DU12" s="17">
        <v>1.4237280701754387</v>
      </c>
      <c r="DV12" s="17">
        <v>1.4075438596491228</v>
      </c>
      <c r="DW12" s="17">
        <v>1.5232456140350878</v>
      </c>
      <c r="DX12" s="13">
        <v>45.78</v>
      </c>
      <c r="DY12" s="13">
        <v>44.73293859649123</v>
      </c>
      <c r="DZ12" s="13">
        <v>44.228596491228068</v>
      </c>
      <c r="EA12" s="13">
        <v>44.880263157894738</v>
      </c>
    </row>
    <row r="13" spans="1:131" x14ac:dyDescent="0.25">
      <c r="A13" s="6">
        <v>12</v>
      </c>
      <c r="B13" s="8">
        <v>27</v>
      </c>
      <c r="C13" s="8" t="s">
        <v>2</v>
      </c>
      <c r="D13" s="8">
        <v>63.5</v>
      </c>
      <c r="E13" s="6">
        <v>171</v>
      </c>
      <c r="F13" s="11">
        <v>21.7</v>
      </c>
      <c r="G13" s="6">
        <v>75</v>
      </c>
      <c r="H13" s="6">
        <v>95</v>
      </c>
      <c r="I13" s="17">
        <f t="shared" si="0"/>
        <v>0.78947368421052633</v>
      </c>
      <c r="J13" s="18">
        <v>1451</v>
      </c>
      <c r="K13" s="19">
        <v>28.7</v>
      </c>
      <c r="L13" s="21">
        <v>43.952249999999999</v>
      </c>
      <c r="M13" s="13">
        <v>50.991992187499996</v>
      </c>
      <c r="N13" s="13">
        <v>46.089799107142852</v>
      </c>
      <c r="O13" s="13">
        <v>44.688416157575759</v>
      </c>
      <c r="P13" s="13">
        <v>40.300000000000004</v>
      </c>
      <c r="Q13" s="13">
        <v>46.67578125</v>
      </c>
      <c r="R13" s="13">
        <v>41.93214285714285</v>
      </c>
      <c r="S13" s="13">
        <v>41.092500000000001</v>
      </c>
      <c r="T13" s="13">
        <v>3.6522500000000004</v>
      </c>
      <c r="U13" s="13">
        <v>4.3162109375000002</v>
      </c>
      <c r="V13" s="13">
        <v>4.118410714285714</v>
      </c>
      <c r="W13" s="13">
        <v>3.5999008848484846</v>
      </c>
      <c r="X13" s="13">
        <v>5.5219854395839105</v>
      </c>
      <c r="Y13" s="13">
        <v>5.5660505587193718</v>
      </c>
      <c r="Z13" s="13">
        <v>5.2933488999559124</v>
      </c>
      <c r="AA13" s="13">
        <v>5.1971053137495709</v>
      </c>
      <c r="AB13" s="24">
        <v>2.0705749999999998</v>
      </c>
      <c r="AC13" s="24">
        <v>2.2821640625000001</v>
      </c>
      <c r="AD13" s="24">
        <v>2.3116147321428566</v>
      </c>
      <c r="AE13" s="24">
        <v>1.9396618933333329</v>
      </c>
      <c r="AF13" s="24">
        <v>2.7934999999999999</v>
      </c>
      <c r="AG13" s="24">
        <v>3.0553906249999994</v>
      </c>
      <c r="AH13" s="24">
        <v>2.943151785714285</v>
      </c>
      <c r="AI13" s="24">
        <v>2.7932291151515147</v>
      </c>
      <c r="AJ13" s="13">
        <v>120.55199999999999</v>
      </c>
      <c r="AK13" s="13">
        <v>147.30449999999999</v>
      </c>
      <c r="AL13" s="13">
        <v>154.32377142857138</v>
      </c>
      <c r="AM13" s="13">
        <v>140.25199848727269</v>
      </c>
      <c r="AN13" s="13">
        <v>0.9</v>
      </c>
      <c r="AO13" s="13">
        <v>0.96250000000000002</v>
      </c>
      <c r="AP13" s="13">
        <v>0.83232142857142843</v>
      </c>
      <c r="AQ13" s="13">
        <v>0.39996121212121211</v>
      </c>
      <c r="AR13" s="13">
        <v>627.79999999999995</v>
      </c>
      <c r="AS13" s="13">
        <v>793.625</v>
      </c>
      <c r="AT13" s="13">
        <v>726.77464285714279</v>
      </c>
      <c r="AU13" s="13">
        <v>680.41401406060595</v>
      </c>
      <c r="AV13" s="17">
        <v>2.37</v>
      </c>
      <c r="AW13" s="17">
        <v>4.265625</v>
      </c>
      <c r="AX13" s="17">
        <v>1.8858928571428568</v>
      </c>
      <c r="AY13" s="17">
        <v>1.4898555151515149</v>
      </c>
      <c r="AZ13" s="17">
        <v>2.2400000000000002</v>
      </c>
      <c r="BA13" s="17">
        <v>2.4500000000000002</v>
      </c>
      <c r="BB13" s="17">
        <v>2.36</v>
      </c>
      <c r="BC13" s="17">
        <v>2.2397827878787879</v>
      </c>
      <c r="BD13" s="17">
        <v>0.89300000000000002</v>
      </c>
      <c r="BE13" s="17">
        <v>0.81703124999999999</v>
      </c>
      <c r="BF13" s="17">
        <v>1.6246071428571427</v>
      </c>
      <c r="BG13" s="17">
        <v>0.41395985454545448</v>
      </c>
      <c r="BH13" s="23">
        <f>100.49/1000</f>
        <v>0.10049</v>
      </c>
      <c r="BI13" s="23">
        <v>0.49713124999999997</v>
      </c>
      <c r="BJ13" s="23">
        <v>0.36837071428571422</v>
      </c>
      <c r="BK13" s="23">
        <v>0.28527233454545448</v>
      </c>
      <c r="BL13" s="17">
        <v>1.1100000000000001</v>
      </c>
      <c r="BM13" s="17">
        <v>1.7281250000000001</v>
      </c>
      <c r="BN13" s="17">
        <v>1.264285714285714</v>
      </c>
      <c r="BO13" s="17">
        <v>1.0498981818181818</v>
      </c>
      <c r="BP13" s="13">
        <v>42.25</v>
      </c>
      <c r="BQ13" s="13">
        <v>48.803124999999994</v>
      </c>
      <c r="BR13" s="13">
        <v>44.408035714285703</v>
      </c>
      <c r="BS13" s="13">
        <v>42.624349205433937</v>
      </c>
      <c r="BT13" s="13">
        <v>42.078249999999997</v>
      </c>
      <c r="BU13" s="13">
        <v>40.121579908675805</v>
      </c>
      <c r="BV13" s="13">
        <v>45.545458904109601</v>
      </c>
      <c r="BW13" s="13">
        <v>42.515787671232886</v>
      </c>
      <c r="BX13" s="13">
        <v>39</v>
      </c>
      <c r="BY13" s="13">
        <v>37.151963470319643</v>
      </c>
      <c r="BZ13" s="13">
        <v>42.280901826484026</v>
      </c>
      <c r="CA13" s="13">
        <v>39.483561643835621</v>
      </c>
      <c r="CB13" s="13">
        <v>3.0782500000000002</v>
      </c>
      <c r="CC13" s="13">
        <v>2.9696164383561645</v>
      </c>
      <c r="CD13" s="13">
        <v>3.2645570776255708</v>
      </c>
      <c r="CE13" s="13">
        <v>3.0322260273972605</v>
      </c>
      <c r="CF13" s="13">
        <v>4.6505160146321032</v>
      </c>
      <c r="CG13" s="13">
        <v>5.7842845062500476</v>
      </c>
      <c r="CH13" s="13">
        <v>5.4633762469107046</v>
      </c>
      <c r="CI13" s="13">
        <v>4.4953400701696937</v>
      </c>
      <c r="CJ13" s="17">
        <v>1.9548999999999999</v>
      </c>
      <c r="CK13" s="23">
        <v>1.7487415525114158</v>
      </c>
      <c r="CL13" s="23">
        <v>1.8898995433789954</v>
      </c>
      <c r="CM13" s="23">
        <v>1.8725041095890413</v>
      </c>
      <c r="CN13" s="24">
        <v>2.62975</v>
      </c>
      <c r="CO13" s="24">
        <v>2.4137783105022832</v>
      </c>
      <c r="CP13" s="24">
        <v>2.6505433789954336</v>
      </c>
      <c r="CQ13" s="24">
        <v>2.5745410958904111</v>
      </c>
      <c r="CR13" s="13">
        <v>138.87359999999998</v>
      </c>
      <c r="CS13" s="13">
        <v>127.68236712328768</v>
      </c>
      <c r="CT13" s="13">
        <v>148.91023561643834</v>
      </c>
      <c r="CU13" s="13">
        <v>128.87434520547944</v>
      </c>
      <c r="CV13" s="13">
        <v>0.87</v>
      </c>
      <c r="CW13" s="13">
        <v>0.83059360730593612</v>
      </c>
      <c r="CX13" s="13">
        <v>0.82479452054794522</v>
      </c>
      <c r="CY13" s="13">
        <v>0.41561643835616441</v>
      </c>
      <c r="CZ13" s="13">
        <v>719.92</v>
      </c>
      <c r="DA13" s="13">
        <v>671.87968749999993</v>
      </c>
      <c r="DB13" s="13">
        <v>720.8219642857141</v>
      </c>
      <c r="DC13" s="13">
        <v>741.48809115151505</v>
      </c>
      <c r="DD13" s="13">
        <v>3.39</v>
      </c>
      <c r="DE13" s="13">
        <v>2.8337899543378997</v>
      </c>
      <c r="DF13" s="13">
        <v>3.5741095890410959</v>
      </c>
      <c r="DG13" s="13">
        <v>2.7572602739726029</v>
      </c>
      <c r="DH13" s="17">
        <v>2.19</v>
      </c>
      <c r="DI13" s="17">
        <v>2.14</v>
      </c>
      <c r="DJ13" s="17">
        <v>2.23</v>
      </c>
      <c r="DK13" s="17">
        <v>2.2200000000000002</v>
      </c>
      <c r="DL13" s="17">
        <v>0.747</v>
      </c>
      <c r="DM13" s="17">
        <v>0.55991780821917803</v>
      </c>
      <c r="DN13" s="17">
        <v>0.79221004566210051</v>
      </c>
      <c r="DO13" s="17">
        <v>0.45008219178082193</v>
      </c>
      <c r="DP13" s="17">
        <v>388.85</v>
      </c>
      <c r="DQ13" s="17">
        <v>51.242739726027395</v>
      </c>
      <c r="DR13" s="17">
        <v>73.844566210045656</v>
      </c>
      <c r="DS13" s="17">
        <v>59.737260273972609</v>
      </c>
      <c r="DT13" s="17">
        <v>1.33</v>
      </c>
      <c r="DU13" s="17">
        <v>1.1726027397260275</v>
      </c>
      <c r="DV13" s="17">
        <v>1.2931963470319634</v>
      </c>
      <c r="DW13" s="17">
        <v>1.4901369863013698</v>
      </c>
      <c r="DX13" s="13">
        <v>39.68</v>
      </c>
      <c r="DY13" s="13">
        <v>37.757808219178088</v>
      </c>
      <c r="DZ13" s="13">
        <v>41.412831050228313</v>
      </c>
      <c r="EA13" s="13">
        <v>42.443561643835615</v>
      </c>
    </row>
    <row r="14" spans="1:131" x14ac:dyDescent="0.25">
      <c r="A14" s="6">
        <v>13</v>
      </c>
      <c r="B14" s="8">
        <v>53</v>
      </c>
      <c r="C14" s="8" t="s">
        <v>2</v>
      </c>
      <c r="D14" s="8">
        <v>65.400000000000006</v>
      </c>
      <c r="E14" s="6">
        <v>167.5</v>
      </c>
      <c r="F14" s="11">
        <v>23.3</v>
      </c>
      <c r="G14" s="6">
        <v>88</v>
      </c>
      <c r="H14" s="6">
        <v>103</v>
      </c>
      <c r="I14" s="17">
        <f t="shared" si="0"/>
        <v>0.85436893203883491</v>
      </c>
      <c r="J14" s="6">
        <v>1328</v>
      </c>
      <c r="K14" s="20">
        <v>28.7</v>
      </c>
      <c r="L14" s="21">
        <v>60.543750000000003</v>
      </c>
      <c r="M14" s="13">
        <v>70.567814950980392</v>
      </c>
      <c r="N14" s="13">
        <v>57.773768382352927</v>
      </c>
      <c r="O14" s="13">
        <v>62.787999999999997</v>
      </c>
      <c r="P14" s="13">
        <v>56.3</v>
      </c>
      <c r="Q14" s="13">
        <v>65.685049019607845</v>
      </c>
      <c r="R14" s="13">
        <v>53.386029411764703</v>
      </c>
      <c r="S14" s="13">
        <v>58.564999999999998</v>
      </c>
      <c r="T14" s="13">
        <v>4.2437500000000004</v>
      </c>
      <c r="U14" s="13">
        <v>4.8827659313725489</v>
      </c>
      <c r="V14" s="13">
        <v>3.7929411764705878</v>
      </c>
      <c r="W14" s="13">
        <v>4.2229999999999999</v>
      </c>
      <c r="X14" s="13">
        <v>14.488482106818616</v>
      </c>
      <c r="Y14" s="13">
        <v>16.944942871936036</v>
      </c>
      <c r="Z14" s="13">
        <v>14.003092150865294</v>
      </c>
      <c r="AA14" s="13">
        <v>15.315403097990792</v>
      </c>
      <c r="AB14" s="24">
        <v>2.4408250000000002</v>
      </c>
      <c r="AC14" s="24">
        <v>2.5742156862745098</v>
      </c>
      <c r="AD14" s="24">
        <v>2.0625790441176468</v>
      </c>
      <c r="AE14" s="24">
        <v>2.3265750000000001</v>
      </c>
      <c r="AF14" s="24">
        <v>3.70825</v>
      </c>
      <c r="AG14" s="24">
        <v>3.944560049019608</v>
      </c>
      <c r="AH14" s="24">
        <v>3.5446507352941174</v>
      </c>
      <c r="AI14" s="24">
        <v>3.70825</v>
      </c>
      <c r="AJ14" s="13">
        <v>117.89039999999999</v>
      </c>
      <c r="AK14" s="13">
        <v>138.49705882352939</v>
      </c>
      <c r="AL14" s="13">
        <v>115.22205882352938</v>
      </c>
      <c r="AM14" s="13">
        <v>150.14400000000001</v>
      </c>
      <c r="AN14" s="13">
        <v>2.4900000000000002</v>
      </c>
      <c r="AO14" s="13">
        <v>2.6061274509803924</v>
      </c>
      <c r="AP14" s="13">
        <v>2.2463235294117645</v>
      </c>
      <c r="AQ14" s="13">
        <v>2.34</v>
      </c>
      <c r="AR14" s="13">
        <v>313.52</v>
      </c>
      <c r="AS14" s="13">
        <v>332.09509803921566</v>
      </c>
      <c r="AT14" s="13">
        <v>296.18014705882354</v>
      </c>
      <c r="AU14" s="13">
        <v>306.77999999999997</v>
      </c>
      <c r="AV14" s="17">
        <v>4.66</v>
      </c>
      <c r="AW14" s="17">
        <v>5.6483823529411756</v>
      </c>
      <c r="AX14" s="17">
        <v>3.5654411764705878</v>
      </c>
      <c r="AY14" s="17">
        <v>3.2</v>
      </c>
      <c r="AZ14" s="17">
        <v>2.04</v>
      </c>
      <c r="BA14" s="17">
        <v>2.17</v>
      </c>
      <c r="BB14" s="17">
        <v>1.95</v>
      </c>
      <c r="BC14" s="17">
        <v>2.04</v>
      </c>
      <c r="BD14" s="17">
        <v>1.034</v>
      </c>
      <c r="BE14" s="17">
        <v>0.58292156862745104</v>
      </c>
      <c r="BF14" s="17">
        <v>0.59838235294117648</v>
      </c>
      <c r="BG14" s="17">
        <v>0.18099999999999999</v>
      </c>
      <c r="BH14" s="23">
        <f>277.58/1000</f>
        <v>0.27757999999999999</v>
      </c>
      <c r="BI14" s="23">
        <v>0.39702490196078433</v>
      </c>
      <c r="BJ14" s="23">
        <v>0.18828970588235291</v>
      </c>
      <c r="BK14" s="23">
        <v>0.1419</v>
      </c>
      <c r="BL14" s="17">
        <v>0.84</v>
      </c>
      <c r="BM14" s="17">
        <v>0.9999019607843137</v>
      </c>
      <c r="BN14" s="17">
        <v>0.72647058823529409</v>
      </c>
      <c r="BO14" s="17">
        <v>0.67</v>
      </c>
      <c r="BP14" s="13">
        <v>43.61</v>
      </c>
      <c r="BQ14" s="13">
        <v>46.591176470588231</v>
      </c>
      <c r="BR14" s="13">
        <v>40.768382352941174</v>
      </c>
      <c r="BS14" s="13">
        <v>43.86</v>
      </c>
      <c r="BT14" s="13">
        <v>63.3245</v>
      </c>
      <c r="BU14" s="13">
        <v>67.439943925233649</v>
      </c>
      <c r="BV14" s="13">
        <v>70.655626168224288</v>
      </c>
      <c r="BW14" s="13">
        <v>66.955654205607473</v>
      </c>
      <c r="BX14" s="13">
        <v>60.342500000000001</v>
      </c>
      <c r="BY14" s="13">
        <v>64.295327102803753</v>
      </c>
      <c r="BZ14" s="13">
        <v>67.073948598130826</v>
      </c>
      <c r="CA14" s="13">
        <v>63.715864485981307</v>
      </c>
      <c r="CB14" s="13">
        <v>2.9820000000000002</v>
      </c>
      <c r="CC14" s="13">
        <v>3.1446168224299069</v>
      </c>
      <c r="CD14" s="13">
        <v>3.5816775700934573</v>
      </c>
      <c r="CE14" s="13">
        <v>3.2397897196261685</v>
      </c>
      <c r="CF14" s="13">
        <v>12.580943370207455</v>
      </c>
      <c r="CG14" s="13">
        <v>16.895995321718996</v>
      </c>
      <c r="CH14" s="13">
        <v>21.740317614083484</v>
      </c>
      <c r="CI14" s="13">
        <v>15.634183606830097</v>
      </c>
      <c r="CJ14" s="17">
        <v>2.4983499999999998</v>
      </c>
      <c r="CK14" s="23">
        <v>2.338881308411215</v>
      </c>
      <c r="CL14" s="23">
        <v>2.4222922897196257</v>
      </c>
      <c r="CM14" s="23">
        <v>2.5252867990654204</v>
      </c>
      <c r="CN14" s="24">
        <v>4.1429999999999998</v>
      </c>
      <c r="CO14" s="24">
        <v>4.2773551401869163</v>
      </c>
      <c r="CP14" s="24">
        <v>4.7948434579439239</v>
      </c>
      <c r="CQ14" s="24">
        <v>4.1660957943925228</v>
      </c>
      <c r="CR14" s="13">
        <v>151.72799999999998</v>
      </c>
      <c r="CS14" s="13">
        <v>132.97686728971965</v>
      </c>
      <c r="CT14" s="13">
        <v>151.71992523364483</v>
      </c>
      <c r="CU14" s="13">
        <v>128.49644859813083</v>
      </c>
      <c r="CV14" s="13">
        <v>2.4900000000000002</v>
      </c>
      <c r="CW14" s="13">
        <v>2.4728971962616826</v>
      </c>
      <c r="CX14" s="13">
        <v>2.4817757009345791</v>
      </c>
      <c r="CY14" s="13">
        <v>2.3728037383177569</v>
      </c>
      <c r="CZ14" s="13">
        <v>382.52</v>
      </c>
      <c r="DA14" s="13">
        <v>335.19053921568627</v>
      </c>
      <c r="DB14" s="13">
        <v>200.47720588235291</v>
      </c>
      <c r="DC14" s="13">
        <v>315</v>
      </c>
      <c r="DD14" s="13">
        <v>4.79</v>
      </c>
      <c r="DE14" s="13">
        <v>3.8657943925233651</v>
      </c>
      <c r="DF14" s="13">
        <v>4.6572897196261671</v>
      </c>
      <c r="DG14" s="13">
        <v>5.3235981308411215</v>
      </c>
      <c r="DH14" s="17">
        <v>2.14</v>
      </c>
      <c r="DI14" s="17">
        <v>2.16</v>
      </c>
      <c r="DJ14" s="17">
        <v>2.2599999999999998</v>
      </c>
      <c r="DK14" s="17">
        <v>2.17</v>
      </c>
      <c r="DL14" s="17">
        <v>0.71299999999999997</v>
      </c>
      <c r="DM14" s="17">
        <v>1.0355887850467291</v>
      </c>
      <c r="DN14" s="17">
        <v>0.57239252336448587</v>
      </c>
      <c r="DO14" s="17">
        <v>8.8219626168224291E-2</v>
      </c>
      <c r="DP14" s="17">
        <v>256.45</v>
      </c>
      <c r="DQ14" s="17">
        <v>192.64373831775706</v>
      </c>
      <c r="DR14" s="17">
        <v>184.58074766355136</v>
      </c>
      <c r="DS14" s="17">
        <v>196.80074766355139</v>
      </c>
      <c r="DT14" s="17">
        <v>0.76</v>
      </c>
      <c r="DU14" s="17">
        <v>0.66616822429906553</v>
      </c>
      <c r="DV14" s="17">
        <v>0.69700934579439244</v>
      </c>
      <c r="DW14" s="17">
        <v>0.76051401869158874</v>
      </c>
      <c r="DX14" s="13">
        <v>46.03</v>
      </c>
      <c r="DY14" s="13">
        <v>44.976448598130851</v>
      </c>
      <c r="DZ14" s="13">
        <v>47.871869158878496</v>
      </c>
      <c r="EA14" s="13">
        <v>47.232990654205601</v>
      </c>
    </row>
    <row r="15" spans="1:131" x14ac:dyDescent="0.25">
      <c r="A15" s="6">
        <v>14</v>
      </c>
      <c r="B15" s="8">
        <v>53</v>
      </c>
      <c r="C15" s="8" t="s">
        <v>2</v>
      </c>
      <c r="D15" s="8">
        <v>80.2</v>
      </c>
      <c r="E15" s="6">
        <v>168</v>
      </c>
      <c r="F15" s="11">
        <v>28.4</v>
      </c>
      <c r="G15" s="6">
        <v>95</v>
      </c>
      <c r="H15" s="6">
        <v>106</v>
      </c>
      <c r="I15" s="17">
        <f t="shared" si="0"/>
        <v>0.89622641509433965</v>
      </c>
      <c r="J15" s="6">
        <v>1399</v>
      </c>
      <c r="K15" s="20">
        <v>27.2</v>
      </c>
      <c r="L15" s="21">
        <v>78.023500000000013</v>
      </c>
      <c r="M15" s="13">
        <v>85.806468899521533</v>
      </c>
      <c r="N15" s="13">
        <v>89.368698564593302</v>
      </c>
      <c r="O15" s="13">
        <v>91.668947368421058</v>
      </c>
      <c r="P15" s="13">
        <v>75.349999999999994</v>
      </c>
      <c r="Q15" s="13">
        <v>82.77703349282298</v>
      </c>
      <c r="R15" s="13">
        <v>86.208181818181814</v>
      </c>
      <c r="S15" s="13">
        <v>84.162499999999994</v>
      </c>
      <c r="T15" s="13">
        <v>2.6734999999999998</v>
      </c>
      <c r="U15" s="13">
        <v>3.0294354066985649</v>
      </c>
      <c r="V15" s="13">
        <v>2.942997607655502</v>
      </c>
      <c r="W15" s="13">
        <v>3.0768421052631583</v>
      </c>
      <c r="X15" s="13">
        <v>15.791268218650776</v>
      </c>
      <c r="Y15" s="13">
        <v>15.913207417403671</v>
      </c>
      <c r="Z15" s="13">
        <v>17.715116221085221</v>
      </c>
      <c r="AA15" s="13">
        <v>16.962540636535842</v>
      </c>
      <c r="AB15" s="24">
        <v>5.28925</v>
      </c>
      <c r="AC15" s="24">
        <v>5.3358468899521538</v>
      </c>
      <c r="AD15" s="24">
        <v>5.8514724880382776</v>
      </c>
      <c r="AE15" s="24">
        <v>6.2660526315789493</v>
      </c>
      <c r="AF15" s="24">
        <v>6.8535000000000004</v>
      </c>
      <c r="AG15" s="24">
        <v>6.8207081339712925</v>
      </c>
      <c r="AH15" s="24">
        <v>7.1158349282296651</v>
      </c>
      <c r="AI15" s="24">
        <v>7.2142105263157905</v>
      </c>
      <c r="AJ15" s="13">
        <v>171.00960000000001</v>
      </c>
      <c r="AK15" s="13">
        <v>164.11498564593302</v>
      </c>
      <c r="AL15" s="13">
        <v>167.69759999999999</v>
      </c>
      <c r="AM15" s="13">
        <v>147.80210526315793</v>
      </c>
      <c r="AN15" s="13">
        <v>29.6</v>
      </c>
      <c r="AO15" s="13">
        <v>29.358851674641151</v>
      </c>
      <c r="AP15" s="13">
        <v>28.552631578947366</v>
      </c>
      <c r="AQ15" s="13">
        <v>31.157894736842113</v>
      </c>
      <c r="AR15" s="13">
        <v>377.48</v>
      </c>
      <c r="AS15" s="13">
        <v>412.84516746411487</v>
      </c>
      <c r="AT15" s="13">
        <v>400.48440191387562</v>
      </c>
      <c r="AU15" s="13">
        <v>437.95789473684215</v>
      </c>
      <c r="AV15" s="17">
        <v>2.65</v>
      </c>
      <c r="AW15" s="17">
        <v>2.6771291866028708</v>
      </c>
      <c r="AX15" s="17">
        <v>2.6683732057416267</v>
      </c>
      <c r="AY15" s="17">
        <v>2.8000000000000007</v>
      </c>
      <c r="AZ15" s="17">
        <v>2.09</v>
      </c>
      <c r="BA15" s="17">
        <v>2.08</v>
      </c>
      <c r="BB15" s="17">
        <v>2.17</v>
      </c>
      <c r="BC15" s="17">
        <v>2.2000000000000002</v>
      </c>
      <c r="BD15" s="17">
        <v>0.66500000000000004</v>
      </c>
      <c r="BE15" s="17">
        <v>1.3803636363636365</v>
      </c>
      <c r="BF15" s="17">
        <v>0.4205023923444976</v>
      </c>
      <c r="BG15" s="17">
        <v>0.52105263157894743</v>
      </c>
      <c r="BH15" s="23">
        <f>224.71/1000</f>
        <v>0.22471000000000002</v>
      </c>
      <c r="BI15" s="23">
        <v>0.45602755980861254</v>
      </c>
      <c r="BJ15" s="23">
        <v>0.23054952153110048</v>
      </c>
      <c r="BK15" s="23">
        <v>9.0957894736842126E-2</v>
      </c>
      <c r="BL15" s="17">
        <v>1.1499999999999999</v>
      </c>
      <c r="BM15" s="17">
        <v>1.4331100478468901</v>
      </c>
      <c r="BN15" s="17">
        <v>1.1940191387559806</v>
      </c>
      <c r="BO15" s="17">
        <v>1.8736842105263161</v>
      </c>
      <c r="BP15" s="13">
        <v>42.53</v>
      </c>
      <c r="BQ15" s="13">
        <v>42.376267942583731</v>
      </c>
      <c r="BR15" s="13">
        <v>45.752062589277529</v>
      </c>
      <c r="BS15" s="13">
        <v>44.494736842105276</v>
      </c>
      <c r="BT15" s="13">
        <v>79.682999999999993</v>
      </c>
      <c r="BU15" s="13">
        <v>78.385899636147897</v>
      </c>
      <c r="BV15" s="13">
        <v>87.726977163461527</v>
      </c>
      <c r="BW15" s="13">
        <v>91.237040865384614</v>
      </c>
      <c r="BX15" s="13">
        <v>76.97</v>
      </c>
      <c r="BY15" s="13">
        <v>75.606203774224056</v>
      </c>
      <c r="BZ15" s="13">
        <v>84.614903846153837</v>
      </c>
      <c r="CA15" s="13">
        <v>88.099026442307689</v>
      </c>
      <c r="CB15" s="13">
        <v>2.7130000000000001</v>
      </c>
      <c r="CC15" s="13">
        <v>2.7202447294168768</v>
      </c>
      <c r="CD15" s="13">
        <v>3.1120733173076918</v>
      </c>
      <c r="CE15" s="13">
        <v>3.1380144230769234</v>
      </c>
      <c r="CF15" s="13">
        <v>15.235126191961974</v>
      </c>
      <c r="CG15" s="13">
        <v>15.542926295964115</v>
      </c>
      <c r="CH15" s="13">
        <v>17.219429362418023</v>
      </c>
      <c r="CI15" s="13">
        <v>16.684165125139991</v>
      </c>
      <c r="CJ15" s="17">
        <v>5.4782500000000001</v>
      </c>
      <c r="CK15" s="23">
        <v>5.2765054387753274</v>
      </c>
      <c r="CL15" s="23">
        <v>5.7786418269230762</v>
      </c>
      <c r="CM15" s="23">
        <v>5.5382487980769222</v>
      </c>
      <c r="CN15" s="24">
        <v>7.0577500000000004</v>
      </c>
      <c r="CO15" s="24">
        <v>6.7798318062888443</v>
      </c>
      <c r="CP15" s="24">
        <v>7.0676081730769225</v>
      </c>
      <c r="CQ15" s="24">
        <v>7.5895637019230762</v>
      </c>
      <c r="CR15" s="13">
        <v>141.63839999999999</v>
      </c>
      <c r="CS15" s="13">
        <v>139.6501135068126</v>
      </c>
      <c r="CT15" s="13">
        <v>126.9831346153846</v>
      </c>
      <c r="CU15" s="13">
        <v>117.76024615384615</v>
      </c>
      <c r="CV15" s="13">
        <v>23.1</v>
      </c>
      <c r="CW15" s="13">
        <v>18.507250867853692</v>
      </c>
      <c r="CX15" s="13">
        <v>21.810096153846153</v>
      </c>
      <c r="CY15" s="13">
        <v>19.895192307692309</v>
      </c>
      <c r="CZ15" s="13">
        <v>401.3</v>
      </c>
      <c r="DA15" s="13">
        <v>382.55730158771206</v>
      </c>
      <c r="DB15" s="13">
        <v>407.01516746411482</v>
      </c>
      <c r="DC15" s="13">
        <v>465.8631578947369</v>
      </c>
      <c r="DD15" s="13">
        <v>2.6</v>
      </c>
      <c r="DE15" s="13">
        <v>2.950527424242424</v>
      </c>
      <c r="DF15" s="13">
        <v>2.3257211538461537</v>
      </c>
      <c r="DG15" s="13">
        <v>2.743125</v>
      </c>
      <c r="DH15" s="17">
        <v>2.08</v>
      </c>
      <c r="DI15" s="17">
        <v>2.0803718787878784</v>
      </c>
      <c r="DJ15" s="17">
        <v>2.15</v>
      </c>
      <c r="DK15" s="17">
        <v>2.09</v>
      </c>
      <c r="DL15" s="17">
        <v>0.71799999999999997</v>
      </c>
      <c r="DM15" s="17">
        <v>0.73732152625827052</v>
      </c>
      <c r="DN15" s="17">
        <v>0.56644230769230763</v>
      </c>
      <c r="DO15" s="17">
        <v>0.54862500000000003</v>
      </c>
      <c r="DP15" s="17">
        <v>303.10000000000002</v>
      </c>
      <c r="DQ15" s="17">
        <v>237.51145405021029</v>
      </c>
      <c r="DR15" s="17">
        <v>273.11201923076925</v>
      </c>
      <c r="DS15" s="17">
        <v>369.14625000000001</v>
      </c>
      <c r="DT15" s="17">
        <v>1.31</v>
      </c>
      <c r="DU15" s="17">
        <v>1.2546348978056996</v>
      </c>
      <c r="DV15" s="17">
        <v>1.4264423076923074</v>
      </c>
      <c r="DW15" s="17">
        <v>1.9292307692307691</v>
      </c>
      <c r="DX15" s="13">
        <v>42.73</v>
      </c>
      <c r="DY15" s="13">
        <v>41.846686496940578</v>
      </c>
      <c r="DZ15" s="13">
        <v>44.093002939966595</v>
      </c>
      <c r="EA15" s="13">
        <v>42.985673076923078</v>
      </c>
    </row>
    <row r="16" spans="1:131" x14ac:dyDescent="0.25">
      <c r="A16" s="6">
        <v>15</v>
      </c>
      <c r="B16" s="8">
        <v>53</v>
      </c>
      <c r="C16" s="8" t="s">
        <v>2</v>
      </c>
      <c r="D16" s="12">
        <v>65.099999999999994</v>
      </c>
      <c r="E16" s="13">
        <v>163.5</v>
      </c>
      <c r="F16" s="11">
        <v>24.3</v>
      </c>
      <c r="G16" s="6">
        <v>81</v>
      </c>
      <c r="H16" s="6">
        <v>91.4</v>
      </c>
      <c r="I16" s="17">
        <f t="shared" si="0"/>
        <v>0.88621444201312904</v>
      </c>
      <c r="J16" s="6">
        <v>1294</v>
      </c>
      <c r="K16" s="20">
        <v>25.8</v>
      </c>
      <c r="L16" s="21">
        <v>55.661499999999997</v>
      </c>
      <c r="M16" s="13">
        <v>45.577638412017173</v>
      </c>
      <c r="N16" s="13">
        <v>39.182974248927032</v>
      </c>
      <c r="O16" s="13">
        <v>36.549133047210297</v>
      </c>
      <c r="P16" s="13">
        <v>49.699999999999996</v>
      </c>
      <c r="Q16" s="13">
        <v>40.796781115879838</v>
      </c>
      <c r="R16" s="13">
        <v>34.464206008583687</v>
      </c>
      <c r="S16" s="13">
        <v>35.019999999999996</v>
      </c>
      <c r="T16" s="13">
        <v>5.9614999999999991</v>
      </c>
      <c r="U16" s="13">
        <v>4.7808572961373397</v>
      </c>
      <c r="V16" s="13">
        <v>4.2696180257510727</v>
      </c>
      <c r="W16" s="13">
        <v>3.9339399141630902</v>
      </c>
      <c r="X16" s="13">
        <v>10.640793603519992</v>
      </c>
      <c r="Y16" s="13">
        <v>9.7915710720843734</v>
      </c>
      <c r="Z16" s="13">
        <v>9.104576919196294</v>
      </c>
      <c r="AA16" s="13">
        <v>8.4391053466211527</v>
      </c>
      <c r="AB16" s="24">
        <v>1.4465749999999999</v>
      </c>
      <c r="AC16" s="24">
        <v>1.2187232832618027</v>
      </c>
      <c r="AD16" s="24">
        <v>1.0064536480686694</v>
      </c>
      <c r="AE16" s="24">
        <v>1.0422984978540772</v>
      </c>
      <c r="AF16" s="24">
        <v>3.7247500000000002</v>
      </c>
      <c r="AG16" s="24">
        <v>3.6927778969957084</v>
      </c>
      <c r="AH16" s="24">
        <v>3.6448197424892697</v>
      </c>
      <c r="AI16" s="24">
        <v>3.4689731759656652</v>
      </c>
      <c r="AJ16" s="13">
        <v>140.4744</v>
      </c>
      <c r="AK16" s="13">
        <v>130.20785922746779</v>
      </c>
      <c r="AL16" s="13">
        <v>129.18382145922746</v>
      </c>
      <c r="AM16" s="13">
        <v>109.45293733905579</v>
      </c>
      <c r="AN16" s="13">
        <v>0.69</v>
      </c>
      <c r="AO16" s="13">
        <v>0.70390557939914167</v>
      </c>
      <c r="AP16" s="13">
        <v>0.70454935622317583</v>
      </c>
      <c r="AQ16" s="13">
        <v>0.79163090128755353</v>
      </c>
      <c r="AR16" s="13">
        <v>397.29</v>
      </c>
      <c r="AS16" s="13">
        <v>346.60905579399144</v>
      </c>
      <c r="AT16" s="13">
        <v>315.52068669527893</v>
      </c>
      <c r="AU16" s="13">
        <v>303.20394849785407</v>
      </c>
      <c r="AV16" s="17">
        <v>5.53</v>
      </c>
      <c r="AW16" s="17">
        <v>6.4937768240343345</v>
      </c>
      <c r="AX16" s="17">
        <v>3.9728755364806858</v>
      </c>
      <c r="AY16" s="17">
        <v>4.1257939914163089</v>
      </c>
      <c r="AZ16" s="17">
        <v>2.33</v>
      </c>
      <c r="BA16" s="17">
        <v>2.31</v>
      </c>
      <c r="BB16" s="17">
        <v>2.2799999999999998</v>
      </c>
      <c r="BC16" s="17">
        <v>2.17</v>
      </c>
      <c r="BD16" s="17">
        <v>0.89900000000000002</v>
      </c>
      <c r="BE16" s="17">
        <v>1.0826266094420602</v>
      </c>
      <c r="BF16" s="17">
        <v>0.69769957081545053</v>
      </c>
      <c r="BG16" s="17">
        <v>0.46380257510729611</v>
      </c>
      <c r="BH16" s="23">
        <f>298.12/1000</f>
        <v>0.29812</v>
      </c>
      <c r="BI16" s="23">
        <v>0.3802180686695279</v>
      </c>
      <c r="BJ16" s="23">
        <v>0.22222660944206007</v>
      </c>
      <c r="BK16" s="23">
        <v>0.21420600858369099</v>
      </c>
      <c r="BL16" s="17">
        <v>0.94</v>
      </c>
      <c r="BM16" s="17">
        <v>1.0013304721030043</v>
      </c>
      <c r="BN16" s="17">
        <v>0.75347639484978535</v>
      </c>
      <c r="BO16" s="17">
        <v>0.68918454935622309</v>
      </c>
      <c r="BP16" s="13">
        <v>48.17</v>
      </c>
      <c r="BQ16" s="13">
        <v>47.677210300429188</v>
      </c>
      <c r="BR16" s="13">
        <v>44.543175965665235</v>
      </c>
      <c r="BS16" s="13">
        <v>41.323133047210298</v>
      </c>
      <c r="BT16" s="13">
        <v>49.118000000000002</v>
      </c>
      <c r="BU16" s="13">
        <v>42.002556053811652</v>
      </c>
      <c r="BV16" s="13">
        <v>42.002881165919277</v>
      </c>
      <c r="BW16" s="13">
        <v>44.250257847533632</v>
      </c>
      <c r="BX16" s="13">
        <v>44.07</v>
      </c>
      <c r="BY16" s="13">
        <v>37.480022421524659</v>
      </c>
      <c r="BZ16" s="13">
        <v>37.394820627802687</v>
      </c>
      <c r="CA16" s="13">
        <v>39.69076233183857</v>
      </c>
      <c r="CB16" s="13">
        <v>5.048</v>
      </c>
      <c r="CC16" s="13">
        <v>4.5225336322869945</v>
      </c>
      <c r="CD16" s="13">
        <v>4.6080605381165922</v>
      </c>
      <c r="CE16" s="13">
        <v>4.5594955156950681</v>
      </c>
      <c r="CF16" s="13">
        <v>11.743892928702929</v>
      </c>
      <c r="CG16" s="13">
        <v>10.3165713400226</v>
      </c>
      <c r="CH16" s="13">
        <v>9.6070236353152207</v>
      </c>
      <c r="CI16" s="13">
        <v>9.9109508165267162</v>
      </c>
      <c r="CJ16" s="17">
        <v>1.2227749999999999</v>
      </c>
      <c r="CK16" s="23">
        <v>1.0981015695067262</v>
      </c>
      <c r="CL16" s="23">
        <v>1.1367282511210761</v>
      </c>
      <c r="CM16" s="23">
        <v>1.2631278026905828</v>
      </c>
      <c r="CN16" s="24">
        <v>3.0942500000000002</v>
      </c>
      <c r="CO16" s="24">
        <v>2.5741704035874435</v>
      </c>
      <c r="CP16" s="24">
        <v>2.6113565022421525</v>
      </c>
      <c r="CQ16" s="24">
        <v>2.8599708520179372</v>
      </c>
      <c r="CR16" s="13">
        <v>129.59519999999998</v>
      </c>
      <c r="CS16" s="13">
        <v>111.25523946188338</v>
      </c>
      <c r="CT16" s="13">
        <v>113.09097040358743</v>
      </c>
      <c r="CU16" s="13">
        <v>105.7186869955157</v>
      </c>
      <c r="CV16" s="13">
        <v>0.65</v>
      </c>
      <c r="CW16" s="13">
        <v>0.60807174887892368</v>
      </c>
      <c r="CX16" s="13">
        <v>0.48878923766816146</v>
      </c>
      <c r="CY16" s="13">
        <v>0.6045739910313902</v>
      </c>
      <c r="CZ16" s="13">
        <v>312.58999999999997</v>
      </c>
      <c r="DA16" s="13">
        <v>293.54845493562232</v>
      </c>
      <c r="DB16" s="13">
        <v>320.39381974248926</v>
      </c>
      <c r="DC16" s="13">
        <v>302.2819313304721</v>
      </c>
      <c r="DD16" s="13">
        <v>4.18</v>
      </c>
      <c r="DE16" s="13">
        <v>3.658565022421524</v>
      </c>
      <c r="DF16" s="13">
        <v>4.3697757847533634</v>
      </c>
      <c r="DG16" s="13">
        <v>5.5083408071748883</v>
      </c>
      <c r="DH16" s="17">
        <v>2.23</v>
      </c>
      <c r="DI16" s="17">
        <v>2.2599999999999998</v>
      </c>
      <c r="DJ16" s="17">
        <v>2.1800000000000002</v>
      </c>
      <c r="DK16" s="17">
        <v>2.14</v>
      </c>
      <c r="DL16" s="17">
        <v>0.74199999999999999</v>
      </c>
      <c r="DM16" s="17">
        <v>0.62834080717488783</v>
      </c>
      <c r="DN16" s="17">
        <v>0.74198206278026912</v>
      </c>
      <c r="DO16" s="17">
        <v>0.49997309417040364</v>
      </c>
      <c r="DP16" s="17">
        <v>196.84</v>
      </c>
      <c r="DQ16" s="17">
        <v>186.57668161434972</v>
      </c>
      <c r="DR16" s="17">
        <v>235.58663677130048</v>
      </c>
      <c r="DS16" s="17">
        <v>196.29461883408075</v>
      </c>
      <c r="DT16" s="17">
        <v>0.56999999999999995</v>
      </c>
      <c r="DU16" s="17">
        <v>0.57766816143497746</v>
      </c>
      <c r="DV16" s="17">
        <v>0.64520179372197317</v>
      </c>
      <c r="DW16" s="17">
        <v>0.59497757847533639</v>
      </c>
      <c r="DX16" s="13">
        <v>45.26</v>
      </c>
      <c r="DY16" s="13">
        <v>45.818206278026899</v>
      </c>
      <c r="DZ16" s="13">
        <v>45.867982062780271</v>
      </c>
      <c r="EA16" s="13">
        <v>44.076322869955163</v>
      </c>
    </row>
    <row r="17" spans="1:131" x14ac:dyDescent="0.25">
      <c r="A17" s="6">
        <v>16</v>
      </c>
      <c r="B17" s="8">
        <v>52</v>
      </c>
      <c r="C17" s="8" t="s">
        <v>3</v>
      </c>
      <c r="D17" s="8">
        <v>89.6</v>
      </c>
      <c r="E17" s="6">
        <v>174</v>
      </c>
      <c r="F17" s="11">
        <v>29.5</v>
      </c>
      <c r="G17" s="6">
        <v>110</v>
      </c>
      <c r="H17" s="6">
        <v>114</v>
      </c>
      <c r="I17" s="17">
        <f t="shared" si="0"/>
        <v>0.96491228070175439</v>
      </c>
      <c r="J17" s="18">
        <v>1544</v>
      </c>
      <c r="K17" s="20">
        <v>31.7</v>
      </c>
      <c r="L17" s="21">
        <v>84.485500000000002</v>
      </c>
      <c r="M17" s="13">
        <v>81.645510321100915</v>
      </c>
      <c r="N17" s="13">
        <v>85.317966743119257</v>
      </c>
      <c r="O17" s="13">
        <v>89.202149082568795</v>
      </c>
      <c r="P17" s="13">
        <v>80.5</v>
      </c>
      <c r="Q17" s="13">
        <v>77.764908256880716</v>
      </c>
      <c r="R17" s="13">
        <v>81.653956422018339</v>
      </c>
      <c r="S17" s="13">
        <v>81.662499999999994</v>
      </c>
      <c r="T17" s="13">
        <v>3.9855</v>
      </c>
      <c r="U17" s="13">
        <v>3.8806020642201831</v>
      </c>
      <c r="V17" s="13">
        <v>4.1773302752293571</v>
      </c>
      <c r="W17" s="13">
        <v>4.1682614678899075</v>
      </c>
      <c r="X17" s="13">
        <v>13.563169318324599</v>
      </c>
      <c r="Y17" s="13">
        <v>14.834834552066578</v>
      </c>
      <c r="Z17" s="13">
        <v>11.782164219248957</v>
      </c>
      <c r="AA17" s="13">
        <v>16.290446068451836</v>
      </c>
      <c r="AB17" s="24">
        <v>3.3642499999999997</v>
      </c>
      <c r="AC17" s="24">
        <v>3.104432339449541</v>
      </c>
      <c r="AD17" s="24">
        <v>3.197482798165137</v>
      </c>
      <c r="AE17" s="24">
        <v>3.02597247706422</v>
      </c>
      <c r="AF17" s="24">
        <v>4.1437499999999998</v>
      </c>
      <c r="AG17" s="24">
        <v>4.0867259174311918</v>
      </c>
      <c r="AH17" s="24">
        <v>3.8586295871559626</v>
      </c>
      <c r="AI17" s="24">
        <v>4.3148222477064211</v>
      </c>
      <c r="AJ17" s="13">
        <v>126.68880000000001</v>
      </c>
      <c r="AK17" s="13">
        <v>132.58596330275228</v>
      </c>
      <c r="AL17" s="13">
        <v>135.07284770642198</v>
      </c>
      <c r="AM17" s="13">
        <v>138.29922935779817</v>
      </c>
      <c r="AN17" s="13">
        <v>1.1299999999999999</v>
      </c>
      <c r="AO17" s="13">
        <v>1.0454128440366972</v>
      </c>
      <c r="AP17" s="13">
        <v>0.98706422018348616</v>
      </c>
      <c r="AQ17" s="13">
        <v>0.73931192660550449</v>
      </c>
      <c r="AR17" s="13">
        <v>481.56</v>
      </c>
      <c r="AS17" s="13">
        <v>414.58509174311922</v>
      </c>
      <c r="AT17" s="13">
        <v>525.06229357798156</v>
      </c>
      <c r="AU17" s="13">
        <v>436.86045871559628</v>
      </c>
      <c r="AV17" s="17">
        <v>3.73</v>
      </c>
      <c r="AW17" s="17">
        <v>3.6983944954128436</v>
      </c>
      <c r="AX17" s="17">
        <v>3.3150458715596325</v>
      </c>
      <c r="AY17" s="17">
        <v>2.3949541284403666</v>
      </c>
      <c r="AZ17" s="17">
        <v>2.1800000000000002</v>
      </c>
      <c r="BA17" s="17">
        <v>2.15</v>
      </c>
      <c r="BB17" s="17">
        <v>2.0299999999999998</v>
      </c>
      <c r="BC17" s="17">
        <v>2.27</v>
      </c>
      <c r="BD17" s="17">
        <v>0.41499999999999998</v>
      </c>
      <c r="BE17" s="17">
        <v>0.55623853211009167</v>
      </c>
      <c r="BF17" s="17">
        <v>0.49911926605504581</v>
      </c>
      <c r="BG17" s="17">
        <v>0.26656880733944949</v>
      </c>
      <c r="BH17" s="23">
        <f>403.97/1000</f>
        <v>0.40397000000000005</v>
      </c>
      <c r="BI17" s="23">
        <v>0.48273417431192656</v>
      </c>
      <c r="BJ17" s="23">
        <v>0.3507895871559632</v>
      </c>
      <c r="BK17" s="23">
        <v>0.39842665137614669</v>
      </c>
      <c r="BL17" s="17">
        <v>1.94</v>
      </c>
      <c r="BM17" s="17">
        <v>1.883715596330275</v>
      </c>
      <c r="BN17" s="17">
        <v>1.638899082568807</v>
      </c>
      <c r="BO17" s="17">
        <v>1.8847247706422017</v>
      </c>
      <c r="BP17" s="13">
        <v>46.07</v>
      </c>
      <c r="BQ17" s="13">
        <v>46.866055045871555</v>
      </c>
      <c r="BR17" s="13">
        <v>44.855550458715591</v>
      </c>
      <c r="BS17" s="13">
        <v>47.420091743119258</v>
      </c>
      <c r="BT17" s="13">
        <v>81.972999999999999</v>
      </c>
      <c r="BU17" s="13">
        <v>96.655797101449281</v>
      </c>
      <c r="BV17" s="13">
        <v>95.095314009661834</v>
      </c>
      <c r="BW17" s="13">
        <v>82.605981384930132</v>
      </c>
      <c r="BX17" s="13">
        <v>77.797499999999999</v>
      </c>
      <c r="BY17" s="13">
        <v>91.796884057971013</v>
      </c>
      <c r="BZ17" s="13">
        <v>90.358599033816432</v>
      </c>
      <c r="CA17" s="13">
        <v>77.175685983320577</v>
      </c>
      <c r="CB17" s="13">
        <v>4.1754999999999995</v>
      </c>
      <c r="CC17" s="13">
        <v>4.8589130434782613</v>
      </c>
      <c r="CD17" s="13">
        <v>4.7367149758454108</v>
      </c>
      <c r="CE17" s="13">
        <v>4.074828265215551</v>
      </c>
      <c r="CF17" s="13">
        <v>13.00791513780965</v>
      </c>
      <c r="CG17" s="13">
        <v>17.607957478952748</v>
      </c>
      <c r="CH17" s="13">
        <v>16.42369313806952</v>
      </c>
      <c r="CI17" s="13">
        <v>13.40870355959567</v>
      </c>
      <c r="CJ17" s="17">
        <v>3.98075</v>
      </c>
      <c r="CK17" s="23">
        <v>4.426512077294686</v>
      </c>
      <c r="CL17" s="23">
        <v>4.1176135265700493</v>
      </c>
      <c r="CM17" s="23">
        <v>3.996016687600656</v>
      </c>
      <c r="CN17" s="24">
        <v>3.9797500000000001</v>
      </c>
      <c r="CO17" s="24">
        <v>5.173137681159421</v>
      </c>
      <c r="CP17" s="24">
        <v>4.5308599033816428</v>
      </c>
      <c r="CQ17" s="24">
        <v>3.8853939609845045</v>
      </c>
      <c r="CR17" s="13">
        <v>141.85439999999997</v>
      </c>
      <c r="CS17" s="13">
        <v>157.52252753623188</v>
      </c>
      <c r="CT17" s="13">
        <v>140.93022608695654</v>
      </c>
      <c r="CU17" s="13">
        <v>140.54987364571787</v>
      </c>
      <c r="CV17" s="13">
        <v>1.69</v>
      </c>
      <c r="CW17" s="13">
        <v>1.6818357487922706</v>
      </c>
      <c r="CX17" s="13">
        <v>1.6796135265700485</v>
      </c>
      <c r="CY17" s="13">
        <v>1.6588239372249809</v>
      </c>
      <c r="CZ17" s="13">
        <v>488.53</v>
      </c>
      <c r="DA17" s="13">
        <v>412.88876146788982</v>
      </c>
      <c r="DB17" s="13">
        <v>374.58155963302744</v>
      </c>
      <c r="DC17" s="13">
        <v>516.75111752372379</v>
      </c>
      <c r="DD17" s="13">
        <v>3.67</v>
      </c>
      <c r="DE17" s="13">
        <v>2.6670531400966189</v>
      </c>
      <c r="DF17" s="13">
        <v>3.5947826086956525</v>
      </c>
      <c r="DG17" s="13">
        <v>3.227058251134443</v>
      </c>
      <c r="DH17" s="17">
        <v>2.0699999999999998</v>
      </c>
      <c r="DI17" s="17">
        <v>2.06</v>
      </c>
      <c r="DJ17" s="17">
        <v>2.12</v>
      </c>
      <c r="DK17" s="17">
        <v>2.0681147306031877</v>
      </c>
      <c r="DL17" s="17">
        <v>0.39800000000000002</v>
      </c>
      <c r="DM17" s="17">
        <v>0.31845410628019327</v>
      </c>
      <c r="DN17" s="17">
        <v>0.30110144927536231</v>
      </c>
      <c r="DO17" s="17">
        <v>0.28310277728680644</v>
      </c>
      <c r="DP17" s="17">
        <v>366.75</v>
      </c>
      <c r="DQ17" s="17">
        <v>310.19420289855071</v>
      </c>
      <c r="DR17" s="17">
        <v>310.62608695652176</v>
      </c>
      <c r="DS17" s="17">
        <v>279.90443804264868</v>
      </c>
      <c r="DT17" s="17">
        <v>1.44</v>
      </c>
      <c r="DU17" s="17">
        <v>1.2340096618357488</v>
      </c>
      <c r="DV17" s="17">
        <v>1.2289855072463769</v>
      </c>
      <c r="DW17" s="17">
        <v>1.693163443391293</v>
      </c>
      <c r="DX17" s="13">
        <v>44.81</v>
      </c>
      <c r="DY17" s="13">
        <v>42.573333333333338</v>
      </c>
      <c r="DZ17" s="13">
        <v>46.34299516908213</v>
      </c>
      <c r="EA17" s="13">
        <v>45.884996178790672</v>
      </c>
    </row>
    <row r="18" spans="1:131" x14ac:dyDescent="0.25">
      <c r="A18" s="6">
        <v>17</v>
      </c>
      <c r="B18" s="8">
        <v>27</v>
      </c>
      <c r="C18" s="8" t="s">
        <v>2</v>
      </c>
      <c r="D18" s="8">
        <v>73.3</v>
      </c>
      <c r="E18" s="6">
        <v>176.5</v>
      </c>
      <c r="F18" s="11">
        <v>23.5</v>
      </c>
      <c r="G18" s="6">
        <v>76</v>
      </c>
      <c r="H18" s="6">
        <v>110</v>
      </c>
      <c r="I18" s="17">
        <f t="shared" si="0"/>
        <v>0.69090909090909092</v>
      </c>
      <c r="J18" s="6">
        <v>1585</v>
      </c>
      <c r="K18" s="19">
        <v>47.8</v>
      </c>
      <c r="L18" s="21">
        <v>92.04334999999999</v>
      </c>
      <c r="M18" s="13">
        <v>112.58588981042652</v>
      </c>
      <c r="N18" s="13">
        <v>109.05018483412321</v>
      </c>
      <c r="O18" s="13">
        <v>103.01824869668246</v>
      </c>
      <c r="P18" s="13">
        <v>89.949999999999989</v>
      </c>
      <c r="Q18" s="13">
        <v>110.05450236966824</v>
      </c>
      <c r="R18" s="13">
        <v>106.6308056872038</v>
      </c>
      <c r="S18" s="13">
        <v>97.14</v>
      </c>
      <c r="T18" s="13">
        <v>2.09335</v>
      </c>
      <c r="U18" s="13">
        <v>2.5313874407582939</v>
      </c>
      <c r="V18" s="13">
        <v>2.4105497630331758</v>
      </c>
      <c r="W18" s="13">
        <v>2.1952155213270141</v>
      </c>
      <c r="X18" s="13">
        <v>22.900226968068349</v>
      </c>
      <c r="Y18" s="13">
        <v>14.480344180798191</v>
      </c>
      <c r="Z18" s="13">
        <v>25.877655401472094</v>
      </c>
      <c r="AA18" s="13">
        <v>23.792288952969269</v>
      </c>
      <c r="AB18" s="24">
        <v>4.6970000000000001</v>
      </c>
      <c r="AC18" s="24">
        <v>6.5540000000000003</v>
      </c>
      <c r="AD18" s="24">
        <v>6.3133933649289107</v>
      </c>
      <c r="AE18" s="24">
        <v>5.8302263033175361</v>
      </c>
      <c r="AF18" s="24">
        <v>6.0914999999999999</v>
      </c>
      <c r="AG18" s="24">
        <v>6.5245450236966818</v>
      </c>
      <c r="AH18" s="24">
        <v>6.235848341232229</v>
      </c>
      <c r="AI18" s="24">
        <v>6.3224573459715643</v>
      </c>
      <c r="AJ18" s="13">
        <v>130.43519999999998</v>
      </c>
      <c r="AK18" s="13">
        <v>152.33214028436018</v>
      </c>
      <c r="AL18" s="13">
        <v>156.17598483412323</v>
      </c>
      <c r="AM18" s="13">
        <v>146.9687203791469</v>
      </c>
      <c r="AN18" s="13">
        <v>34</v>
      </c>
      <c r="AO18" s="13">
        <v>37.916587677725119</v>
      </c>
      <c r="AP18" s="13">
        <v>32.655924170616117</v>
      </c>
      <c r="AQ18" s="13">
        <v>30.307109004739335</v>
      </c>
      <c r="AR18" s="13">
        <v>301.5</v>
      </c>
      <c r="AS18" s="13">
        <v>657.14587677725115</v>
      </c>
      <c r="AT18" s="13">
        <v>324.54255924170616</v>
      </c>
      <c r="AU18" s="13">
        <v>339.06597156398101</v>
      </c>
      <c r="AV18" s="17">
        <v>3.04</v>
      </c>
      <c r="AW18" s="17">
        <v>2.8598104265402844</v>
      </c>
      <c r="AX18" s="17">
        <v>2.5285308056872045</v>
      </c>
      <c r="AY18" s="17">
        <v>2.5636492890995259</v>
      </c>
      <c r="AZ18" s="17">
        <v>2.11</v>
      </c>
      <c r="BA18" s="17">
        <v>2.2599999999999998</v>
      </c>
      <c r="BB18" s="17">
        <v>2.16</v>
      </c>
      <c r="BC18" s="17">
        <v>2.19</v>
      </c>
      <c r="BD18" s="17">
        <v>0.69199999999999995</v>
      </c>
      <c r="BE18" s="17">
        <v>1.7351658767772513</v>
      </c>
      <c r="BF18" s="17">
        <v>0.37774407582938391</v>
      </c>
      <c r="BG18" s="17">
        <v>0.21692417061611372</v>
      </c>
      <c r="BH18" s="23">
        <f>68.88/1000</f>
        <v>6.8879999999999997E-2</v>
      </c>
      <c r="BI18" s="23">
        <v>0.41283023696682464</v>
      </c>
      <c r="BJ18" s="23">
        <v>7.1576872037914699E-2</v>
      </c>
      <c r="BK18" s="23">
        <v>4.0136161137440757E-2</v>
      </c>
      <c r="BL18" s="17">
        <v>0.51</v>
      </c>
      <c r="BM18" s="17">
        <v>0.89971563981042646</v>
      </c>
      <c r="BN18" s="17">
        <v>0.56303317535545039</v>
      </c>
      <c r="BO18" s="17">
        <v>0.48781990521327007</v>
      </c>
      <c r="BP18" s="13">
        <v>42.02</v>
      </c>
      <c r="BQ18" s="13">
        <v>43.80758293838862</v>
      </c>
      <c r="BR18" s="13">
        <v>43.844928909952614</v>
      </c>
      <c r="BS18" s="13">
        <v>44.381232227488148</v>
      </c>
      <c r="BT18" s="13">
        <v>102.41789999999999</v>
      </c>
      <c r="BU18" s="13">
        <v>102.18580465116281</v>
      </c>
      <c r="BV18" s="13">
        <v>121.536025</v>
      </c>
      <c r="BW18" s="13">
        <v>103.58465720930232</v>
      </c>
      <c r="BX18" s="13">
        <v>100.39249999999998</v>
      </c>
      <c r="BY18" s="13">
        <v>100.25041860465117</v>
      </c>
      <c r="BZ18" s="13">
        <v>119.20781395348838</v>
      </c>
      <c r="CA18" s="13">
        <v>101.62109302325581</v>
      </c>
      <c r="CB18" s="13">
        <v>2.0253999999999999</v>
      </c>
      <c r="CC18" s="13">
        <v>1.9353860465116284</v>
      </c>
      <c r="CD18" s="13">
        <v>2.3282110465116279</v>
      </c>
      <c r="CE18" s="13">
        <v>1.9635641860465114</v>
      </c>
      <c r="CF18" s="13">
        <v>25.328853015634277</v>
      </c>
      <c r="CG18" s="13">
        <v>27.809832416198109</v>
      </c>
      <c r="CH18" s="13">
        <v>28.198467570876275</v>
      </c>
      <c r="CI18" s="13">
        <v>24.804389483455001</v>
      </c>
      <c r="CJ18" s="17">
        <v>5.7452499999999995</v>
      </c>
      <c r="CK18" s="23">
        <v>5.257748837209304</v>
      </c>
      <c r="CL18" s="23">
        <v>6.2407825581395349</v>
      </c>
      <c r="CM18" s="23">
        <v>5.5457930232558139</v>
      </c>
      <c r="CN18" s="24">
        <v>6.4732500000000002</v>
      </c>
      <c r="CO18" s="24">
        <v>6.0068465116279075</v>
      </c>
      <c r="CP18" s="24">
        <v>7.9952953488372103</v>
      </c>
      <c r="CQ18" s="24">
        <v>6.6998720930232549</v>
      </c>
      <c r="CR18" s="13">
        <v>158.6208</v>
      </c>
      <c r="CS18" s="13">
        <v>178.53821023255816</v>
      </c>
      <c r="CT18" s="13">
        <v>165.30434232558139</v>
      </c>
      <c r="CU18" s="13">
        <v>150.4169413953488</v>
      </c>
      <c r="CV18" s="13">
        <v>15</v>
      </c>
      <c r="CW18" s="13">
        <v>15.106976744186049</v>
      </c>
      <c r="CX18" s="13">
        <v>16.083255813953489</v>
      </c>
      <c r="CY18" s="13">
        <v>13.954883720930232</v>
      </c>
      <c r="CZ18" s="13">
        <v>303.82</v>
      </c>
      <c r="DA18" s="13">
        <v>300.9548815165877</v>
      </c>
      <c r="DB18" s="13">
        <v>318.80985781990529</v>
      </c>
      <c r="DC18" s="13">
        <v>331.63450236966821</v>
      </c>
      <c r="DD18" s="13">
        <v>2.7</v>
      </c>
      <c r="DE18" s="13">
        <v>2.510883720930233</v>
      </c>
      <c r="DF18" s="13">
        <v>3.216651162790698</v>
      </c>
      <c r="DG18" s="13">
        <v>2.5770697674418601</v>
      </c>
      <c r="DH18" s="17">
        <v>2.15</v>
      </c>
      <c r="DI18" s="17">
        <v>2.2400000000000002</v>
      </c>
      <c r="DJ18" s="17">
        <v>2.29</v>
      </c>
      <c r="DK18" s="17">
        <v>2.19</v>
      </c>
      <c r="DL18" s="17">
        <v>0.59</v>
      </c>
      <c r="DM18" s="17">
        <v>0.30526511627906983</v>
      </c>
      <c r="DN18" s="17">
        <v>0.58581395348837217</v>
      </c>
      <c r="DO18" s="17">
        <v>0.13853023255813954</v>
      </c>
      <c r="DP18" s="17">
        <v>71.61</v>
      </c>
      <c r="DQ18" s="17">
        <v>43.466418604651167</v>
      </c>
      <c r="DR18" s="17">
        <v>75.101348837209315</v>
      </c>
      <c r="DS18" s="17">
        <v>35.620604651162786</v>
      </c>
      <c r="DT18" s="17">
        <v>0.36</v>
      </c>
      <c r="DU18" s="17">
        <v>0.34381395348837218</v>
      </c>
      <c r="DV18" s="17">
        <v>0.39409302325581397</v>
      </c>
      <c r="DW18" s="17">
        <v>0.46855813953488373</v>
      </c>
      <c r="DX18" s="13">
        <v>41.6</v>
      </c>
      <c r="DY18" s="13">
        <v>44.45618604651164</v>
      </c>
      <c r="DZ18" s="13">
        <v>45.139627906976749</v>
      </c>
      <c r="EA18" s="13">
        <v>44.879720930232558</v>
      </c>
    </row>
    <row r="19" spans="1:131" x14ac:dyDescent="0.25">
      <c r="A19" s="6">
        <v>18</v>
      </c>
      <c r="B19" s="8">
        <v>52</v>
      </c>
      <c r="C19" s="8" t="s">
        <v>3</v>
      </c>
      <c r="D19" s="8">
        <v>91.4</v>
      </c>
      <c r="E19" s="6">
        <v>177.5</v>
      </c>
      <c r="F19" s="11">
        <v>29</v>
      </c>
      <c r="G19" s="6">
        <v>102</v>
      </c>
      <c r="H19" s="6">
        <v>107</v>
      </c>
      <c r="I19" s="17">
        <f t="shared" si="0"/>
        <v>0.95327102803738317</v>
      </c>
      <c r="J19" s="6">
        <v>1848</v>
      </c>
      <c r="K19" s="20">
        <v>31.9</v>
      </c>
      <c r="L19" s="21">
        <v>83.19874999999999</v>
      </c>
      <c r="M19" s="13">
        <v>81.100852380952389</v>
      </c>
      <c r="N19" s="13">
        <v>87.741546428571439</v>
      </c>
      <c r="O19" s="13">
        <v>92.063000000000002</v>
      </c>
      <c r="P19" s="13">
        <v>78.25</v>
      </c>
      <c r="Q19" s="13">
        <v>76.345238095238088</v>
      </c>
      <c r="R19" s="13">
        <v>82.96350000000001</v>
      </c>
      <c r="S19" s="13">
        <v>86.272500000000008</v>
      </c>
      <c r="T19" s="13">
        <v>4.9487500000000004</v>
      </c>
      <c r="U19" s="13">
        <v>4.7556142857142856</v>
      </c>
      <c r="V19" s="13">
        <v>5.5103607142857136</v>
      </c>
      <c r="W19" s="13">
        <v>5.7904999999999998</v>
      </c>
      <c r="X19" s="13">
        <v>17.969752430734882</v>
      </c>
      <c r="Y19" s="13">
        <v>16.075074361885378</v>
      </c>
      <c r="Z19" s="13">
        <v>17.039668541560097</v>
      </c>
      <c r="AA19" s="13">
        <v>19.594228794203456</v>
      </c>
      <c r="AB19" s="24">
        <v>5.2070000000000007</v>
      </c>
      <c r="AC19" s="24">
        <v>4.641285714285714</v>
      </c>
      <c r="AD19" s="24">
        <v>5.0115857142857134</v>
      </c>
      <c r="AE19" s="24">
        <v>5.040750000000001</v>
      </c>
      <c r="AF19" s="24">
        <v>5.5149999999999997</v>
      </c>
      <c r="AG19" s="24">
        <v>5.5675238095238093</v>
      </c>
      <c r="AH19" s="24">
        <v>5.5937857142857137</v>
      </c>
      <c r="AI19" s="24">
        <v>5.5149999999999997</v>
      </c>
      <c r="AJ19" s="13">
        <v>129.37440000000001</v>
      </c>
      <c r="AK19" s="13">
        <v>132.50605714285712</v>
      </c>
      <c r="AL19" s="13">
        <v>146.90427428571428</v>
      </c>
      <c r="AM19" s="13">
        <v>132.648</v>
      </c>
      <c r="AN19" s="13">
        <v>5</v>
      </c>
      <c r="AO19" s="13">
        <v>5.8047619047619046</v>
      </c>
      <c r="AP19" s="13">
        <v>5.2032857142857143</v>
      </c>
      <c r="AQ19" s="13">
        <v>5.49</v>
      </c>
      <c r="AR19" s="13">
        <v>349.16</v>
      </c>
      <c r="AS19" s="13">
        <v>385.87028571428573</v>
      </c>
      <c r="AT19" s="13">
        <v>397.45799999999997</v>
      </c>
      <c r="AU19" s="13">
        <v>354.48</v>
      </c>
      <c r="AV19" s="17">
        <v>2.99</v>
      </c>
      <c r="AW19" s="17">
        <v>3.3415238095238093</v>
      </c>
      <c r="AX19" s="17">
        <v>2.6675714285714283</v>
      </c>
      <c r="AY19" s="17">
        <v>3.12</v>
      </c>
      <c r="AZ19" s="17">
        <v>2.1</v>
      </c>
      <c r="BA19" s="17">
        <v>2.12</v>
      </c>
      <c r="BB19" s="17">
        <v>2.13</v>
      </c>
      <c r="BC19" s="17">
        <v>2.1</v>
      </c>
      <c r="BD19" s="17">
        <v>0.47</v>
      </c>
      <c r="BE19" s="17">
        <v>0.69354285714285713</v>
      </c>
      <c r="BF19" s="17">
        <v>0.62074285714285715</v>
      </c>
      <c r="BG19" s="17">
        <v>0.315</v>
      </c>
      <c r="BH19" s="23">
        <f>384.96/1000</f>
        <v>0.38495999999999997</v>
      </c>
      <c r="BI19" s="23">
        <v>0.59622476190476181</v>
      </c>
      <c r="BJ19" s="23">
        <v>0.6181361428571428</v>
      </c>
      <c r="BK19" s="23">
        <v>0.70201000000000002</v>
      </c>
      <c r="BL19" s="17">
        <v>2.5099999999999998</v>
      </c>
      <c r="BM19" s="17">
        <v>2.0594285714285716</v>
      </c>
      <c r="BN19" s="17">
        <v>2.1807142857142856</v>
      </c>
      <c r="BO19" s="17">
        <v>2.93</v>
      </c>
      <c r="BP19" s="13">
        <v>45.94</v>
      </c>
      <c r="BQ19" s="13">
        <v>48.174476190476184</v>
      </c>
      <c r="BR19" s="13">
        <v>47.042571428571428</v>
      </c>
      <c r="BS19" s="13">
        <v>46.42</v>
      </c>
      <c r="BT19" s="13">
        <v>64.395750000000007</v>
      </c>
      <c r="BU19" s="13">
        <v>61.153640547263684</v>
      </c>
      <c r="BV19" s="13">
        <v>67.940084577114433</v>
      </c>
      <c r="BW19" s="13">
        <v>76.391761194029854</v>
      </c>
      <c r="BX19" s="13">
        <v>60.232500000000002</v>
      </c>
      <c r="BY19" s="13">
        <v>57.143196517412939</v>
      </c>
      <c r="BZ19" s="13">
        <v>63.500099502487558</v>
      </c>
      <c r="CA19" s="13">
        <v>71.381492537313449</v>
      </c>
      <c r="CB19" s="13">
        <v>4.1632499999999997</v>
      </c>
      <c r="CC19" s="13">
        <v>4.0104440298507464</v>
      </c>
      <c r="CD19" s="13">
        <v>4.4399850746268665</v>
      </c>
      <c r="CE19" s="13">
        <v>5.0102686567164181</v>
      </c>
      <c r="CF19" s="13">
        <v>14.869059258085349</v>
      </c>
      <c r="CG19" s="13">
        <v>13.524583544694655</v>
      </c>
      <c r="CH19" s="13">
        <v>16.087229555579874</v>
      </c>
      <c r="CI19" s="13">
        <v>15.555151994972729</v>
      </c>
      <c r="CJ19" s="17">
        <v>3.3139999999999996</v>
      </c>
      <c r="CK19" s="23">
        <v>3.4518084577114432</v>
      </c>
      <c r="CL19" s="23">
        <v>3.5770000000000008</v>
      </c>
      <c r="CM19" s="23">
        <v>3.9953395522388071</v>
      </c>
      <c r="CN19" s="24">
        <v>3.8195000000000001</v>
      </c>
      <c r="CO19" s="24">
        <v>3.5448731343283582</v>
      </c>
      <c r="CP19" s="24">
        <v>4.2525174129353243</v>
      </c>
      <c r="CQ19" s="24">
        <v>4.7705111940298517</v>
      </c>
      <c r="CR19" s="13">
        <v>120.76560000000001</v>
      </c>
      <c r="CS19" s="13">
        <v>99.699594029850758</v>
      </c>
      <c r="CT19" s="13">
        <v>92.193719402985082</v>
      </c>
      <c r="CU19" s="13">
        <v>111.01687164179104</v>
      </c>
      <c r="CV19" s="13">
        <v>2.25</v>
      </c>
      <c r="CW19" s="13">
        <v>2.21771144278607</v>
      </c>
      <c r="CX19" s="13">
        <v>2.17452736318408</v>
      </c>
      <c r="CY19" s="13">
        <v>2.182985074626866</v>
      </c>
      <c r="CZ19" s="13">
        <v>325.20999999999998</v>
      </c>
      <c r="DA19" s="13">
        <v>353.68666666666667</v>
      </c>
      <c r="DB19" s="13">
        <v>335.35328571428568</v>
      </c>
      <c r="DC19" s="13">
        <v>349.93</v>
      </c>
      <c r="DD19" s="13">
        <v>3.49</v>
      </c>
      <c r="DE19" s="13">
        <v>2.3662189054726372</v>
      </c>
      <c r="DF19" s="13">
        <v>2.4963184079601994</v>
      </c>
      <c r="DG19" s="13">
        <v>3.1579104477611946</v>
      </c>
      <c r="DH19" s="17">
        <v>2.0099999999999998</v>
      </c>
      <c r="DI19" s="17">
        <v>1.99</v>
      </c>
      <c r="DJ19" s="17">
        <v>1.96</v>
      </c>
      <c r="DK19" s="17">
        <v>2.13</v>
      </c>
      <c r="DL19" s="17">
        <v>0.38800000000000001</v>
      </c>
      <c r="DM19" s="17">
        <v>0.32275621890547268</v>
      </c>
      <c r="DN19" s="17">
        <v>0.29351243781094527</v>
      </c>
      <c r="DO19" s="17">
        <v>0.24161194029850752</v>
      </c>
      <c r="DP19" s="17">
        <v>632.26</v>
      </c>
      <c r="DQ19" s="17">
        <v>173.93194029850747</v>
      </c>
      <c r="DR19" s="17">
        <v>52.744477611940304</v>
      </c>
      <c r="DS19" s="17">
        <v>60.318208955223895</v>
      </c>
      <c r="DT19" s="17">
        <v>2.29</v>
      </c>
      <c r="DU19" s="17">
        <v>2.1979104477611942</v>
      </c>
      <c r="DV19" s="17">
        <v>1.8332338308457712</v>
      </c>
      <c r="DW19" s="17">
        <v>2.4797014925373135</v>
      </c>
      <c r="DX19" s="13">
        <v>44.83</v>
      </c>
      <c r="DY19" s="13">
        <v>41.790000000000006</v>
      </c>
      <c r="DZ19" s="13">
        <v>43.344278606965183</v>
      </c>
      <c r="EA19" s="13">
        <v>48.110447761194038</v>
      </c>
    </row>
    <row r="20" spans="1:131" x14ac:dyDescent="0.25">
      <c r="A20" s="6">
        <v>19</v>
      </c>
      <c r="B20" s="8">
        <v>26</v>
      </c>
      <c r="C20" s="8" t="s">
        <v>3</v>
      </c>
      <c r="D20" s="8">
        <v>90.5</v>
      </c>
      <c r="E20" s="6">
        <v>195</v>
      </c>
      <c r="F20" s="11">
        <v>23.8</v>
      </c>
      <c r="G20" s="6">
        <v>95</v>
      </c>
      <c r="H20" s="6">
        <v>115</v>
      </c>
      <c r="I20" s="17">
        <f t="shared" si="0"/>
        <v>0.82608695652173914</v>
      </c>
      <c r="J20" s="6">
        <v>1493</v>
      </c>
      <c r="K20" s="20">
        <v>42.6</v>
      </c>
      <c r="L20" s="21">
        <v>61.39</v>
      </c>
      <c r="M20" s="13">
        <v>53.923506607929504</v>
      </c>
      <c r="N20" s="13">
        <v>55.78548237885461</v>
      </c>
      <c r="O20" s="13">
        <v>47.323843612334805</v>
      </c>
      <c r="P20" s="13">
        <v>56.424999999999997</v>
      </c>
      <c r="Q20" s="13">
        <v>49.466960352422902</v>
      </c>
      <c r="R20" s="13">
        <v>51.270297356828181</v>
      </c>
      <c r="S20" s="13">
        <v>43.787500000000001</v>
      </c>
      <c r="T20" s="13">
        <v>4.9649999999999999</v>
      </c>
      <c r="U20" s="13">
        <v>4.4565462555066064</v>
      </c>
      <c r="V20" s="13">
        <v>4.7171828193832601</v>
      </c>
      <c r="W20" s="13">
        <v>3.9221365638766521</v>
      </c>
      <c r="X20" s="13">
        <v>13.3892427101644</v>
      </c>
      <c r="Y20" s="13">
        <v>12.179295038071666</v>
      </c>
      <c r="Z20" s="13">
        <v>13.067819293171603</v>
      </c>
      <c r="AA20" s="13">
        <v>12.642275138345088</v>
      </c>
      <c r="AB20" s="24">
        <v>5.4292499999999997</v>
      </c>
      <c r="AC20" s="24">
        <v>4.4347004405286334</v>
      </c>
      <c r="AD20" s="24">
        <v>4.9860892070484573</v>
      </c>
      <c r="AE20" s="24">
        <v>4.2135462555066079</v>
      </c>
      <c r="AF20" s="24">
        <v>3.5352499999999996</v>
      </c>
      <c r="AG20" s="24">
        <v>3.5508237885462544</v>
      </c>
      <c r="AH20" s="24">
        <v>3.5975451541850219</v>
      </c>
      <c r="AI20" s="24">
        <v>3.5041024229074891</v>
      </c>
      <c r="AJ20" s="13">
        <v>135.648</v>
      </c>
      <c r="AK20" s="13">
        <v>119.1763030837004</v>
      </c>
      <c r="AL20" s="13">
        <v>126.25666255506606</v>
      </c>
      <c r="AM20" s="13">
        <v>110.4977973568282</v>
      </c>
      <c r="AN20" s="13">
        <v>0.54</v>
      </c>
      <c r="AO20" s="13">
        <v>0.52229074889867833</v>
      </c>
      <c r="AP20" s="13">
        <v>0.47828193832599114</v>
      </c>
      <c r="AQ20" s="13">
        <v>0.41629955947136565</v>
      </c>
      <c r="AR20" s="13">
        <v>342.67</v>
      </c>
      <c r="AS20" s="13">
        <v>331.44370044052857</v>
      </c>
      <c r="AT20" s="13">
        <v>321.38511013215856</v>
      </c>
      <c r="AU20" s="13">
        <v>271.54625550660791</v>
      </c>
      <c r="AV20" s="17">
        <v>2.31</v>
      </c>
      <c r="AW20" s="17">
        <v>4.0075770925110126</v>
      </c>
      <c r="AX20" s="17">
        <v>2.2387665198237885</v>
      </c>
      <c r="AY20" s="17">
        <v>3.4295154185022025</v>
      </c>
      <c r="AZ20" s="17">
        <v>2.27</v>
      </c>
      <c r="BA20" s="17">
        <v>2.2799999999999998</v>
      </c>
      <c r="BB20" s="17">
        <v>2.31</v>
      </c>
      <c r="BC20" s="17">
        <v>2.25</v>
      </c>
      <c r="BD20" s="17">
        <v>0.42499999999999999</v>
      </c>
      <c r="BE20" s="17">
        <v>1.5307136563876649</v>
      </c>
      <c r="BF20" s="17">
        <v>0.92399999999999993</v>
      </c>
      <c r="BG20" s="17">
        <v>0.47775330396475774</v>
      </c>
      <c r="BH20" s="23">
        <f>155.15/1000</f>
        <v>0.15515000000000001</v>
      </c>
      <c r="BI20" s="23">
        <v>0.40053674008810558</v>
      </c>
      <c r="BJ20" s="23">
        <v>0.15923735682819382</v>
      </c>
      <c r="BK20" s="23">
        <v>0.24905616740088107</v>
      </c>
      <c r="BL20" s="17">
        <v>0.56999999999999995</v>
      </c>
      <c r="BM20" s="17">
        <v>0.84370044052863413</v>
      </c>
      <c r="BN20" s="17">
        <v>0.54951541850220265</v>
      </c>
      <c r="BO20" s="17">
        <v>0.71365638766519823</v>
      </c>
      <c r="BP20" s="13">
        <v>49.64</v>
      </c>
      <c r="BQ20" s="13">
        <v>49.356475770925101</v>
      </c>
      <c r="BR20" s="13">
        <v>51.410220264317182</v>
      </c>
      <c r="BS20" s="13">
        <v>47.834801762114537</v>
      </c>
      <c r="BT20" s="13">
        <v>63.658750000000005</v>
      </c>
      <c r="BU20" s="13">
        <v>60.714729545454539</v>
      </c>
      <c r="BV20" s="13">
        <v>53.249093181818175</v>
      </c>
      <c r="BW20" s="13">
        <v>58.042089504537287</v>
      </c>
      <c r="BX20" s="13">
        <v>58.31</v>
      </c>
      <c r="BY20" s="13">
        <v>55.800204545454541</v>
      </c>
      <c r="BZ20" s="13">
        <v>48.722522727272725</v>
      </c>
      <c r="CA20" s="13">
        <v>53.313899667542316</v>
      </c>
      <c r="CB20" s="13">
        <v>5.3487499999999999</v>
      </c>
      <c r="CC20" s="13">
        <v>4.9145249999999994</v>
      </c>
      <c r="CD20" s="13">
        <v>4.5265704545454541</v>
      </c>
      <c r="CE20" s="13">
        <v>4.7281898369949689</v>
      </c>
      <c r="CF20" s="13">
        <v>16.031159085855467</v>
      </c>
      <c r="CG20" s="13">
        <v>15.533682141708178</v>
      </c>
      <c r="CH20" s="13">
        <v>30.617970328224445</v>
      </c>
      <c r="CI20" s="13">
        <v>14.145486956233277</v>
      </c>
      <c r="CJ20" s="17">
        <v>4.8787500000000001</v>
      </c>
      <c r="CK20" s="23">
        <v>4.6102840909090901</v>
      </c>
      <c r="CL20" s="23">
        <v>4.4116977272727267</v>
      </c>
      <c r="CM20" s="23">
        <v>4.6227859219811354</v>
      </c>
      <c r="CN20" s="24">
        <v>4.1479999999999997</v>
      </c>
      <c r="CO20" s="24">
        <v>3.9061909090909093</v>
      </c>
      <c r="CP20" s="24">
        <v>3.101829545454545</v>
      </c>
      <c r="CQ20" s="24">
        <v>3.9686322408881702</v>
      </c>
      <c r="CR20" s="13">
        <v>103.25999999999999</v>
      </c>
      <c r="CS20" s="13">
        <v>104.98823999999998</v>
      </c>
      <c r="CT20" s="13">
        <v>96.242923636363614</v>
      </c>
      <c r="CU20" s="13">
        <v>91.522169452049937</v>
      </c>
      <c r="CV20" s="13">
        <v>1.35</v>
      </c>
      <c r="CW20" s="13">
        <v>1.2916363636363637</v>
      </c>
      <c r="CX20" s="13">
        <v>1.2976363636363635</v>
      </c>
      <c r="CY20" s="13">
        <v>0.98909834941891583</v>
      </c>
      <c r="CZ20" s="13">
        <v>294.61</v>
      </c>
      <c r="DA20" s="13">
        <v>290.28317180616733</v>
      </c>
      <c r="DB20" s="13">
        <v>104.50969162995594</v>
      </c>
      <c r="DC20" s="13">
        <v>346.02422907488989</v>
      </c>
      <c r="DD20" s="13">
        <v>3.03</v>
      </c>
      <c r="DE20" s="13">
        <v>2.7043636363636363</v>
      </c>
      <c r="DF20" s="13">
        <v>2.6484545454545452</v>
      </c>
      <c r="DG20" s="13">
        <v>2.7774680923076627</v>
      </c>
      <c r="DH20" s="17">
        <v>2.2000000000000002</v>
      </c>
      <c r="DI20" s="17">
        <v>2.2200000000000002</v>
      </c>
      <c r="DJ20" s="17">
        <v>2.34</v>
      </c>
      <c r="DK20" s="17">
        <v>2.1979963320420355</v>
      </c>
      <c r="DL20" s="17">
        <v>0.32300000000000001</v>
      </c>
      <c r="DM20" s="17">
        <v>0.36125454545454544</v>
      </c>
      <c r="DN20" s="17">
        <v>0.55309090909090908</v>
      </c>
      <c r="DO20" s="17">
        <v>0.37765573341449515</v>
      </c>
      <c r="DP20" s="17">
        <v>195.36</v>
      </c>
      <c r="DQ20" s="17">
        <v>144.17890909090909</v>
      </c>
      <c r="DR20" s="17">
        <v>166.29954545454544</v>
      </c>
      <c r="DS20" s="17">
        <v>149.0991984076669</v>
      </c>
      <c r="DT20" s="17">
        <v>0.54</v>
      </c>
      <c r="DU20" s="17">
        <v>0.5449090909090909</v>
      </c>
      <c r="DV20" s="17">
        <v>0.62754545454545441</v>
      </c>
      <c r="DW20" s="17">
        <v>0.81925317830657673</v>
      </c>
      <c r="DX20" s="13">
        <v>45.87</v>
      </c>
      <c r="DY20" s="13">
        <v>44.843999999999994</v>
      </c>
      <c r="DZ20" s="13">
        <v>49.863272727272722</v>
      </c>
      <c r="EA20" s="13">
        <v>49.604780857221385</v>
      </c>
    </row>
    <row r="21" spans="1:131" x14ac:dyDescent="0.25">
      <c r="A21" s="6">
        <v>20</v>
      </c>
      <c r="B21" s="8">
        <v>58</v>
      </c>
      <c r="C21" s="8" t="s">
        <v>3</v>
      </c>
      <c r="D21" s="8">
        <v>70.5</v>
      </c>
      <c r="E21" s="6">
        <v>175</v>
      </c>
      <c r="F21" s="11">
        <v>23</v>
      </c>
      <c r="G21" s="6">
        <v>80</v>
      </c>
      <c r="H21" s="6">
        <v>93</v>
      </c>
      <c r="I21" s="17">
        <f t="shared" si="0"/>
        <v>0.86021505376344087</v>
      </c>
      <c r="J21" s="6">
        <v>1567</v>
      </c>
      <c r="K21" s="19">
        <v>48.5</v>
      </c>
      <c r="L21" s="21">
        <v>102.12524999999999</v>
      </c>
      <c r="M21" s="13">
        <v>109.75578977272727</v>
      </c>
      <c r="N21" s="13">
        <v>100.31723295454545</v>
      </c>
      <c r="O21" s="13">
        <v>104.73552727272728</v>
      </c>
      <c r="P21" s="13">
        <v>95.15</v>
      </c>
      <c r="Q21" s="13">
        <v>102.12420454545455</v>
      </c>
      <c r="R21" s="13">
        <v>92.685647727272709</v>
      </c>
      <c r="S21" s="13">
        <v>95.76</v>
      </c>
      <c r="T21" s="13">
        <v>6.9752499999999991</v>
      </c>
      <c r="U21" s="13">
        <v>7.6315852272727271</v>
      </c>
      <c r="V21" s="13">
        <v>6.8043249999999995</v>
      </c>
      <c r="W21" s="13">
        <v>7.2344363636363642</v>
      </c>
      <c r="X21" s="13">
        <v>25.774519330213462</v>
      </c>
      <c r="Y21" s="13">
        <v>24.652279203879694</v>
      </c>
      <c r="Z21" s="13">
        <v>25.764838172247181</v>
      </c>
      <c r="AA21" s="13">
        <v>25.765550658128202</v>
      </c>
      <c r="AB21" s="24">
        <v>5.4590000000000005</v>
      </c>
      <c r="AC21" s="24">
        <v>5.8486034090909094</v>
      </c>
      <c r="AD21" s="24">
        <v>5.1637340909090899</v>
      </c>
      <c r="AE21" s="24">
        <v>5.7371999999999996</v>
      </c>
      <c r="AF21" s="24">
        <v>7.69</v>
      </c>
      <c r="AG21" s="24">
        <v>7.9346818181818177</v>
      </c>
      <c r="AH21" s="24">
        <v>7.9346818181818177</v>
      </c>
      <c r="AI21" s="24">
        <v>7.8298181818181831</v>
      </c>
      <c r="AJ21" s="13">
        <v>120.5376</v>
      </c>
      <c r="AK21" s="13">
        <v>154.9956</v>
      </c>
      <c r="AL21" s="13">
        <v>147.12076363636362</v>
      </c>
      <c r="AM21" s="13">
        <v>130.90559999999999</v>
      </c>
      <c r="AN21" s="13">
        <v>1.62</v>
      </c>
      <c r="AO21" s="13">
        <v>2.0120454545454542</v>
      </c>
      <c r="AP21" s="13">
        <v>1.9398181818181817</v>
      </c>
      <c r="AQ21" s="13">
        <v>1.7105454545454546</v>
      </c>
      <c r="AR21" s="13">
        <v>297.61</v>
      </c>
      <c r="AS21" s="13">
        <v>346.20595454545452</v>
      </c>
      <c r="AT21" s="13">
        <v>300.71309090909091</v>
      </c>
      <c r="AU21" s="13">
        <v>310.95272727272726</v>
      </c>
      <c r="AV21" s="17">
        <v>2.1</v>
      </c>
      <c r="AW21" s="17">
        <v>2.8478181818181816</v>
      </c>
      <c r="AX21" s="17">
        <v>2.4866818181818182</v>
      </c>
      <c r="AY21" s="17">
        <v>2.0465454545454547</v>
      </c>
      <c r="AZ21" s="17">
        <v>2.2000000000000002</v>
      </c>
      <c r="BA21" s="17">
        <v>2.27</v>
      </c>
      <c r="BB21" s="17">
        <v>2.27</v>
      </c>
      <c r="BC21" s="17">
        <v>2.2400000000000002</v>
      </c>
      <c r="BD21" s="17">
        <v>0.17799999999999999</v>
      </c>
      <c r="BE21" s="17">
        <v>0.50249545454545452</v>
      </c>
      <c r="BF21" s="17">
        <v>0.20326818181818182</v>
      </c>
      <c r="BG21" s="17">
        <v>0.2168727272727273</v>
      </c>
      <c r="BH21" s="23">
        <f>135.24/1000</f>
        <v>0.13524</v>
      </c>
      <c r="BI21" s="23">
        <v>0.23980486363636361</v>
      </c>
      <c r="BJ21" s="23">
        <v>0.13997645454545454</v>
      </c>
      <c r="BK21" s="23">
        <v>0.16080145454545455</v>
      </c>
      <c r="BL21" s="17">
        <v>0.47</v>
      </c>
      <c r="BM21" s="17">
        <v>0.60877272727272724</v>
      </c>
      <c r="BN21" s="17">
        <v>0.48495454545454542</v>
      </c>
      <c r="BO21" s="17">
        <v>0.61090909090909096</v>
      </c>
      <c r="BP21" s="13">
        <v>40.9</v>
      </c>
      <c r="BQ21" s="13">
        <v>45.884954545454541</v>
      </c>
      <c r="BR21" s="13">
        <v>42.861727272727272</v>
      </c>
      <c r="BS21" s="13">
        <v>42.621090909090917</v>
      </c>
      <c r="BT21" s="13">
        <v>102.83475</v>
      </c>
      <c r="BU21" s="13">
        <v>104.2495</v>
      </c>
      <c r="BV21" s="13">
        <v>97.476087499999977</v>
      </c>
      <c r="BW21" s="13">
        <v>106.01258522727272</v>
      </c>
      <c r="BX21" s="13">
        <v>96.155000000000001</v>
      </c>
      <c r="BY21" s="13">
        <v>97.542500000000004</v>
      </c>
      <c r="BZ21" s="13">
        <v>91.049886363636347</v>
      </c>
      <c r="CA21" s="13">
        <v>99.260795454545459</v>
      </c>
      <c r="CB21" s="13">
        <v>6.6797500000000003</v>
      </c>
      <c r="CC21" s="13">
        <v>6.7069999999999999</v>
      </c>
      <c r="CD21" s="13">
        <v>6.4262011363636349</v>
      </c>
      <c r="CE21" s="13">
        <v>6.751789772727272</v>
      </c>
      <c r="CF21" s="13">
        <v>26.072000101427925</v>
      </c>
      <c r="CG21" s="13">
        <v>33.387125035567834</v>
      </c>
      <c r="CH21" s="13">
        <v>21.215360873203345</v>
      </c>
      <c r="CI21" s="13">
        <v>22.829191568317544</v>
      </c>
      <c r="CJ21" s="17">
        <v>5.3140000000000001</v>
      </c>
      <c r="CK21" s="23">
        <v>5.8330000000000002</v>
      </c>
      <c r="CL21" s="23">
        <v>5.4822522727272727</v>
      </c>
      <c r="CM21" s="23">
        <v>5.5539204545454544</v>
      </c>
      <c r="CN21" s="24">
        <v>8.4915000000000003</v>
      </c>
      <c r="CO21" s="24">
        <v>8.2857500000000002</v>
      </c>
      <c r="CP21" s="24">
        <v>8.0746272727272697</v>
      </c>
      <c r="CQ21" s="24">
        <v>8.5070454545454552</v>
      </c>
      <c r="CR21" s="13">
        <v>125.44800000000001</v>
      </c>
      <c r="CS21" s="13">
        <v>106.464</v>
      </c>
      <c r="CT21" s="13">
        <v>114.98285454545452</v>
      </c>
      <c r="CU21" s="13">
        <v>127.78363636363636</v>
      </c>
      <c r="CV21" s="13">
        <v>3.44</v>
      </c>
      <c r="CW21" s="13">
        <v>3.07</v>
      </c>
      <c r="CX21" s="13">
        <v>2.8483181818181813</v>
      </c>
      <c r="CY21" s="13">
        <v>2.8125</v>
      </c>
      <c r="CZ21" s="13">
        <v>295.61</v>
      </c>
      <c r="DA21" s="13">
        <v>245.02586363636362</v>
      </c>
      <c r="DB21" s="13">
        <v>368.31781818181815</v>
      </c>
      <c r="DC21" s="13">
        <v>358.69527272727277</v>
      </c>
      <c r="DD21" s="13">
        <v>2.7</v>
      </c>
      <c r="DE21" s="13">
        <v>2.52</v>
      </c>
      <c r="DF21" s="13">
        <v>2.9800909090909085</v>
      </c>
      <c r="DG21" s="13">
        <v>1.9022727272727273</v>
      </c>
      <c r="DH21" s="17">
        <v>2.2000000000000002</v>
      </c>
      <c r="DI21" s="17">
        <v>2.2000000000000002</v>
      </c>
      <c r="DJ21" s="17">
        <v>2.23</v>
      </c>
      <c r="DK21" s="17">
        <v>2.25</v>
      </c>
      <c r="DL21" s="17">
        <v>0.23499999999999999</v>
      </c>
      <c r="DM21" s="17">
        <v>0.115</v>
      </c>
      <c r="DN21" s="17">
        <v>0.14596363636363632</v>
      </c>
      <c r="DO21" s="17">
        <v>0.23625000000000002</v>
      </c>
      <c r="DP21" s="17">
        <v>167.97</v>
      </c>
      <c r="DQ21" s="17">
        <v>156.56</v>
      </c>
      <c r="DR21" s="17">
        <v>148.0618636363636</v>
      </c>
      <c r="DS21" s="17">
        <v>169.91590909090908</v>
      </c>
      <c r="DT21" s="17">
        <v>0.55000000000000004</v>
      </c>
      <c r="DU21" s="17">
        <v>0.45</v>
      </c>
      <c r="DV21" s="17">
        <v>0.49668181818181806</v>
      </c>
      <c r="DW21" s="17">
        <v>0.65454545454545454</v>
      </c>
      <c r="DX21" s="13">
        <v>41.58</v>
      </c>
      <c r="DY21" s="13">
        <v>39.28</v>
      </c>
      <c r="DZ21" s="13">
        <v>41.285409090909077</v>
      </c>
      <c r="EA21" s="13">
        <v>41.93181818181818</v>
      </c>
    </row>
    <row r="22" spans="1:131" x14ac:dyDescent="0.25">
      <c r="A22" s="6">
        <v>21</v>
      </c>
      <c r="B22" s="8">
        <v>25</v>
      </c>
      <c r="C22" s="8" t="s">
        <v>2</v>
      </c>
      <c r="D22" s="8">
        <v>67.900000000000006</v>
      </c>
      <c r="E22" s="6">
        <v>162</v>
      </c>
      <c r="F22" s="11">
        <v>25.8</v>
      </c>
      <c r="G22" s="6">
        <v>82</v>
      </c>
      <c r="H22" s="6">
        <v>104</v>
      </c>
      <c r="I22" s="17">
        <f t="shared" si="0"/>
        <v>0.78846153846153844</v>
      </c>
      <c r="J22" s="6">
        <v>1807</v>
      </c>
      <c r="K22" s="20">
        <v>35.4</v>
      </c>
      <c r="L22" s="21">
        <v>61.744749999999996</v>
      </c>
      <c r="M22" s="13">
        <v>59.871939252336439</v>
      </c>
      <c r="N22" s="13">
        <v>64.248411214953265</v>
      </c>
      <c r="O22" s="13">
        <v>53.056354642424232</v>
      </c>
      <c r="P22" s="13">
        <v>56.224999999999994</v>
      </c>
      <c r="Q22" s="13">
        <v>54.622079439252325</v>
      </c>
      <c r="R22" s="13">
        <v>58.758831775700926</v>
      </c>
      <c r="S22" s="13">
        <v>47.97</v>
      </c>
      <c r="T22" s="13">
        <v>5.5197500000000002</v>
      </c>
      <c r="U22" s="13">
        <v>5.249859813084111</v>
      </c>
      <c r="V22" s="13">
        <v>6.5572651869158873</v>
      </c>
      <c r="W22" s="13">
        <v>5.0910062787878783</v>
      </c>
      <c r="X22" s="13">
        <v>10.744246008765543</v>
      </c>
      <c r="Y22" s="13">
        <v>10.324609700198463</v>
      </c>
      <c r="Z22" s="13">
        <v>9.7943847919099287</v>
      </c>
      <c r="AA22" s="13">
        <v>9.2000717892265609</v>
      </c>
      <c r="AB22" s="24">
        <v>2.3489</v>
      </c>
      <c r="AC22" s="24">
        <v>2.2150724299065416</v>
      </c>
      <c r="AD22" s="24">
        <v>2.3430498831775699</v>
      </c>
      <c r="AE22" s="24">
        <v>1.8826174254545451</v>
      </c>
      <c r="AF22" s="24">
        <v>3.9972500000000002</v>
      </c>
      <c r="AG22" s="24">
        <v>4.0906436915887845</v>
      </c>
      <c r="AH22" s="24">
        <v>4.2774310747663549</v>
      </c>
      <c r="AI22" s="24">
        <v>3.9968623878787874</v>
      </c>
      <c r="AJ22" s="13">
        <v>136.464</v>
      </c>
      <c r="AK22" s="13">
        <v>161.02026168224299</v>
      </c>
      <c r="AL22" s="13">
        <v>160.95318504672895</v>
      </c>
      <c r="AM22" s="13">
        <v>153.9186731054545</v>
      </c>
      <c r="AN22" s="13">
        <v>1.49</v>
      </c>
      <c r="AO22" s="13">
        <v>1.5043457943925231</v>
      </c>
      <c r="AP22" s="13">
        <v>1.5302336448598131</v>
      </c>
      <c r="AQ22" s="13">
        <v>0.96990593939393921</v>
      </c>
      <c r="AR22" s="13">
        <v>443.18</v>
      </c>
      <c r="AS22" s="13">
        <v>457.26995327102793</v>
      </c>
      <c r="AT22" s="13">
        <v>543.04032710280376</v>
      </c>
      <c r="AU22" s="13">
        <v>445.61678448484844</v>
      </c>
      <c r="AV22" s="17">
        <v>4.13</v>
      </c>
      <c r="AW22" s="17">
        <v>11.533317757009344</v>
      </c>
      <c r="AX22" s="17">
        <v>3.178177570093458</v>
      </c>
      <c r="AY22" s="17">
        <v>4.7695374545454534</v>
      </c>
      <c r="AZ22" s="17">
        <v>2.14</v>
      </c>
      <c r="BA22" s="17">
        <v>2.19</v>
      </c>
      <c r="BB22" s="17">
        <v>2.29</v>
      </c>
      <c r="BC22" s="17">
        <v>2.1397924848484848</v>
      </c>
      <c r="BD22" s="17">
        <v>0.56699999999999995</v>
      </c>
      <c r="BE22" s="17">
        <v>1.7980514018691585</v>
      </c>
      <c r="BF22" s="17">
        <v>0.55216822429906542</v>
      </c>
      <c r="BG22" s="17">
        <v>0.54694695757575751</v>
      </c>
      <c r="BH22" s="23">
        <f>291.17/1000</f>
        <v>0.29117000000000004</v>
      </c>
      <c r="BI22" s="23">
        <v>0.53824878504672891</v>
      </c>
      <c r="BJ22" s="23">
        <v>0.35441495327102801</v>
      </c>
      <c r="BK22" s="23">
        <v>0.29907099636363638</v>
      </c>
      <c r="BL22" s="17">
        <v>1</v>
      </c>
      <c r="BM22" s="17">
        <v>1.1666355140186913</v>
      </c>
      <c r="BN22" s="17">
        <v>1.1021962616822429</v>
      </c>
      <c r="BO22" s="17">
        <v>0.8999127272727272</v>
      </c>
      <c r="BP22" s="13">
        <v>43.96</v>
      </c>
      <c r="BQ22" s="13">
        <v>45.908130841121491</v>
      </c>
      <c r="BR22" s="13">
        <v>51.42869158878505</v>
      </c>
      <c r="BS22" s="13">
        <v>42.875841939393936</v>
      </c>
      <c r="BT22" s="13">
        <v>51.339999999999996</v>
      </c>
      <c r="BU22" s="13">
        <v>55.765423255813957</v>
      </c>
      <c r="BV22" s="13">
        <v>50.861427906976751</v>
      </c>
      <c r="BW22" s="13">
        <v>49.94909302325582</v>
      </c>
      <c r="BX22" s="13">
        <v>45.637499999999996</v>
      </c>
      <c r="BY22" s="13">
        <v>49.782976744186051</v>
      </c>
      <c r="BZ22" s="13">
        <v>45.055023255813957</v>
      </c>
      <c r="CA22" s="13">
        <v>44.270627906976749</v>
      </c>
      <c r="CB22" s="13">
        <v>5.7025000000000006</v>
      </c>
      <c r="CC22" s="13">
        <v>5.9824465116279075</v>
      </c>
      <c r="CD22" s="13">
        <v>5.8064046511627909</v>
      </c>
      <c r="CE22" s="13">
        <v>5.6784651162790709</v>
      </c>
      <c r="CF22" s="13">
        <v>9.9834483299226431</v>
      </c>
      <c r="CG22" s="13">
        <v>10.4117654836322</v>
      </c>
      <c r="CH22" s="13">
        <v>10.332545732130322</v>
      </c>
      <c r="CI22" s="13">
        <v>8.4661866947146329</v>
      </c>
      <c r="CJ22" s="17">
        <v>1.6977249999999999</v>
      </c>
      <c r="CK22" s="23">
        <v>1.7322948837209304</v>
      </c>
      <c r="CL22" s="23">
        <v>1.8897304651162792</v>
      </c>
      <c r="CM22" s="23">
        <v>1.705206744186047</v>
      </c>
      <c r="CN22" s="24">
        <v>3.06325</v>
      </c>
      <c r="CO22" s="24">
        <v>3.4670511627906979</v>
      </c>
      <c r="CP22" s="24">
        <v>3.2400883720930236</v>
      </c>
      <c r="CQ22" s="24">
        <v>3.122658139534884</v>
      </c>
      <c r="CR22" s="13">
        <v>125.21279999999999</v>
      </c>
      <c r="CS22" s="13">
        <v>107.00981581395349</v>
      </c>
      <c r="CT22" s="13">
        <v>104.95878697674418</v>
      </c>
      <c r="CU22" s="13">
        <v>109.94384372093025</v>
      </c>
      <c r="CV22" s="13">
        <v>1.27</v>
      </c>
      <c r="CW22" s="13">
        <v>1.2357209302325582</v>
      </c>
      <c r="CX22" s="13">
        <v>1.2471627906976746</v>
      </c>
      <c r="CY22" s="13">
        <v>0.96548837209302341</v>
      </c>
      <c r="CZ22" s="13">
        <v>393.15</v>
      </c>
      <c r="DA22" s="13">
        <v>429.03532710280371</v>
      </c>
      <c r="DB22" s="13">
        <v>424.55957943925233</v>
      </c>
      <c r="DC22" s="13">
        <v>456.35574303030296</v>
      </c>
      <c r="DD22" s="13">
        <v>3.71</v>
      </c>
      <c r="DE22" s="13">
        <v>4.360186046511628</v>
      </c>
      <c r="DF22" s="13">
        <v>3.356186046511628</v>
      </c>
      <c r="DG22" s="13">
        <v>3.931627906976745</v>
      </c>
      <c r="DH22" s="17">
        <v>2.15</v>
      </c>
      <c r="DI22" s="17">
        <v>2.16</v>
      </c>
      <c r="DJ22" s="17">
        <v>2.1800000000000002</v>
      </c>
      <c r="DK22" s="17">
        <v>2.14</v>
      </c>
      <c r="DL22" s="17">
        <v>0.51100000000000001</v>
      </c>
      <c r="DM22" s="17">
        <v>0.5314604651162792</v>
      </c>
      <c r="DN22" s="17">
        <v>0.91154418604651166</v>
      </c>
      <c r="DO22" s="17">
        <v>0.23092093023255819</v>
      </c>
      <c r="DP22" s="17">
        <v>272.8</v>
      </c>
      <c r="DQ22" s="17">
        <v>307.56390697674419</v>
      </c>
      <c r="DR22" s="17">
        <v>341.56037209302332</v>
      </c>
      <c r="DS22" s="17">
        <v>233.38939534883724</v>
      </c>
      <c r="DT22" s="17">
        <v>0.96</v>
      </c>
      <c r="DU22" s="17">
        <v>0.97451162790697676</v>
      </c>
      <c r="DV22" s="17">
        <v>1.0545116279069768</v>
      </c>
      <c r="DW22" s="17">
        <v>0.75646511627906987</v>
      </c>
      <c r="DX22" s="13">
        <v>43.91</v>
      </c>
      <c r="DY22" s="13">
        <v>43.933395348837209</v>
      </c>
      <c r="DZ22" s="13">
        <v>45.536651162790697</v>
      </c>
      <c r="EA22" s="13">
        <v>46.01497674418605</v>
      </c>
    </row>
    <row r="23" spans="1:131" x14ac:dyDescent="0.25">
      <c r="A23" s="6">
        <v>22</v>
      </c>
      <c r="B23" s="8">
        <v>26</v>
      </c>
      <c r="C23" s="8" t="s">
        <v>3</v>
      </c>
      <c r="D23" s="8">
        <v>86.5</v>
      </c>
      <c r="E23" s="6">
        <v>176</v>
      </c>
      <c r="F23" s="11">
        <v>27.9</v>
      </c>
      <c r="G23" s="6">
        <v>98</v>
      </c>
      <c r="H23" s="6">
        <v>113</v>
      </c>
      <c r="I23" s="17">
        <f t="shared" si="0"/>
        <v>0.86725663716814161</v>
      </c>
      <c r="J23" s="6">
        <v>1520</v>
      </c>
      <c r="K23" s="20">
        <v>40.1</v>
      </c>
      <c r="L23" s="21">
        <v>78.782499999999999</v>
      </c>
      <c r="M23" s="13">
        <v>83.667986301369851</v>
      </c>
      <c r="N23" s="13">
        <v>82.870191780821912</v>
      </c>
      <c r="O23" s="13">
        <v>82.332625570776244</v>
      </c>
      <c r="P23" s="13">
        <v>74.45</v>
      </c>
      <c r="Q23" s="13">
        <v>79.254794520547932</v>
      </c>
      <c r="R23" s="13">
        <v>78.417945205479455</v>
      </c>
      <c r="S23" s="13">
        <v>75.857500000000002</v>
      </c>
      <c r="T23" s="13">
        <v>4.3325000000000005</v>
      </c>
      <c r="U23" s="13">
        <v>4.4131917808219168</v>
      </c>
      <c r="V23" s="13">
        <v>4.2502739726027388</v>
      </c>
      <c r="W23" s="13">
        <v>4.0504566210045656</v>
      </c>
      <c r="X23" s="13">
        <v>18.003182928780166</v>
      </c>
      <c r="Y23" s="13">
        <v>18.218293920794586</v>
      </c>
      <c r="Z23" s="13">
        <v>18.71475658352675</v>
      </c>
      <c r="AA23" s="13">
        <v>17.289904513027238</v>
      </c>
      <c r="AB23" s="24">
        <v>3.2244999999999999</v>
      </c>
      <c r="AC23" s="24">
        <v>3.3082168949771686</v>
      </c>
      <c r="AD23" s="24">
        <v>3.2966301369863009</v>
      </c>
      <c r="AE23" s="24">
        <v>2.9488356164383553</v>
      </c>
      <c r="AF23" s="24">
        <v>5.7927499999999998</v>
      </c>
      <c r="AG23" s="24">
        <v>5.9779063926940621</v>
      </c>
      <c r="AH23" s="24">
        <v>6.0308082191780823</v>
      </c>
      <c r="AI23" s="24">
        <v>5.9779063926940621</v>
      </c>
      <c r="AJ23" s="13">
        <v>177.83999999999997</v>
      </c>
      <c r="AK23" s="13">
        <v>186.44690410958901</v>
      </c>
      <c r="AL23" s="13">
        <v>189.97084931506848</v>
      </c>
      <c r="AM23" s="13">
        <v>173.86520547945204</v>
      </c>
      <c r="AN23" s="13">
        <v>1.3</v>
      </c>
      <c r="AO23" s="13">
        <v>1.3105936073059359</v>
      </c>
      <c r="AP23" s="13">
        <v>1.3117808219178082</v>
      </c>
      <c r="AQ23" s="13">
        <v>1.166118721461187</v>
      </c>
      <c r="AR23" s="13">
        <v>325.81</v>
      </c>
      <c r="AS23" s="13">
        <v>352.64255707762555</v>
      </c>
      <c r="AT23" s="13">
        <v>343.19726027397257</v>
      </c>
      <c r="AU23" s="13">
        <v>367.3789954337899</v>
      </c>
      <c r="AV23" s="17">
        <v>2.4300000000000002</v>
      </c>
      <c r="AW23" s="17">
        <v>3.7047488584474877</v>
      </c>
      <c r="AX23" s="17">
        <v>1.8843835616438356</v>
      </c>
      <c r="AY23" s="17">
        <v>2.270319634703196</v>
      </c>
      <c r="AZ23" s="17">
        <v>2.19</v>
      </c>
      <c r="BA23" s="17">
        <v>2.2599999999999998</v>
      </c>
      <c r="BB23" s="17">
        <v>2.2799999999999998</v>
      </c>
      <c r="BC23" s="17">
        <v>2.2599999999999998</v>
      </c>
      <c r="BD23" s="17">
        <v>0.72699999999999998</v>
      </c>
      <c r="BE23" s="17">
        <v>1.9318356164383559</v>
      </c>
      <c r="BF23" s="17">
        <v>0.5517808219178082</v>
      </c>
      <c r="BG23" s="17">
        <v>0.22909589041095887</v>
      </c>
      <c r="BH23" s="23">
        <f>182.25/1000</f>
        <v>0.18225</v>
      </c>
      <c r="BI23" s="23">
        <v>0.33031086757990863</v>
      </c>
      <c r="BJ23" s="23">
        <v>3.0504109589041095E-2</v>
      </c>
      <c r="BK23" s="23">
        <v>3.5819452054794518E-2</v>
      </c>
      <c r="BL23" s="17">
        <v>0.74</v>
      </c>
      <c r="BM23" s="17">
        <v>0.88748858447488566</v>
      </c>
      <c r="BN23" s="17">
        <v>0.5413698630136986</v>
      </c>
      <c r="BO23" s="17">
        <v>0.61917808219178072</v>
      </c>
      <c r="BP23" s="13">
        <v>49.03</v>
      </c>
      <c r="BQ23" s="13">
        <v>53.39378995433789</v>
      </c>
      <c r="BR23" s="13">
        <v>51.700821917808213</v>
      </c>
      <c r="BS23" s="13">
        <v>53.053242009132411</v>
      </c>
      <c r="BT23" s="13">
        <v>80.94550000000001</v>
      </c>
      <c r="BU23" s="13">
        <v>74.909302325581407</v>
      </c>
      <c r="BV23" s="13">
        <v>77.500774418604664</v>
      </c>
      <c r="BW23" s="13">
        <v>86.150525581395343</v>
      </c>
      <c r="BX23" s="13">
        <v>77.432500000000005</v>
      </c>
      <c r="BY23" s="13">
        <v>71.556279069767442</v>
      </c>
      <c r="BZ23" s="13">
        <v>74.104790697674431</v>
      </c>
      <c r="CA23" s="13">
        <v>82.461139534883714</v>
      </c>
      <c r="CB23" s="13">
        <v>3.5129999999999999</v>
      </c>
      <c r="CC23" s="13">
        <v>3.3530232558139539</v>
      </c>
      <c r="CD23" s="13">
        <v>3.3959837209302326</v>
      </c>
      <c r="CE23" s="13">
        <v>3.6893860465116282</v>
      </c>
      <c r="CF23" s="13">
        <v>19.213591627894427</v>
      </c>
      <c r="CG23" s="13">
        <v>17.637608552033981</v>
      </c>
      <c r="CH23" s="13">
        <v>18.035185144048064</v>
      </c>
      <c r="CI23" s="13">
        <v>18.163316247255672</v>
      </c>
      <c r="CJ23" s="17">
        <v>4.2697500000000002</v>
      </c>
      <c r="CK23" s="23">
        <v>3.9834418604651169</v>
      </c>
      <c r="CL23" s="23">
        <v>3.6781162790697679</v>
      </c>
      <c r="CM23" s="23">
        <v>4.0565930232558136</v>
      </c>
      <c r="CN23" s="24">
        <v>6.3312500000000007</v>
      </c>
      <c r="CO23" s="24">
        <v>5.5763162790697685</v>
      </c>
      <c r="CP23" s="24">
        <v>5.8664813953488366</v>
      </c>
      <c r="CQ23" s="24">
        <v>6.3695895348837208</v>
      </c>
      <c r="CR23" s="13">
        <v>124.152</v>
      </c>
      <c r="CS23" s="13">
        <v>131.43248372093026</v>
      </c>
      <c r="CT23" s="13">
        <v>151.11962790697675</v>
      </c>
      <c r="CU23" s="13">
        <v>157.97580279069763</v>
      </c>
      <c r="CV23" s="13">
        <v>3.55</v>
      </c>
      <c r="CW23" s="13">
        <v>3.7373023255813957</v>
      </c>
      <c r="CX23" s="13">
        <v>3.37646511627907</v>
      </c>
      <c r="CY23" s="13">
        <v>2.933581395348837</v>
      </c>
      <c r="CZ23" s="13">
        <v>317.25</v>
      </c>
      <c r="DA23" s="13">
        <v>340.68210045662096</v>
      </c>
      <c r="DB23" s="13">
        <v>347.95506849315069</v>
      </c>
      <c r="DC23" s="13">
        <v>374.7368949771689</v>
      </c>
      <c r="DD23" s="13">
        <v>2.98</v>
      </c>
      <c r="DE23" s="13">
        <v>2.2102325581395355</v>
      </c>
      <c r="DF23" s="13">
        <v>2.4436279069767446</v>
      </c>
      <c r="DG23" s="13">
        <v>2.2918604651162791</v>
      </c>
      <c r="DH23" s="17">
        <v>2.15</v>
      </c>
      <c r="DI23" s="17">
        <v>2.16</v>
      </c>
      <c r="DJ23" s="17">
        <v>2.1800000000000002</v>
      </c>
      <c r="DK23" s="17">
        <v>2.19</v>
      </c>
      <c r="DL23" s="17">
        <v>0.19500000000000001</v>
      </c>
      <c r="DM23" s="17">
        <v>0.18686511627906979</v>
      </c>
      <c r="DN23" s="17">
        <v>0.18251162790697675</v>
      </c>
      <c r="DO23" s="17">
        <v>0.12325116279069766</v>
      </c>
      <c r="DP23" s="17">
        <v>154.36000000000001</v>
      </c>
      <c r="DQ23" s="17">
        <v>132.12167441860464</v>
      </c>
      <c r="DR23" s="17">
        <v>140.9192558139535</v>
      </c>
      <c r="DS23" s="17">
        <v>175.62781395348836</v>
      </c>
      <c r="DT23" s="17">
        <v>0.78</v>
      </c>
      <c r="DU23" s="17">
        <v>0.76353488372093037</v>
      </c>
      <c r="DV23" s="17">
        <v>0.76046511627906987</v>
      </c>
      <c r="DW23" s="17">
        <v>1.1204651162790698</v>
      </c>
      <c r="DX23" s="13">
        <v>42.41</v>
      </c>
      <c r="DY23" s="13">
        <v>41.96427906976745</v>
      </c>
      <c r="DZ23" s="13">
        <v>42.38325581395349</v>
      </c>
      <c r="EA23" s="13">
        <v>47.558651162790696</v>
      </c>
    </row>
    <row r="24" spans="1:131" x14ac:dyDescent="0.25">
      <c r="A24" s="6">
        <v>23</v>
      </c>
      <c r="B24" s="8">
        <v>52</v>
      </c>
      <c r="C24" s="8" t="s">
        <v>2</v>
      </c>
      <c r="D24" s="8">
        <v>74.2</v>
      </c>
      <c r="E24" s="6">
        <v>168</v>
      </c>
      <c r="F24" s="11">
        <v>26.2</v>
      </c>
      <c r="G24" s="6">
        <v>90</v>
      </c>
      <c r="H24" s="6">
        <v>105</v>
      </c>
      <c r="I24" s="17">
        <f t="shared" si="0"/>
        <v>0.8571428571428571</v>
      </c>
      <c r="J24" s="6">
        <v>1367</v>
      </c>
      <c r="K24" s="20">
        <v>29.6</v>
      </c>
      <c r="L24" s="21">
        <v>75.22699999999999</v>
      </c>
      <c r="M24" s="13">
        <v>91.487894859813082</v>
      </c>
      <c r="N24" s="13">
        <v>86.752219626168227</v>
      </c>
      <c r="O24" s="13">
        <v>84.776665887850456</v>
      </c>
      <c r="P24" s="13">
        <v>72.024999999999991</v>
      </c>
      <c r="Q24" s="13">
        <v>87.776869158878498</v>
      </c>
      <c r="R24" s="13">
        <v>83.073890186915889</v>
      </c>
      <c r="S24" s="13">
        <v>77.117500000000007</v>
      </c>
      <c r="T24" s="13">
        <v>3.202</v>
      </c>
      <c r="U24" s="13">
        <v>3.7110257009345786</v>
      </c>
      <c r="V24" s="13">
        <v>3.464894859813084</v>
      </c>
      <c r="W24" s="13">
        <v>3.3348200934579428</v>
      </c>
      <c r="X24" s="13">
        <v>15.23679709868917</v>
      </c>
      <c r="Y24" s="13">
        <v>17.925582970099232</v>
      </c>
      <c r="Z24" s="13">
        <v>18.700455091519697</v>
      </c>
      <c r="AA24" s="13">
        <v>19.210671439253755</v>
      </c>
      <c r="AB24" s="24">
        <v>3.3645000000000005</v>
      </c>
      <c r="AC24" s="24">
        <v>4.6816098130841119</v>
      </c>
      <c r="AD24" s="24">
        <v>4.3877628504672899</v>
      </c>
      <c r="AE24" s="24">
        <v>4.0299813084112142</v>
      </c>
      <c r="AF24" s="24">
        <v>5.7232500000000002</v>
      </c>
      <c r="AG24" s="24">
        <v>6.0709240654205594</v>
      </c>
      <c r="AH24" s="24">
        <v>6.0174357476635514</v>
      </c>
      <c r="AI24" s="24">
        <v>6.0441799065420545</v>
      </c>
      <c r="AJ24" s="13">
        <v>133.68</v>
      </c>
      <c r="AK24" s="13">
        <v>172.40119626168223</v>
      </c>
      <c r="AL24" s="13">
        <v>151.22523364485983</v>
      </c>
      <c r="AM24" s="13">
        <v>156.02871028037379</v>
      </c>
      <c r="AN24" s="13">
        <v>2.27</v>
      </c>
      <c r="AO24" s="13">
        <v>2.3866822429906538</v>
      </c>
      <c r="AP24" s="13">
        <v>2.134345794392523</v>
      </c>
      <c r="AQ24" s="13">
        <v>1.9959813084112143</v>
      </c>
      <c r="AR24" s="13">
        <v>377.44</v>
      </c>
      <c r="AS24" s="13">
        <v>414.47654205607472</v>
      </c>
      <c r="AT24" s="13">
        <v>371.44976635514018</v>
      </c>
      <c r="AU24" s="13">
        <v>353.60551401869151</v>
      </c>
      <c r="AV24" s="17">
        <v>3.98</v>
      </c>
      <c r="AW24" s="17">
        <v>4.2111682242990653</v>
      </c>
      <c r="AX24" s="17">
        <v>4.037383177570093</v>
      </c>
      <c r="AY24" s="17">
        <v>2.7141121495327094</v>
      </c>
      <c r="AZ24" s="17">
        <v>2.14</v>
      </c>
      <c r="BA24" s="17">
        <v>2.27</v>
      </c>
      <c r="BB24" s="17">
        <v>2.25</v>
      </c>
      <c r="BC24" s="17">
        <v>2.2599999999999998</v>
      </c>
      <c r="BD24" s="17">
        <v>0.70299999999999996</v>
      </c>
      <c r="BE24" s="17">
        <v>1.3895794392523364</v>
      </c>
      <c r="BF24" s="17">
        <v>0.48364485981308408</v>
      </c>
      <c r="BG24" s="17">
        <v>0.25873831775700928</v>
      </c>
      <c r="BH24" s="23">
        <f>179.64/1000</f>
        <v>0.17963999999999999</v>
      </c>
      <c r="BI24" s="23">
        <v>0.34440355140186907</v>
      </c>
      <c r="BJ24" s="23">
        <v>0.14264369158878504</v>
      </c>
      <c r="BK24" s="23">
        <v>0.23674028037383171</v>
      </c>
      <c r="BL24" s="17">
        <v>0.53</v>
      </c>
      <c r="BM24" s="17">
        <v>0.73191588785046713</v>
      </c>
      <c r="BN24" s="17">
        <v>0.49415887850467283</v>
      </c>
      <c r="BO24" s="17">
        <v>0.91878504672897177</v>
      </c>
      <c r="BP24" s="13">
        <v>42.17</v>
      </c>
      <c r="BQ24" s="13">
        <v>45.442429906542053</v>
      </c>
      <c r="BR24" s="13">
        <v>43.559579439252332</v>
      </c>
      <c r="BS24" s="13">
        <v>43.372990654205601</v>
      </c>
      <c r="BT24" s="13">
        <v>85.255750000000006</v>
      </c>
      <c r="BU24" s="13">
        <v>78.832633928571411</v>
      </c>
      <c r="BV24" s="13">
        <v>85.375031249999992</v>
      </c>
      <c r="BW24" s="13">
        <v>80.494503348214266</v>
      </c>
      <c r="BX24" s="13">
        <v>81.547499999999999</v>
      </c>
      <c r="BY24" s="13">
        <v>75.495602678571416</v>
      </c>
      <c r="BZ24" s="13">
        <v>82.02589285714285</v>
      </c>
      <c r="CA24" s="13">
        <v>77.225725446428555</v>
      </c>
      <c r="CB24" s="13">
        <v>3.70825</v>
      </c>
      <c r="CC24" s="13">
        <v>3.3370312499999994</v>
      </c>
      <c r="CD24" s="13">
        <v>3.3491383928571423</v>
      </c>
      <c r="CE24" s="13">
        <v>3.2687779017857141</v>
      </c>
      <c r="CF24" s="13">
        <v>17.853464017661601</v>
      </c>
      <c r="CG24" s="13">
        <v>17.681810175643449</v>
      </c>
      <c r="CH24" s="13">
        <v>17.245876425370636</v>
      </c>
      <c r="CI24" s="13">
        <v>15.999947087605877</v>
      </c>
      <c r="CJ24" s="17">
        <v>4.1375000000000002</v>
      </c>
      <c r="CK24" s="23">
        <v>3.5723638392857131</v>
      </c>
      <c r="CL24" s="23">
        <v>4.0521093749999988</v>
      </c>
      <c r="CM24" s="23">
        <v>3.8978236607142853</v>
      </c>
      <c r="CN24" s="24">
        <v>6.2675000000000001</v>
      </c>
      <c r="CO24" s="24">
        <v>5.9554531249999982</v>
      </c>
      <c r="CP24" s="24">
        <v>6.0286004464285696</v>
      </c>
      <c r="CQ24" s="24">
        <v>6.0363281249999989</v>
      </c>
      <c r="CR24" s="13">
        <v>150.816</v>
      </c>
      <c r="CS24" s="13">
        <v>140.97557142857139</v>
      </c>
      <c r="CT24" s="13">
        <v>139.4016428571428</v>
      </c>
      <c r="CU24" s="13">
        <v>151.85089285714284</v>
      </c>
      <c r="CV24" s="13">
        <v>2.82</v>
      </c>
      <c r="CW24" s="13">
        <v>2.8249999999999993</v>
      </c>
      <c r="CX24" s="13">
        <v>2.7140178571428564</v>
      </c>
      <c r="CY24" s="13">
        <v>2.4910714285714284</v>
      </c>
      <c r="CZ24" s="13">
        <v>364.73</v>
      </c>
      <c r="DA24" s="13">
        <v>380.59626168224293</v>
      </c>
      <c r="DB24" s="13">
        <v>417.08060747663546</v>
      </c>
      <c r="DC24" s="13">
        <v>427.9003738317756</v>
      </c>
      <c r="DD24" s="13">
        <v>2.4900000000000002</v>
      </c>
      <c r="DE24" s="13">
        <v>2.5424999999999995</v>
      </c>
      <c r="DF24" s="13">
        <v>2.2801785714285705</v>
      </c>
      <c r="DG24" s="13">
        <v>2.018973214285714</v>
      </c>
      <c r="DH24" s="17">
        <v>2.2400000000000002</v>
      </c>
      <c r="DI24" s="17">
        <v>2.2599999999999998</v>
      </c>
      <c r="DJ24" s="17">
        <v>2.2599999999999998</v>
      </c>
      <c r="DK24" s="17">
        <v>2.25</v>
      </c>
      <c r="DL24" s="17">
        <v>0.27800000000000002</v>
      </c>
      <c r="DM24" s="17">
        <v>0.4661249999999999</v>
      </c>
      <c r="DN24" s="17">
        <v>0.77687499999999987</v>
      </c>
      <c r="DO24" s="17">
        <v>0.14162946428571424</v>
      </c>
      <c r="DP24" s="17">
        <v>159.69999999999999</v>
      </c>
      <c r="DQ24" s="17">
        <v>121.37410714285711</v>
      </c>
      <c r="DR24" s="17">
        <v>143.86312499999997</v>
      </c>
      <c r="DS24" s="17">
        <v>192.10379464285711</v>
      </c>
      <c r="DT24" s="17">
        <v>0.46</v>
      </c>
      <c r="DU24" s="17">
        <v>0.40357142857142847</v>
      </c>
      <c r="DV24" s="17">
        <v>0.44392857142857134</v>
      </c>
      <c r="DW24" s="17">
        <v>1.0044642857142856</v>
      </c>
      <c r="DX24" s="13">
        <v>41.23</v>
      </c>
      <c r="DY24" s="13">
        <v>39.771964285714276</v>
      </c>
      <c r="DZ24" s="13">
        <v>41.355982142857137</v>
      </c>
      <c r="EA24" s="13">
        <v>44.296874999999993</v>
      </c>
    </row>
    <row r="25" spans="1:131" x14ac:dyDescent="0.25">
      <c r="A25" s="6">
        <v>24</v>
      </c>
      <c r="B25" s="8">
        <v>31</v>
      </c>
      <c r="C25" s="8" t="s">
        <v>3</v>
      </c>
      <c r="D25" s="8">
        <v>77.3</v>
      </c>
      <c r="E25" s="6">
        <v>183</v>
      </c>
      <c r="F25" s="11">
        <v>23</v>
      </c>
      <c r="G25" s="6">
        <v>83</v>
      </c>
      <c r="H25" s="6">
        <v>102</v>
      </c>
      <c r="I25" s="17">
        <f t="shared" si="0"/>
        <v>0.81372549019607843</v>
      </c>
      <c r="J25" s="6">
        <v>1791</v>
      </c>
      <c r="K25" s="19">
        <v>45</v>
      </c>
      <c r="L25" s="21">
        <v>48.578499999999998</v>
      </c>
      <c r="M25" s="13">
        <v>62.415769230769222</v>
      </c>
      <c r="N25" s="13">
        <v>56.132002262443436</v>
      </c>
      <c r="O25" s="13">
        <v>57.047972850678718</v>
      </c>
      <c r="P25" s="13">
        <v>45.225000000000001</v>
      </c>
      <c r="Q25" s="13">
        <v>57.938461538461532</v>
      </c>
      <c r="R25" s="13">
        <v>51.673506787330318</v>
      </c>
      <c r="S25" s="13">
        <v>51.3125</v>
      </c>
      <c r="T25" s="13">
        <v>3.3534999999999999</v>
      </c>
      <c r="U25" s="13">
        <v>4.4773076923076918</v>
      </c>
      <c r="V25" s="13">
        <v>4.0882499999999995</v>
      </c>
      <c r="W25" s="13">
        <v>4.110190045248868</v>
      </c>
      <c r="X25" s="13">
        <v>10.243079203963138</v>
      </c>
      <c r="Y25" s="13">
        <v>13.751699699427411</v>
      </c>
      <c r="Z25" s="13">
        <v>15.074495547440312</v>
      </c>
      <c r="AA25" s="13">
        <v>13.090005244853385</v>
      </c>
      <c r="AB25" s="24">
        <v>2.141975</v>
      </c>
      <c r="AC25" s="24">
        <v>2.6407769230769231</v>
      </c>
      <c r="AD25" s="24">
        <v>2.2250117647058825</v>
      </c>
      <c r="AE25" s="24">
        <v>2.448188687782805</v>
      </c>
      <c r="AF25" s="24">
        <v>2.8069999999999999</v>
      </c>
      <c r="AG25" s="24">
        <v>3.0229230769230768</v>
      </c>
      <c r="AH25" s="24">
        <v>3.0102217194570136</v>
      </c>
      <c r="AI25" s="24">
        <v>2.8959095022624433</v>
      </c>
      <c r="AJ25" s="13">
        <v>154.02959999999999</v>
      </c>
      <c r="AK25" s="13">
        <v>192.23335384615382</v>
      </c>
      <c r="AL25" s="13">
        <v>195.7804452488688</v>
      </c>
      <c r="AM25" s="13">
        <v>172.43485248868777</v>
      </c>
      <c r="AN25" s="13">
        <v>0.81</v>
      </c>
      <c r="AO25" s="13">
        <v>0.84</v>
      </c>
      <c r="AP25" s="13">
        <v>0.83647058823529408</v>
      </c>
      <c r="AQ25" s="13">
        <v>0.55710407239819004</v>
      </c>
      <c r="AR25" s="13">
        <v>363.14</v>
      </c>
      <c r="AS25" s="13">
        <v>369.76153846153846</v>
      </c>
      <c r="AT25" s="13">
        <v>30.584796380090495</v>
      </c>
      <c r="AU25" s="13">
        <v>340.2358371040724</v>
      </c>
      <c r="AV25" s="17">
        <v>7.9</v>
      </c>
      <c r="AW25" s="17">
        <v>5.6646153846153844</v>
      </c>
      <c r="AX25" s="17">
        <v>4.1287330316742077</v>
      </c>
      <c r="AY25" s="17">
        <v>3.4045248868778275</v>
      </c>
      <c r="AZ25" s="17">
        <v>2.21</v>
      </c>
      <c r="BA25" s="17">
        <v>2.38</v>
      </c>
      <c r="BB25" s="17">
        <v>2.37</v>
      </c>
      <c r="BC25" s="17">
        <v>2.2799999999999998</v>
      </c>
      <c r="BD25" s="17">
        <v>0.33600000000000002</v>
      </c>
      <c r="BE25" s="17">
        <v>0.60415384615384615</v>
      </c>
      <c r="BF25" s="17">
        <v>0.29061990950226246</v>
      </c>
      <c r="BG25" s="17">
        <v>0.32085067873303164</v>
      </c>
      <c r="BH25" s="23">
        <v>0.22875000000000001</v>
      </c>
      <c r="BI25" s="23">
        <v>0.31629230769230765</v>
      </c>
      <c r="BJ25" s="23">
        <v>0.21701049773755657</v>
      </c>
      <c r="BK25" s="23">
        <v>0.2334885067873303</v>
      </c>
      <c r="BL25" s="17">
        <v>0.77</v>
      </c>
      <c r="BM25" s="17">
        <v>0.71076923076923082</v>
      </c>
      <c r="BN25" s="17">
        <v>0.56837104072398192</v>
      </c>
      <c r="BO25" s="17">
        <v>0.6705882352941176</v>
      </c>
      <c r="BP25" s="13">
        <v>39.729999999999997</v>
      </c>
      <c r="BQ25" s="13">
        <v>46.964615384615385</v>
      </c>
      <c r="BR25" s="13">
        <v>42.885203619909504</v>
      </c>
      <c r="BS25" s="13">
        <v>43.051764705882348</v>
      </c>
      <c r="BT25" s="13">
        <v>51.107749999999996</v>
      </c>
      <c r="BU25" s="13">
        <v>51.027951086956534</v>
      </c>
      <c r="BV25" s="13">
        <v>48.277600000000007</v>
      </c>
      <c r="BW25" s="13">
        <v>49.416104347826092</v>
      </c>
      <c r="BX25" s="13">
        <v>47.032499999999999</v>
      </c>
      <c r="BY25" s="13">
        <v>47.15326086956523</v>
      </c>
      <c r="BZ25" s="13">
        <v>44.52326086956522</v>
      </c>
      <c r="CA25" s="13">
        <v>45.581565217391315</v>
      </c>
      <c r="CB25" s="13">
        <v>4.0752500000000005</v>
      </c>
      <c r="CC25" s="13">
        <v>3.8746902173913043</v>
      </c>
      <c r="CD25" s="13">
        <v>3.7543391304347833</v>
      </c>
      <c r="CE25" s="13">
        <v>3.8345391304347829</v>
      </c>
      <c r="CF25" s="13">
        <v>11.088202920342102</v>
      </c>
      <c r="CG25" s="13">
        <v>12.678264406892335</v>
      </c>
      <c r="CH25" s="13">
        <v>11.42555256428048</v>
      </c>
      <c r="CI25" s="13">
        <v>11.655379863033943</v>
      </c>
      <c r="CJ25" s="17">
        <v>2.072425</v>
      </c>
      <c r="CK25" s="23">
        <v>1.9141771739130435</v>
      </c>
      <c r="CL25" s="23">
        <v>2.0120563043478263</v>
      </c>
      <c r="CM25" s="23">
        <v>2.0516695652173915</v>
      </c>
      <c r="CN25" s="24">
        <v>3.1105</v>
      </c>
      <c r="CO25" s="24">
        <v>2.8376250000000001</v>
      </c>
      <c r="CP25" s="24">
        <v>2.9203510869565226</v>
      </c>
      <c r="CQ25" s="24">
        <v>2.9253913043478263</v>
      </c>
      <c r="CR25" s="13">
        <v>144.4392</v>
      </c>
      <c r="CS25" s="13">
        <v>150.64685217391306</v>
      </c>
      <c r="CT25" s="13">
        <v>145.23396521739133</v>
      </c>
      <c r="CU25" s="13">
        <v>159.7303095652174</v>
      </c>
      <c r="CV25" s="13">
        <v>0.32</v>
      </c>
      <c r="CW25" s="13">
        <v>0.31673913043478263</v>
      </c>
      <c r="CX25" s="13">
        <v>0.33430434782608703</v>
      </c>
      <c r="CY25" s="13">
        <v>0.25321739130434789</v>
      </c>
      <c r="CZ25" s="13">
        <v>351.88</v>
      </c>
      <c r="DA25" s="13">
        <v>345.15384615384613</v>
      </c>
      <c r="DB25" s="13">
        <v>362.89954751131216</v>
      </c>
      <c r="DC25" s="13">
        <v>350.37719457013571</v>
      </c>
      <c r="DD25" s="13">
        <v>5.12</v>
      </c>
      <c r="DE25" s="13">
        <v>2.8813043478260871</v>
      </c>
      <c r="DF25" s="13">
        <v>2.7048260869565222</v>
      </c>
      <c r="DG25" s="13">
        <v>3.155478260869566</v>
      </c>
      <c r="DH25" s="17">
        <v>2.2999999999999998</v>
      </c>
      <c r="DI25" s="17">
        <v>2.35</v>
      </c>
      <c r="DJ25" s="17">
        <v>2.33</v>
      </c>
      <c r="DK25" s="17">
        <v>2.2400000000000002</v>
      </c>
      <c r="DL25" s="17">
        <v>0.40300000000000002</v>
      </c>
      <c r="DM25" s="17">
        <v>0.19413043478260872</v>
      </c>
      <c r="DN25" s="17">
        <v>0.25123478260869569</v>
      </c>
      <c r="DO25" s="17">
        <v>0.2824347826086957</v>
      </c>
      <c r="DP25" s="17">
        <v>245.84</v>
      </c>
      <c r="DQ25" s="17">
        <v>168.99565217391307</v>
      </c>
      <c r="DR25" s="17">
        <v>143.56852173913046</v>
      </c>
      <c r="DS25" s="17">
        <v>173.76556521739133</v>
      </c>
      <c r="DT25" s="17">
        <v>0.63</v>
      </c>
      <c r="DU25" s="17">
        <v>0.59260869565217389</v>
      </c>
      <c r="DV25" s="17">
        <v>0.59769565217391307</v>
      </c>
      <c r="DW25" s="17">
        <v>0.80834782608695666</v>
      </c>
      <c r="DX25" s="13">
        <v>40.01</v>
      </c>
      <c r="DY25" s="13">
        <v>42.208043478260876</v>
      </c>
      <c r="DZ25" s="13">
        <v>43.500086956521741</v>
      </c>
      <c r="EA25" s="13">
        <v>42.199652173913051</v>
      </c>
    </row>
    <row r="26" spans="1:131" x14ac:dyDescent="0.25">
      <c r="A26" s="6">
        <v>25</v>
      </c>
      <c r="B26" s="8">
        <v>54</v>
      </c>
      <c r="C26" s="8" t="s">
        <v>3</v>
      </c>
      <c r="D26" s="8">
        <v>104</v>
      </c>
      <c r="E26" s="6">
        <v>180</v>
      </c>
      <c r="F26" s="11">
        <v>32</v>
      </c>
      <c r="G26" s="6">
        <v>111</v>
      </c>
      <c r="H26" s="6">
        <v>119</v>
      </c>
      <c r="I26" s="17">
        <f t="shared" si="0"/>
        <v>0.9327731092436975</v>
      </c>
      <c r="J26" s="6">
        <v>2389</v>
      </c>
      <c r="K26" s="20">
        <v>33.5</v>
      </c>
      <c r="L26" s="21">
        <v>105.27520000000001</v>
      </c>
      <c r="M26" s="13">
        <v>112.46294366952792</v>
      </c>
      <c r="N26" s="13">
        <v>117.19947746781115</v>
      </c>
      <c r="O26" s="13">
        <v>110.64539549356223</v>
      </c>
      <c r="P26" s="13">
        <v>103.925</v>
      </c>
      <c r="Q26" s="13">
        <v>111.06931330472105</v>
      </c>
      <c r="R26" s="13">
        <v>115.73710300429184</v>
      </c>
      <c r="S26" s="13">
        <v>114.58</v>
      </c>
      <c r="T26" s="13">
        <v>1.3502000000000001</v>
      </c>
      <c r="U26" s="13">
        <v>1.3936303648068671</v>
      </c>
      <c r="V26" s="13">
        <v>1.4847701716738195</v>
      </c>
      <c r="W26" s="13">
        <v>1.4747517167381976</v>
      </c>
      <c r="X26" s="13">
        <v>19.726780905794069</v>
      </c>
      <c r="Y26" s="13">
        <v>21.602453518052979</v>
      </c>
      <c r="Z26" s="13">
        <v>23.009770998156284</v>
      </c>
      <c r="AA26" s="13">
        <v>21.598695448988565</v>
      </c>
      <c r="AB26" s="24">
        <v>8.0165000000000006</v>
      </c>
      <c r="AC26" s="24">
        <v>7.8870697424892713</v>
      </c>
      <c r="AD26" s="24">
        <v>8.4380600858369075</v>
      </c>
      <c r="AE26" s="24">
        <v>8.4476716738197428</v>
      </c>
      <c r="AF26" s="24">
        <v>14.184749999999999</v>
      </c>
      <c r="AG26" s="24">
        <v>13.57596244635193</v>
      </c>
      <c r="AH26" s="24">
        <v>14.245628755364805</v>
      </c>
      <c r="AI26" s="24">
        <v>13.515083690987124</v>
      </c>
      <c r="AJ26" s="13">
        <v>168.58080000000001</v>
      </c>
      <c r="AK26" s="13">
        <v>179.14499227467812</v>
      </c>
      <c r="AL26" s="13">
        <v>200.46468669527894</v>
      </c>
      <c r="AM26" s="13">
        <v>187.05167381974249</v>
      </c>
      <c r="AN26" s="13">
        <v>15</v>
      </c>
      <c r="AO26" s="13">
        <v>14.739055793991417</v>
      </c>
      <c r="AP26" s="13">
        <v>15.265236051502143</v>
      </c>
      <c r="AQ26" s="13">
        <v>12.767381974248927</v>
      </c>
      <c r="AR26" s="13">
        <v>408.96</v>
      </c>
      <c r="AS26" s="13">
        <v>381.37785407725323</v>
      </c>
      <c r="AT26" s="13">
        <v>390.14729613733903</v>
      </c>
      <c r="AU26" s="13">
        <v>372.02626609442058</v>
      </c>
      <c r="AV26" s="17">
        <v>4.7699999999999996</v>
      </c>
      <c r="AW26" s="17">
        <v>5.9626180257510732</v>
      </c>
      <c r="AX26" s="17">
        <v>5.0817167381974242</v>
      </c>
      <c r="AY26" s="17">
        <v>3.8206866952789698</v>
      </c>
      <c r="AZ26" s="17">
        <v>2.33</v>
      </c>
      <c r="BA26" s="17">
        <v>2.23</v>
      </c>
      <c r="BB26" s="17">
        <v>2.34</v>
      </c>
      <c r="BC26" s="17">
        <v>2.2200000000000002</v>
      </c>
      <c r="BD26" s="17">
        <v>0.38300000000000001</v>
      </c>
      <c r="BE26" s="17">
        <v>1.0049356223175967</v>
      </c>
      <c r="BF26" s="17">
        <v>0.8446094420600857</v>
      </c>
      <c r="BG26" s="17">
        <v>0.41351072961373392</v>
      </c>
      <c r="BH26" s="23">
        <v>0.24193000000000001</v>
      </c>
      <c r="BI26" s="23">
        <v>0.42678180257510728</v>
      </c>
      <c r="BJ26" s="23">
        <v>0.22270171673819741</v>
      </c>
      <c r="BK26" s="23">
        <v>0.32909356223175967</v>
      </c>
      <c r="BL26" s="17">
        <v>1.22</v>
      </c>
      <c r="BM26" s="17">
        <v>1.2346351931330473</v>
      </c>
      <c r="BN26" s="17">
        <v>1.0444635193133047</v>
      </c>
      <c r="BO26" s="17">
        <v>1.9818025751072963</v>
      </c>
      <c r="BP26" s="13">
        <v>44.28</v>
      </c>
      <c r="BQ26" s="13">
        <v>41.939313304721033</v>
      </c>
      <c r="BR26" s="13">
        <v>44.911931330472093</v>
      </c>
      <c r="BS26" s="13">
        <v>43.180429184549361</v>
      </c>
      <c r="BT26" s="13">
        <v>108.222775</v>
      </c>
      <c r="BU26" s="13">
        <v>97.33214642857142</v>
      </c>
      <c r="BV26" s="13">
        <v>108.88736886160714</v>
      </c>
      <c r="BW26" s="13">
        <v>114.81196138392855</v>
      </c>
      <c r="BX26" s="13">
        <v>106.59</v>
      </c>
      <c r="BY26" s="13">
        <v>95.921361607142842</v>
      </c>
      <c r="BZ26" s="13">
        <v>107.34458705357142</v>
      </c>
      <c r="CA26" s="13">
        <v>113.17098214285713</v>
      </c>
      <c r="CB26" s="13">
        <v>1.6327749999999999</v>
      </c>
      <c r="CC26" s="13">
        <v>1.4107848214285712</v>
      </c>
      <c r="CD26" s="13">
        <v>1.5427818080357141</v>
      </c>
      <c r="CE26" s="13">
        <v>1.6409792410714281</v>
      </c>
      <c r="CF26" s="13">
        <v>21.511420614923704</v>
      </c>
      <c r="CG26" s="13">
        <v>19.141724193143531</v>
      </c>
      <c r="CH26" s="13">
        <v>15.699756594999815</v>
      </c>
      <c r="CI26" s="13">
        <v>22.450690464451</v>
      </c>
      <c r="CJ26" s="17">
        <v>8.5350000000000001</v>
      </c>
      <c r="CK26" s="23">
        <v>8.218984374999998</v>
      </c>
      <c r="CL26" s="23">
        <v>8.1602678571428573</v>
      </c>
      <c r="CM26" s="23">
        <v>8.7840412946428561</v>
      </c>
      <c r="CN26" s="24">
        <v>13.20675</v>
      </c>
      <c r="CO26" s="24">
        <v>11.334555803571424</v>
      </c>
      <c r="CP26" s="24">
        <v>13.147684151785713</v>
      </c>
      <c r="CQ26" s="24">
        <v>13.607098214285712</v>
      </c>
      <c r="CR26" s="13">
        <v>160.536</v>
      </c>
      <c r="CS26" s="13">
        <v>141.53249999999997</v>
      </c>
      <c r="CT26" s="13">
        <v>150.42857142857139</v>
      </c>
      <c r="CU26" s="13">
        <v>149.00539285714282</v>
      </c>
      <c r="CV26" s="13">
        <v>7.92</v>
      </c>
      <c r="CW26" s="13">
        <v>8.1420535714285691</v>
      </c>
      <c r="CX26" s="13">
        <v>7.7142857142857126</v>
      </c>
      <c r="CY26" s="13">
        <v>9.3440178571428554</v>
      </c>
      <c r="CZ26" s="13">
        <v>385.47</v>
      </c>
      <c r="DA26" s="13">
        <v>353.82347639484976</v>
      </c>
      <c r="DB26" s="13">
        <v>546.13390557939897</v>
      </c>
      <c r="DC26" s="13">
        <v>346.02463519313307</v>
      </c>
      <c r="DD26" s="13">
        <v>3.87</v>
      </c>
      <c r="DE26" s="13">
        <v>4.227410714285714</v>
      </c>
      <c r="DF26" s="13">
        <v>3.6763392857142856</v>
      </c>
      <c r="DG26" s="13">
        <v>3.4758928571428562</v>
      </c>
      <c r="DH26" s="17">
        <v>2.2400000000000002</v>
      </c>
      <c r="DI26" s="17">
        <v>2.2599999999999998</v>
      </c>
      <c r="DJ26" s="17">
        <v>2.25</v>
      </c>
      <c r="DK26" s="17">
        <v>2.29</v>
      </c>
      <c r="DL26" s="17">
        <v>0.25700000000000001</v>
      </c>
      <c r="DM26" s="17">
        <v>0.39449107142857132</v>
      </c>
      <c r="DN26" s="17">
        <v>0.39776785714285712</v>
      </c>
      <c r="DO26" s="17">
        <v>0.19935267857142855</v>
      </c>
      <c r="DP26" s="17">
        <v>227.91</v>
      </c>
      <c r="DQ26" s="17">
        <v>292.01419642857138</v>
      </c>
      <c r="DR26" s="17">
        <v>291.80691964285711</v>
      </c>
      <c r="DS26" s="17">
        <v>298.37473214285711</v>
      </c>
      <c r="DT26" s="17">
        <v>1.85</v>
      </c>
      <c r="DU26" s="17">
        <v>1.8665178571428567</v>
      </c>
      <c r="DV26" s="17">
        <v>1.8683035714285714</v>
      </c>
      <c r="DW26" s="17">
        <v>2.351339285714285</v>
      </c>
      <c r="DX26" s="13">
        <v>41.82</v>
      </c>
      <c r="DY26" s="13">
        <v>40.296607142857134</v>
      </c>
      <c r="DZ26" s="13">
        <v>41.183035714285708</v>
      </c>
      <c r="EA26" s="13">
        <v>43.244196428571421</v>
      </c>
    </row>
    <row r="27" spans="1:131" x14ac:dyDescent="0.25">
      <c r="A27" s="6">
        <v>26</v>
      </c>
      <c r="B27" s="8">
        <v>29</v>
      </c>
      <c r="C27" s="8" t="s">
        <v>3</v>
      </c>
      <c r="D27" s="8">
        <v>84.4</v>
      </c>
      <c r="E27" s="6">
        <v>181</v>
      </c>
      <c r="F27" s="11">
        <v>25.7</v>
      </c>
      <c r="G27" s="6">
        <v>89</v>
      </c>
      <c r="H27" s="6">
        <v>102</v>
      </c>
      <c r="I27" s="17">
        <f t="shared" si="0"/>
        <v>0.87254901960784315</v>
      </c>
      <c r="J27" s="6">
        <v>1953</v>
      </c>
      <c r="K27" s="20">
        <v>49.3</v>
      </c>
      <c r="L27" s="21">
        <v>49.213750000000005</v>
      </c>
      <c r="M27" s="13">
        <v>50.02825</v>
      </c>
      <c r="N27" s="13">
        <v>54.010577173913056</v>
      </c>
      <c r="O27" s="13">
        <v>52.159147826086958</v>
      </c>
      <c r="P27" s="13">
        <v>44.5</v>
      </c>
      <c r="Q27" s="13">
        <v>45.55</v>
      </c>
      <c r="R27" s="13">
        <v>49.201326086956527</v>
      </c>
      <c r="S27" s="13">
        <v>47.762500000000003</v>
      </c>
      <c r="T27" s="13">
        <v>4.7137500000000001</v>
      </c>
      <c r="U27" s="13">
        <v>4.4782500000000001</v>
      </c>
      <c r="V27" s="13">
        <v>4.1968521739130447</v>
      </c>
      <c r="W27" s="13">
        <v>3.9813217391304345</v>
      </c>
      <c r="X27" s="13">
        <v>10.615596420880824</v>
      </c>
      <c r="Y27" s="13">
        <v>8.7621593624461251</v>
      </c>
      <c r="Z27" s="13">
        <v>10.756297427917882</v>
      </c>
      <c r="AA27" s="13">
        <v>10.919396450530082</v>
      </c>
      <c r="AB27" s="24">
        <v>2.0214249999999998</v>
      </c>
      <c r="AC27" s="24">
        <v>2.1410749999999998</v>
      </c>
      <c r="AD27" s="24">
        <v>2.2982813043478267</v>
      </c>
      <c r="AE27" s="24">
        <v>1.9709408695652175</v>
      </c>
      <c r="AF27" s="24">
        <v>5.20425</v>
      </c>
      <c r="AG27" s="24">
        <v>5.20425</v>
      </c>
      <c r="AH27" s="24">
        <v>5.5889119565217404</v>
      </c>
      <c r="AI27" s="24">
        <v>5.249504347826087</v>
      </c>
      <c r="AJ27" s="13">
        <v>99.372</v>
      </c>
      <c r="AK27" s="13">
        <v>100.3584</v>
      </c>
      <c r="AL27" s="13">
        <v>94.492320000000035</v>
      </c>
      <c r="AM27" s="13">
        <v>108.45253565217392</v>
      </c>
      <c r="AN27" s="13">
        <v>0.56000000000000005</v>
      </c>
      <c r="AO27" s="13">
        <v>0.61</v>
      </c>
      <c r="AP27" s="13">
        <v>0.64434782608695662</v>
      </c>
      <c r="AQ27" s="13">
        <v>0.56486956521739129</v>
      </c>
      <c r="AR27" s="13">
        <v>352.64</v>
      </c>
      <c r="AS27" s="13">
        <v>439.29</v>
      </c>
      <c r="AT27" s="13">
        <v>412.21078260869569</v>
      </c>
      <c r="AU27" s="13">
        <v>366.42886956521738</v>
      </c>
      <c r="AV27" s="17">
        <v>4.0599999999999996</v>
      </c>
      <c r="AW27" s="17">
        <v>5.62</v>
      </c>
      <c r="AX27" s="17">
        <v>3.5653913043478269</v>
      </c>
      <c r="AY27" s="17">
        <v>2.4511304347826086</v>
      </c>
      <c r="AZ27" s="17">
        <v>2.2999999999999998</v>
      </c>
      <c r="BA27" s="17">
        <v>2.2999999999999998</v>
      </c>
      <c r="BB27" s="17">
        <v>2.4700000000000002</v>
      </c>
      <c r="BC27" s="17">
        <v>2.3199999999999998</v>
      </c>
      <c r="BD27" s="17">
        <v>0.23499999999999999</v>
      </c>
      <c r="BE27" s="17">
        <v>0.83099999999999996</v>
      </c>
      <c r="BF27" s="17">
        <v>0.27921739130434792</v>
      </c>
      <c r="BG27" s="17">
        <v>0.25015652173913044</v>
      </c>
      <c r="BH27" s="23">
        <v>5.3859999999999998E-2</v>
      </c>
      <c r="BI27" s="23">
        <v>0.16944999999999999</v>
      </c>
      <c r="BJ27" s="23">
        <v>4.5748695652173925E-2</v>
      </c>
      <c r="BK27" s="23">
        <v>0.3976782608695652</v>
      </c>
      <c r="BL27" s="17">
        <v>1.4</v>
      </c>
      <c r="BM27" s="17">
        <v>1.53</v>
      </c>
      <c r="BN27" s="17">
        <v>1.5464347826086959</v>
      </c>
      <c r="BO27" s="17">
        <v>1.4020869565217389</v>
      </c>
      <c r="BP27" s="13">
        <v>41.96</v>
      </c>
      <c r="BQ27" s="13">
        <v>45.04</v>
      </c>
      <c r="BR27" s="13">
        <v>46.10308695652175</v>
      </c>
      <c r="BS27" s="13">
        <v>43.716869565217394</v>
      </c>
      <c r="BT27" s="13">
        <v>51.021750000000004</v>
      </c>
      <c r="BU27" s="13">
        <v>45.335778538812789</v>
      </c>
      <c r="BV27" s="13">
        <v>44.348808219178082</v>
      </c>
      <c r="BW27" s="13">
        <v>51.018488584474895</v>
      </c>
      <c r="BX27" s="13">
        <v>46.730000000000004</v>
      </c>
      <c r="BY27" s="13">
        <v>41.228105022831052</v>
      </c>
      <c r="BZ27" s="13">
        <v>40.887534246575349</v>
      </c>
      <c r="CA27" s="13">
        <v>47.283573059360741</v>
      </c>
      <c r="CB27" s="13">
        <v>4.2917499999999995</v>
      </c>
      <c r="CC27" s="13">
        <v>4.1076735159817357</v>
      </c>
      <c r="CD27" s="13">
        <v>3.4612739726027399</v>
      </c>
      <c r="CE27" s="13">
        <v>3.7349155251141553</v>
      </c>
      <c r="CF27" s="13">
        <v>9.3179646963882696</v>
      </c>
      <c r="CG27" s="13">
        <v>10.42732910816137</v>
      </c>
      <c r="CH27" s="13">
        <v>9.6699157702364182</v>
      </c>
      <c r="CI27" s="13">
        <v>9.6345694342545301</v>
      </c>
      <c r="CJ27" s="17">
        <v>2.0469750000000002</v>
      </c>
      <c r="CK27" s="23">
        <v>1.91518196347032</v>
      </c>
      <c r="CL27" s="23">
        <v>1.8447287671232879</v>
      </c>
      <c r="CM27" s="23">
        <v>1.9756857305936073</v>
      </c>
      <c r="CN27" s="24">
        <v>5.4047499999999999</v>
      </c>
      <c r="CO27" s="24">
        <v>5.0630696347031972</v>
      </c>
      <c r="CP27" s="24">
        <v>5.1959657534246588</v>
      </c>
      <c r="CQ27" s="24">
        <v>5.6654109589041104</v>
      </c>
      <c r="CR27" s="13">
        <v>113.17919999999999</v>
      </c>
      <c r="CS27" s="13">
        <v>99.017687671232878</v>
      </c>
      <c r="CT27" s="13">
        <v>88.719715068493144</v>
      </c>
      <c r="CU27" s="13">
        <v>93.664723287671251</v>
      </c>
      <c r="CV27" s="13">
        <v>0.8</v>
      </c>
      <c r="CW27" s="13">
        <v>0.60547945205479459</v>
      </c>
      <c r="CX27" s="13">
        <v>0.71972602739726033</v>
      </c>
      <c r="CY27" s="13">
        <v>0.82986301369863025</v>
      </c>
      <c r="CZ27" s="13">
        <v>421.41</v>
      </c>
      <c r="DA27" s="13">
        <v>326.81</v>
      </c>
      <c r="DB27" s="13">
        <v>398.75465217391314</v>
      </c>
      <c r="DC27" s="13">
        <v>387.40973913043473</v>
      </c>
      <c r="DD27" s="13">
        <v>4.0999999999999996</v>
      </c>
      <c r="DE27" s="13">
        <v>2.7852054794520549</v>
      </c>
      <c r="DF27" s="13">
        <v>2.8890410958904114</v>
      </c>
      <c r="DG27" s="13">
        <v>2.8194063926940642</v>
      </c>
      <c r="DH27" s="17">
        <v>2.19</v>
      </c>
      <c r="DI27" s="17">
        <v>2.21</v>
      </c>
      <c r="DJ27" s="17">
        <v>2.2200000000000002</v>
      </c>
      <c r="DK27" s="17">
        <v>2.33</v>
      </c>
      <c r="DL27" s="17">
        <v>0.313</v>
      </c>
      <c r="DM27" s="17">
        <v>0.43392694063926945</v>
      </c>
      <c r="DN27" s="17">
        <v>0.27673972602739727</v>
      </c>
      <c r="DO27" s="17">
        <v>0.37875799086757994</v>
      </c>
      <c r="DP27" s="17">
        <v>50.52</v>
      </c>
      <c r="DQ27" s="17">
        <v>38.821324200913246</v>
      </c>
      <c r="DR27" s="17">
        <v>47.116712328767122</v>
      </c>
      <c r="DS27" s="17">
        <v>60.845981735159818</v>
      </c>
      <c r="DT27" s="17">
        <v>1.07</v>
      </c>
      <c r="DU27" s="17">
        <v>0.97885844748858453</v>
      </c>
      <c r="DV27" s="17">
        <v>0.92246575342465764</v>
      </c>
      <c r="DW27" s="17">
        <v>1.4256621004566212</v>
      </c>
      <c r="DX27" s="13">
        <v>43.03</v>
      </c>
      <c r="DY27" s="13">
        <v>40.577214611872151</v>
      </c>
      <c r="DZ27" s="13">
        <v>42.240821917808226</v>
      </c>
      <c r="EA27" s="13">
        <v>45.248812785388132</v>
      </c>
    </row>
    <row r="28" spans="1:131" x14ac:dyDescent="0.25">
      <c r="A28" s="6">
        <v>27</v>
      </c>
      <c r="B28" s="8">
        <v>27</v>
      </c>
      <c r="C28" s="8" t="s">
        <v>3</v>
      </c>
      <c r="D28" s="8">
        <v>69.400000000000006</v>
      </c>
      <c r="E28" s="6">
        <v>174</v>
      </c>
      <c r="F28" s="14">
        <v>22.9</v>
      </c>
      <c r="G28" s="6">
        <v>78</v>
      </c>
      <c r="H28" s="6">
        <v>93</v>
      </c>
      <c r="I28" s="17">
        <f t="shared" si="0"/>
        <v>0.83870967741935487</v>
      </c>
      <c r="J28" s="6">
        <v>1768</v>
      </c>
      <c r="K28" s="20">
        <v>48.9</v>
      </c>
      <c r="L28" s="21">
        <v>73.414999999999992</v>
      </c>
      <c r="M28" s="13">
        <v>71.032204776422773</v>
      </c>
      <c r="N28" s="13">
        <v>72.512322154471548</v>
      </c>
      <c r="O28" s="13">
        <v>70.347508130081309</v>
      </c>
      <c r="P28" s="13">
        <v>71.725000000000009</v>
      </c>
      <c r="Q28" s="13">
        <v>69.456199186991881</v>
      </c>
      <c r="R28" s="13">
        <v>70.917174796747972</v>
      </c>
      <c r="S28" s="13">
        <v>70.355000000000004</v>
      </c>
      <c r="T28" s="13">
        <v>1.6900000000000002</v>
      </c>
      <c r="U28" s="13">
        <v>1.5760055894308944</v>
      </c>
      <c r="V28" s="13">
        <v>1.4939532520325205</v>
      </c>
      <c r="W28" s="13">
        <v>1.4224878048780487</v>
      </c>
      <c r="X28" s="13">
        <v>18.171506255343424</v>
      </c>
      <c r="Y28" s="13">
        <v>19.953123974749253</v>
      </c>
      <c r="Z28" s="13">
        <v>20.692689443665216</v>
      </c>
      <c r="AA28" s="13">
        <v>18.492797746864635</v>
      </c>
      <c r="AB28" s="24">
        <v>4.1732500000000003</v>
      </c>
      <c r="AC28" s="24">
        <v>3.9655548780487808</v>
      </c>
      <c r="AD28" s="24">
        <v>4.1816565040650406</v>
      </c>
      <c r="AE28" s="24">
        <v>4.0051554878048785</v>
      </c>
      <c r="AF28" s="24">
        <v>7.165</v>
      </c>
      <c r="AG28" s="24">
        <v>7.1941260162601637</v>
      </c>
      <c r="AH28" s="24">
        <v>7.281504065040652</v>
      </c>
      <c r="AI28" s="24">
        <v>7.0193699186991871</v>
      </c>
      <c r="AJ28" s="13">
        <v>116.6904</v>
      </c>
      <c r="AK28" s="13">
        <v>113.92121951219512</v>
      </c>
      <c r="AL28" s="13">
        <v>129.99756097560976</v>
      </c>
      <c r="AM28" s="13">
        <v>110.73773658536585</v>
      </c>
      <c r="AN28" s="13">
        <v>14.4</v>
      </c>
      <c r="AO28" s="13">
        <v>14.558943089430896</v>
      </c>
      <c r="AP28" s="13">
        <v>14.227642276422765</v>
      </c>
      <c r="AQ28" s="13">
        <v>12.245934959349594</v>
      </c>
      <c r="AR28" s="13">
        <v>300.05</v>
      </c>
      <c r="AS28" s="13">
        <v>262.53288617886182</v>
      </c>
      <c r="AT28" s="13">
        <v>260.74186991869919</v>
      </c>
      <c r="AU28" s="13">
        <v>274.48528455284554</v>
      </c>
      <c r="AV28" s="17">
        <v>2.0499999999999998</v>
      </c>
      <c r="AW28" s="17">
        <v>2.4900813008130083</v>
      </c>
      <c r="AX28" s="17">
        <v>2.6930894308943092</v>
      </c>
      <c r="AY28" s="17">
        <v>2.9978048780487807</v>
      </c>
      <c r="AZ28" s="17">
        <v>2.46</v>
      </c>
      <c r="BA28" s="17">
        <v>2.4700000000000002</v>
      </c>
      <c r="BB28" s="17">
        <v>2.5</v>
      </c>
      <c r="BC28" s="17">
        <v>2.41</v>
      </c>
      <c r="BD28" s="17">
        <v>0.245</v>
      </c>
      <c r="BE28" s="17">
        <v>0.38355284552845531</v>
      </c>
      <c r="BF28" s="17">
        <v>0.45528455284552849</v>
      </c>
      <c r="BG28" s="17">
        <v>0.17928048780487804</v>
      </c>
      <c r="BH28" s="23">
        <v>0.16319</v>
      </c>
      <c r="BI28" s="23">
        <v>0.24872699186991873</v>
      </c>
      <c r="BJ28" s="23">
        <v>0.18053861788617889</v>
      </c>
      <c r="BK28" s="23">
        <v>0.20365479674796749</v>
      </c>
      <c r="BL28" s="17">
        <v>0.77</v>
      </c>
      <c r="BM28" s="17">
        <v>0.72292682926829266</v>
      </c>
      <c r="BN28" s="17">
        <v>0.58943089430894313</v>
      </c>
      <c r="BO28" s="17">
        <v>0.68577235772357725</v>
      </c>
      <c r="BP28" s="13">
        <v>46.26</v>
      </c>
      <c r="BQ28" s="13">
        <v>44.831504065040654</v>
      </c>
      <c r="BR28" s="13">
        <v>45.762195121951223</v>
      </c>
      <c r="BS28" s="13">
        <v>45.725738385137717</v>
      </c>
      <c r="BT28" s="13">
        <v>71.087000000000003</v>
      </c>
      <c r="BU28" s="13">
        <v>64.414254687500005</v>
      </c>
      <c r="BV28" s="13">
        <v>66.816467083333336</v>
      </c>
      <c r="BW28" s="13">
        <v>78.426429166666679</v>
      </c>
      <c r="BX28" s="13">
        <v>69.5625</v>
      </c>
      <c r="BY28" s="13">
        <v>63.051874999999995</v>
      </c>
      <c r="BZ28" s="13">
        <v>65.462395833333332</v>
      </c>
      <c r="CA28" s="13">
        <v>76.717666666666673</v>
      </c>
      <c r="CB28" s="13">
        <v>1.5245</v>
      </c>
      <c r="CC28" s="13">
        <v>1.3623796875</v>
      </c>
      <c r="CD28" s="13">
        <v>1.3540712500000001</v>
      </c>
      <c r="CE28" s="13">
        <v>1.7087625</v>
      </c>
      <c r="CF28" s="13">
        <v>18.661786931446471</v>
      </c>
      <c r="CG28" s="13">
        <v>18.085397425026567</v>
      </c>
      <c r="CH28" s="13">
        <v>19.003684930934057</v>
      </c>
      <c r="CI28" s="13">
        <v>19.279758558451384</v>
      </c>
      <c r="CJ28" s="17">
        <v>3.7302499999999998</v>
      </c>
      <c r="CK28" s="23">
        <v>3.4476093750000003</v>
      </c>
      <c r="CL28" s="23">
        <v>3.2836562499999999</v>
      </c>
      <c r="CM28" s="23">
        <v>3.9433958333333337</v>
      </c>
      <c r="CN28" s="24">
        <v>7.0692500000000003</v>
      </c>
      <c r="CO28" s="24">
        <v>6.16644375</v>
      </c>
      <c r="CP28" s="24">
        <v>6.2093208333333338</v>
      </c>
      <c r="CQ28" s="24">
        <v>7.6636333333333333</v>
      </c>
      <c r="CR28" s="13">
        <v>119.9688</v>
      </c>
      <c r="CS28" s="13">
        <v>139.64277000000001</v>
      </c>
      <c r="CT28" s="13">
        <v>128.05590000000001</v>
      </c>
      <c r="CU28" s="13">
        <v>152.54147999999998</v>
      </c>
      <c r="CV28" s="13">
        <v>6.2</v>
      </c>
      <c r="CW28" s="13">
        <v>5.7275</v>
      </c>
      <c r="CX28" s="13">
        <v>5.6128333333333336</v>
      </c>
      <c r="CY28" s="13">
        <v>5.6119999999999992</v>
      </c>
      <c r="CZ28" s="13">
        <v>281.72000000000003</v>
      </c>
      <c r="DA28" s="13">
        <v>268.9086991869919</v>
      </c>
      <c r="DB28" s="13">
        <v>272.08333333333337</v>
      </c>
      <c r="DC28" s="13">
        <v>283.57666666666665</v>
      </c>
      <c r="DD28" s="13">
        <v>2.87</v>
      </c>
      <c r="DE28" s="13">
        <v>2.3107500000000001</v>
      </c>
      <c r="DF28" s="13">
        <v>3.1237499999999998</v>
      </c>
      <c r="DG28" s="13">
        <v>3.4159999999999995</v>
      </c>
      <c r="DH28" s="17">
        <v>2.4</v>
      </c>
      <c r="DI28" s="17">
        <v>2.37</v>
      </c>
      <c r="DJ28" s="17">
        <v>2.38</v>
      </c>
      <c r="DK28" s="17">
        <v>2.44</v>
      </c>
      <c r="DL28" s="17">
        <v>0.313</v>
      </c>
      <c r="DM28" s="17">
        <v>0.15010000000000001</v>
      </c>
      <c r="DN28" s="17">
        <v>0.20229999999999998</v>
      </c>
      <c r="DO28" s="17">
        <v>0.23688333333333333</v>
      </c>
      <c r="DP28" s="17">
        <v>203.6</v>
      </c>
      <c r="DQ28" s="17">
        <v>160.48850000000002</v>
      </c>
      <c r="DR28" s="17">
        <v>155.80075000000002</v>
      </c>
      <c r="DS28" s="17">
        <v>206.88149999999999</v>
      </c>
      <c r="DT28" s="17">
        <v>0.67</v>
      </c>
      <c r="DU28" s="17">
        <v>0.55300000000000005</v>
      </c>
      <c r="DV28" s="17">
        <v>0.5255833333333334</v>
      </c>
      <c r="DW28" s="17">
        <v>0.7014999999999999</v>
      </c>
      <c r="DX28" s="13">
        <v>45.19</v>
      </c>
      <c r="DY28" s="13">
        <v>42.432875000000003</v>
      </c>
      <c r="DZ28" s="13">
        <v>40.72775</v>
      </c>
      <c r="EA28" s="13">
        <v>47.874833333333335</v>
      </c>
    </row>
    <row r="29" spans="1:131" x14ac:dyDescent="0.25">
      <c r="A29" s="6">
        <v>28</v>
      </c>
      <c r="B29" s="8">
        <v>61</v>
      </c>
      <c r="C29" s="8" t="s">
        <v>3</v>
      </c>
      <c r="D29" s="8">
        <v>81.099999999999994</v>
      </c>
      <c r="E29" s="6">
        <v>175.5</v>
      </c>
      <c r="F29" s="11">
        <v>26.3</v>
      </c>
      <c r="G29" s="8">
        <v>95</v>
      </c>
      <c r="H29" s="8">
        <v>105</v>
      </c>
      <c r="I29" s="17">
        <f t="shared" si="0"/>
        <v>0.90476190476190477</v>
      </c>
      <c r="J29" s="6">
        <v>1600</v>
      </c>
      <c r="K29" s="19">
        <v>43</v>
      </c>
      <c r="L29" s="21">
        <v>54.479500000000002</v>
      </c>
      <c r="M29" s="13">
        <v>62.831638157894744</v>
      </c>
      <c r="N29" s="13">
        <v>67.105553728070191</v>
      </c>
      <c r="O29" s="13">
        <v>61.807968201754392</v>
      </c>
      <c r="P29" s="13">
        <v>50.125</v>
      </c>
      <c r="Q29" s="13">
        <v>57.740350877192988</v>
      </c>
      <c r="R29" s="13">
        <v>61.951151315789481</v>
      </c>
      <c r="S29" s="13">
        <v>57.18</v>
      </c>
      <c r="T29" s="13">
        <v>4.3544999999999998</v>
      </c>
      <c r="U29" s="13">
        <v>5.0912872807017546</v>
      </c>
      <c r="V29" s="13">
        <v>5.4850986842105272</v>
      </c>
      <c r="W29" s="13">
        <v>4.8787576754385968</v>
      </c>
      <c r="X29" s="13">
        <v>12.867911833520497</v>
      </c>
      <c r="Y29" s="13">
        <v>14.609513078150696</v>
      </c>
      <c r="Z29" s="13">
        <v>13.854386665383259</v>
      </c>
      <c r="AA29" s="13">
        <v>14.278815934081779</v>
      </c>
      <c r="AB29" s="24">
        <v>3.39</v>
      </c>
      <c r="AC29" s="24">
        <v>3.1181381578947369</v>
      </c>
      <c r="AD29" s="24">
        <v>3.5887664473684215</v>
      </c>
      <c r="AE29" s="24">
        <v>3.1819824561403509</v>
      </c>
      <c r="AF29" s="24">
        <v>4.5862499999999997</v>
      </c>
      <c r="AG29" s="24">
        <v>4.8678618421052633</v>
      </c>
      <c r="AH29" s="24">
        <v>4.9282072368421055</v>
      </c>
      <c r="AI29" s="24">
        <v>4.5661348684210532</v>
      </c>
      <c r="AJ29" s="13">
        <v>93.187200000000004</v>
      </c>
      <c r="AK29" s="13">
        <v>113.95143157894736</v>
      </c>
      <c r="AL29" s="13">
        <v>117.21057894736842</v>
      </c>
      <c r="AM29" s="13">
        <v>110.38890526315788</v>
      </c>
      <c r="AN29" s="13">
        <v>1.1599999999999999</v>
      </c>
      <c r="AO29" s="13">
        <v>1.3373684210526315</v>
      </c>
      <c r="AP29" s="13">
        <v>1.2572368421052633</v>
      </c>
      <c r="AQ29" s="13">
        <v>0.91596491228070187</v>
      </c>
      <c r="AR29" s="13">
        <v>321.27999999999997</v>
      </c>
      <c r="AS29" s="13">
        <v>342.16464912280702</v>
      </c>
      <c r="AT29" s="13">
        <v>393.73004385964919</v>
      </c>
      <c r="AU29" s="13">
        <v>325.69521929824566</v>
      </c>
      <c r="AV29" s="17">
        <v>4.57</v>
      </c>
      <c r="AW29" s="17">
        <v>3.0568421052631578</v>
      </c>
      <c r="AX29" s="17">
        <v>3.5890350877192985</v>
      </c>
      <c r="AY29" s="17">
        <v>3.4547807017543866</v>
      </c>
      <c r="AZ29" s="17">
        <v>2.2799999999999998</v>
      </c>
      <c r="BA29" s="17">
        <v>2.42</v>
      </c>
      <c r="BB29" s="17">
        <v>2.4500000000000002</v>
      </c>
      <c r="BC29" s="17">
        <v>2.27</v>
      </c>
      <c r="BD29" s="17">
        <v>0.36499999999999999</v>
      </c>
      <c r="BE29" s="17">
        <v>0.41394736842105262</v>
      </c>
      <c r="BF29" s="17">
        <v>0.65010964912280711</v>
      </c>
      <c r="BG29" s="17">
        <v>0.24193421052631581</v>
      </c>
      <c r="BH29" s="23">
        <v>0.30873</v>
      </c>
      <c r="BI29" s="23">
        <v>0.51136298245614031</v>
      </c>
      <c r="BJ29" s="23">
        <v>0.34662127192982461</v>
      </c>
      <c r="BK29" s="23">
        <v>0.31809868421052634</v>
      </c>
      <c r="BL29" s="17">
        <v>1.24</v>
      </c>
      <c r="BM29" s="17">
        <v>1.3585964912280701</v>
      </c>
      <c r="BN29" s="17">
        <v>1.1497807017543862</v>
      </c>
      <c r="BO29" s="17">
        <v>1.2146491228070175</v>
      </c>
      <c r="BP29" s="13">
        <v>39.33</v>
      </c>
      <c r="BQ29" s="13">
        <v>48.070964912280701</v>
      </c>
      <c r="BR29" s="13">
        <v>50.020833333333336</v>
      </c>
      <c r="BS29" s="13">
        <v>41.835701754385973</v>
      </c>
      <c r="BT29" s="13">
        <v>48.592499999999994</v>
      </c>
      <c r="BU29" s="13">
        <v>46.963465065502177</v>
      </c>
      <c r="BV29" s="13">
        <v>46.510696506550225</v>
      </c>
      <c r="BW29" s="13">
        <v>50.357403930131007</v>
      </c>
      <c r="BX29" s="13">
        <v>44.699999999999996</v>
      </c>
      <c r="BY29" s="13">
        <v>43.169792576419212</v>
      </c>
      <c r="BZ29" s="13">
        <v>42.7810480349345</v>
      </c>
      <c r="CA29" s="13">
        <v>46.513362445414856</v>
      </c>
      <c r="CB29" s="13">
        <v>3.8925000000000001</v>
      </c>
      <c r="CC29" s="13">
        <v>3.7936724890829692</v>
      </c>
      <c r="CD29" s="13">
        <v>3.7296484716157203</v>
      </c>
      <c r="CE29" s="13">
        <v>3.8440414847161577</v>
      </c>
      <c r="CF29" s="13">
        <v>11.20662390422104</v>
      </c>
      <c r="CG29" s="13">
        <v>12.870302209351046</v>
      </c>
      <c r="CH29" s="13">
        <v>11.84645084531201</v>
      </c>
      <c r="CI29" s="13">
        <v>11.987232041564997</v>
      </c>
      <c r="CJ29" s="17">
        <v>2.6227499999999999</v>
      </c>
      <c r="CK29" s="23">
        <v>2.6889137554585152</v>
      </c>
      <c r="CL29" s="23">
        <v>2.6060764192139736</v>
      </c>
      <c r="CM29" s="23">
        <v>2.9851244541484716</v>
      </c>
      <c r="CN29" s="24">
        <v>4.4277499999999996</v>
      </c>
      <c r="CO29" s="24">
        <v>4.3430360262008731</v>
      </c>
      <c r="CP29" s="24">
        <v>4.1532903930131004</v>
      </c>
      <c r="CQ29" s="24">
        <v>4.7126528384279478</v>
      </c>
      <c r="CR29" s="13">
        <v>105.81839999999998</v>
      </c>
      <c r="CS29" s="13">
        <v>114.38573973799124</v>
      </c>
      <c r="CT29" s="13">
        <v>126.03395633187773</v>
      </c>
      <c r="CU29" s="13">
        <v>112.62089082969432</v>
      </c>
      <c r="CV29" s="13">
        <v>0.44</v>
      </c>
      <c r="CW29" s="13">
        <v>0.46323144104803488</v>
      </c>
      <c r="CX29" s="13">
        <v>0.44593886462882099</v>
      </c>
      <c r="CY29" s="13">
        <v>0.67860262008733618</v>
      </c>
      <c r="CZ29" s="13">
        <v>325.88</v>
      </c>
      <c r="DA29" s="13">
        <v>318.83499999999998</v>
      </c>
      <c r="DB29" s="13">
        <v>352.90745614035092</v>
      </c>
      <c r="DC29" s="13">
        <v>324.48057017543863</v>
      </c>
      <c r="DD29" s="13">
        <v>3.83</v>
      </c>
      <c r="DE29" s="13">
        <v>3.9567685589519646</v>
      </c>
      <c r="DF29" s="13">
        <v>3.3639301310043672</v>
      </c>
      <c r="DG29" s="13">
        <v>3.4511790393013104</v>
      </c>
      <c r="DH29" s="17">
        <v>2.29</v>
      </c>
      <c r="DI29" s="17">
        <v>2.21</v>
      </c>
      <c r="DJ29" s="17">
        <v>2.2200000000000002</v>
      </c>
      <c r="DK29" s="17">
        <v>2.2200000000000002</v>
      </c>
      <c r="DL29" s="17">
        <v>0.53500000000000003</v>
      </c>
      <c r="DM29" s="17">
        <v>0.67265065502183397</v>
      </c>
      <c r="DN29" s="17">
        <v>0.56130131004366812</v>
      </c>
      <c r="DO29" s="17">
        <v>0.22006113537117905</v>
      </c>
      <c r="DP29" s="17">
        <v>244.75</v>
      </c>
      <c r="DQ29" s="17">
        <v>225.90253275109168</v>
      </c>
      <c r="DR29" s="17">
        <v>247.92262008733627</v>
      </c>
      <c r="DS29" s="17">
        <v>284.0824454148472</v>
      </c>
      <c r="DT29" s="17">
        <v>0.73</v>
      </c>
      <c r="DU29" s="17">
        <v>0.76240174672489081</v>
      </c>
      <c r="DV29" s="17">
        <v>0.79493449781659387</v>
      </c>
      <c r="DW29" s="17">
        <v>1.0179039301310044</v>
      </c>
      <c r="DX29" s="13">
        <v>44.51</v>
      </c>
      <c r="DY29" s="13">
        <v>41.333755458515277</v>
      </c>
      <c r="DZ29" s="13">
        <v>41.559563318777293</v>
      </c>
      <c r="EA29" s="13">
        <v>40.784017467248908</v>
      </c>
    </row>
    <row r="30" spans="1:131" x14ac:dyDescent="0.25">
      <c r="A30" s="6">
        <v>29</v>
      </c>
      <c r="B30" s="8">
        <v>26</v>
      </c>
      <c r="C30" s="8" t="s">
        <v>3</v>
      </c>
      <c r="D30" s="8">
        <v>76.2</v>
      </c>
      <c r="E30" s="6">
        <v>177.5</v>
      </c>
      <c r="F30" s="11">
        <v>24.1</v>
      </c>
      <c r="G30" s="8">
        <v>82.5</v>
      </c>
      <c r="H30" s="8">
        <v>105</v>
      </c>
      <c r="I30" s="17">
        <f t="shared" si="0"/>
        <v>0.7857142857142857</v>
      </c>
      <c r="J30" s="6">
        <v>1782</v>
      </c>
      <c r="K30" s="19">
        <v>42</v>
      </c>
      <c r="L30" s="21">
        <v>75.233000000000004</v>
      </c>
      <c r="M30" s="13">
        <v>87.996463133640546</v>
      </c>
      <c r="N30" s="13">
        <v>70.060382488479263</v>
      </c>
      <c r="O30" s="13">
        <v>69.967953917050707</v>
      </c>
      <c r="P30" s="13">
        <v>70.849999999999994</v>
      </c>
      <c r="Q30" s="13">
        <v>82.911290322580626</v>
      </c>
      <c r="R30" s="13">
        <v>65.373179723502304</v>
      </c>
      <c r="S30" s="13">
        <v>65.532499999999999</v>
      </c>
      <c r="T30" s="13">
        <v>4.383</v>
      </c>
      <c r="U30" s="13">
        <v>5.0851728110599073</v>
      </c>
      <c r="V30" s="13">
        <v>4.1012718894009224</v>
      </c>
      <c r="W30" s="13">
        <v>4.1334608294930879</v>
      </c>
      <c r="X30" s="13">
        <v>15.643314835974561</v>
      </c>
      <c r="Y30" s="13">
        <v>19.642857933581066</v>
      </c>
      <c r="Z30" s="13">
        <v>14.995202119112381</v>
      </c>
      <c r="AA30" s="13">
        <v>14.899173816177408</v>
      </c>
      <c r="AB30" s="24">
        <v>4.2447499999999998</v>
      </c>
      <c r="AC30" s="24">
        <v>4.8337096774193542</v>
      </c>
      <c r="AD30" s="24">
        <v>3.8326082949308757</v>
      </c>
      <c r="AE30" s="24">
        <v>4.1661105990783414</v>
      </c>
      <c r="AF30" s="24">
        <v>6.3722500000000002</v>
      </c>
      <c r="AG30" s="24">
        <v>6.7539976958525338</v>
      </c>
      <c r="AH30" s="24">
        <v>6.2254239631336414</v>
      </c>
      <c r="AI30" s="24">
        <v>6.4016152073732719</v>
      </c>
      <c r="AJ30" s="13">
        <v>249.16799999999998</v>
      </c>
      <c r="AK30" s="13">
        <v>275.26230414746539</v>
      </c>
      <c r="AL30" s="13">
        <v>203.23863594470049</v>
      </c>
      <c r="AM30" s="13">
        <v>202.89069124423966</v>
      </c>
      <c r="AN30" s="13">
        <v>8.11</v>
      </c>
      <c r="AO30" s="13">
        <v>8.5110599078340989</v>
      </c>
      <c r="AP30" s="13">
        <v>7.9817511520737332</v>
      </c>
      <c r="AQ30" s="13">
        <v>7.2532718894009225</v>
      </c>
      <c r="AR30" s="13">
        <v>367.35</v>
      </c>
      <c r="AS30" s="13">
        <v>359.10737327188934</v>
      </c>
      <c r="AT30" s="13">
        <v>349.47760368663603</v>
      </c>
      <c r="AU30" s="13">
        <v>360.70460829493089</v>
      </c>
      <c r="AV30" s="17">
        <v>2.94</v>
      </c>
      <c r="AW30" s="17">
        <v>3.5824884792626723</v>
      </c>
      <c r="AX30" s="17">
        <v>2.2176958525345625</v>
      </c>
      <c r="AY30" s="17">
        <v>3.2649769585253461</v>
      </c>
      <c r="AZ30" s="17">
        <v>2.17</v>
      </c>
      <c r="BA30" s="17">
        <v>2.2999999999999998</v>
      </c>
      <c r="BB30" s="17">
        <v>2.12</v>
      </c>
      <c r="BC30" s="17">
        <v>2.1800000000000002</v>
      </c>
      <c r="BD30" s="17">
        <v>0.44600000000000001</v>
      </c>
      <c r="BE30" s="17">
        <v>0.93695852534562196</v>
      </c>
      <c r="BF30" s="17">
        <v>0.36147465437788023</v>
      </c>
      <c r="BG30" s="17">
        <v>0.30238709677419356</v>
      </c>
      <c r="BH30" s="23">
        <v>0.20083000000000001</v>
      </c>
      <c r="BI30" s="23">
        <v>0.34123732718894001</v>
      </c>
      <c r="BJ30" s="23">
        <v>0.15687023041474654</v>
      </c>
      <c r="BK30" s="23">
        <v>0.20777308755760371</v>
      </c>
      <c r="BL30" s="17">
        <v>0.67</v>
      </c>
      <c r="BM30" s="17">
        <v>0.80552995391705062</v>
      </c>
      <c r="BN30" s="17">
        <v>0.54709677419354852</v>
      </c>
      <c r="BO30" s="17">
        <v>0.72331797235023043</v>
      </c>
      <c r="BP30" s="13">
        <v>41.49</v>
      </c>
      <c r="BQ30" s="13">
        <v>45.735023041474648</v>
      </c>
      <c r="BR30" s="13">
        <v>38.277235023041477</v>
      </c>
      <c r="BS30" s="13">
        <v>40.234562211981569</v>
      </c>
      <c r="BT30" s="13">
        <v>68.358249999999998</v>
      </c>
      <c r="BU30" s="13">
        <v>75.736359649122804</v>
      </c>
      <c r="BV30" s="13">
        <v>81.351006578947377</v>
      </c>
      <c r="BW30" s="13">
        <v>79.621138157894734</v>
      </c>
      <c r="BX30" s="13">
        <v>63.91</v>
      </c>
      <c r="BY30" s="13">
        <v>70.820515350877187</v>
      </c>
      <c r="BZ30" s="13">
        <v>76.336381578947382</v>
      </c>
      <c r="CA30" s="13">
        <v>74.852587719298242</v>
      </c>
      <c r="CB30" s="13">
        <v>4.4482499999999998</v>
      </c>
      <c r="CC30" s="13">
        <v>4.9158442982456148</v>
      </c>
      <c r="CD30" s="13">
        <v>5.0146250000000014</v>
      </c>
      <c r="CE30" s="13">
        <v>4.768550438596491</v>
      </c>
      <c r="CF30" s="13">
        <v>15.850787142235259</v>
      </c>
      <c r="CG30" s="13">
        <v>18.554407609497975</v>
      </c>
      <c r="CH30" s="13">
        <v>16.902879749122651</v>
      </c>
      <c r="CI30" s="13">
        <v>18.218260135519476</v>
      </c>
      <c r="CJ30" s="17">
        <v>4.7205000000000004</v>
      </c>
      <c r="CK30" s="23">
        <v>5.0714089912280711</v>
      </c>
      <c r="CL30" s="23">
        <v>5.0607236842105277</v>
      </c>
      <c r="CM30" s="23">
        <v>4.6225921052631573</v>
      </c>
      <c r="CN30" s="24">
        <v>5.6767500000000002</v>
      </c>
      <c r="CO30" s="24">
        <v>6.2733640350877193</v>
      </c>
      <c r="CP30" s="24">
        <v>6.5067532894736857</v>
      </c>
      <c r="CQ30" s="24">
        <v>5.9815657894736844</v>
      </c>
      <c r="CR30" s="13">
        <v>221.13599999999997</v>
      </c>
      <c r="CS30" s="13">
        <v>236.77294736842106</v>
      </c>
      <c r="CT30" s="13">
        <v>218.3801052631579</v>
      </c>
      <c r="CU30" s="13">
        <v>251.71642105263157</v>
      </c>
      <c r="CV30" s="13">
        <v>7.19</v>
      </c>
      <c r="CW30" s="13">
        <v>7.4870175438596496</v>
      </c>
      <c r="CX30" s="13">
        <v>7.456842105263159</v>
      </c>
      <c r="CY30" s="13">
        <v>8.871491228070175</v>
      </c>
      <c r="CZ30" s="13">
        <v>327.44</v>
      </c>
      <c r="DA30" s="13">
        <v>349.12304147465431</v>
      </c>
      <c r="DB30" s="13">
        <v>345.51115207373277</v>
      </c>
      <c r="DC30" s="13">
        <v>337.16663594470049</v>
      </c>
      <c r="DD30" s="13">
        <v>3.19</v>
      </c>
      <c r="DE30" s="13">
        <v>2.8076315789473685</v>
      </c>
      <c r="DF30" s="13">
        <v>3.5663157894736845</v>
      </c>
      <c r="DG30" s="13">
        <v>4.8074561403508769</v>
      </c>
      <c r="DH30" s="17">
        <v>2.2799999999999998</v>
      </c>
      <c r="DI30" s="17">
        <v>2.27</v>
      </c>
      <c r="DJ30" s="17">
        <v>2.31</v>
      </c>
      <c r="DK30" s="17">
        <v>2.2599999999999998</v>
      </c>
      <c r="DL30" s="17">
        <v>0.20799999999999999</v>
      </c>
      <c r="DM30" s="17">
        <v>0.15730701754385967</v>
      </c>
      <c r="DN30" s="17">
        <v>0.2563289473684211</v>
      </c>
      <c r="DO30" s="17">
        <v>0.20121929824561405</v>
      </c>
      <c r="DP30" s="17">
        <v>180.67</v>
      </c>
      <c r="DQ30" s="17">
        <v>159.30820175438598</v>
      </c>
      <c r="DR30" s="17">
        <v>172.83460526315793</v>
      </c>
      <c r="DS30" s="17">
        <v>171.04631578947368</v>
      </c>
      <c r="DT30" s="17">
        <v>0.65</v>
      </c>
      <c r="DU30" s="17">
        <v>0.58741228070175444</v>
      </c>
      <c r="DV30" s="17">
        <v>0.60789473684210538</v>
      </c>
      <c r="DW30" s="17">
        <v>0.69385964912280695</v>
      </c>
      <c r="DX30" s="13">
        <v>39.83</v>
      </c>
      <c r="DY30" s="13">
        <v>40.680789473684214</v>
      </c>
      <c r="DZ30" s="13">
        <v>41.681315789473693</v>
      </c>
      <c r="EA30" s="13">
        <v>41.463070175438595</v>
      </c>
    </row>
    <row r="31" spans="1:131" x14ac:dyDescent="0.25">
      <c r="A31" s="6">
        <v>30</v>
      </c>
      <c r="B31" s="8">
        <v>57</v>
      </c>
      <c r="C31" s="8" t="s">
        <v>3</v>
      </c>
      <c r="D31" s="8">
        <v>86.7</v>
      </c>
      <c r="E31" s="6">
        <v>183</v>
      </c>
      <c r="F31" s="11">
        <v>25.8</v>
      </c>
      <c r="G31" s="8">
        <v>95</v>
      </c>
      <c r="H31" s="8">
        <v>107</v>
      </c>
      <c r="I31" s="17">
        <f t="shared" si="0"/>
        <v>0.88785046728971961</v>
      </c>
      <c r="J31" s="6">
        <v>2046</v>
      </c>
      <c r="K31" s="20">
        <v>42.7</v>
      </c>
      <c r="L31" s="21">
        <v>89.726250000000007</v>
      </c>
      <c r="M31" s="13">
        <v>103.10707563025211</v>
      </c>
      <c r="N31" s="13">
        <v>95.729117647058828</v>
      </c>
      <c r="O31" s="13">
        <v>99.228827731092423</v>
      </c>
      <c r="P31" s="13">
        <v>75.75</v>
      </c>
      <c r="Q31" s="13">
        <v>87.392016806722694</v>
      </c>
      <c r="R31" s="13">
        <v>80.077941176470588</v>
      </c>
      <c r="S31" s="13">
        <v>84.514999999999986</v>
      </c>
      <c r="T31" s="13">
        <v>13.976249999999999</v>
      </c>
      <c r="U31" s="13">
        <v>15.715058823529414</v>
      </c>
      <c r="V31" s="13">
        <v>14.866764705882355</v>
      </c>
      <c r="W31" s="13">
        <v>15.424037815126049</v>
      </c>
      <c r="X31" s="13">
        <v>16.124296127205021</v>
      </c>
      <c r="Y31" s="13">
        <v>17.720298686344698</v>
      </c>
      <c r="Z31" s="13">
        <v>18.299995363215135</v>
      </c>
      <c r="AA31" s="13">
        <v>19.165244528944239</v>
      </c>
      <c r="AB31" s="24">
        <v>4.7742500000000003</v>
      </c>
      <c r="AC31" s="24">
        <v>5.6127794117647065</v>
      </c>
      <c r="AD31" s="24">
        <v>4.7558823529411773</v>
      </c>
      <c r="AE31" s="24">
        <v>4.8092436974789914</v>
      </c>
      <c r="AF31" s="24">
        <v>6.8972500000000005</v>
      </c>
      <c r="AG31" s="24">
        <v>7.1290903361344551</v>
      </c>
      <c r="AH31" s="24">
        <v>7.1001102941176484</v>
      </c>
      <c r="AI31" s="24">
        <v>6.8392899159663862</v>
      </c>
      <c r="AJ31" s="13">
        <v>219.648</v>
      </c>
      <c r="AK31" s="13">
        <v>231.6947899159664</v>
      </c>
      <c r="AL31" s="13">
        <v>248.39294117647063</v>
      </c>
      <c r="AM31" s="13">
        <v>259.87764705882353</v>
      </c>
      <c r="AN31" s="13">
        <v>2.38</v>
      </c>
      <c r="AO31" s="13">
        <v>2.5736974789915972</v>
      </c>
      <c r="AP31" s="13">
        <v>2.3470588235294119</v>
      </c>
      <c r="AQ31" s="13">
        <v>2.2707563025210087</v>
      </c>
      <c r="AR31" s="13">
        <v>424.97</v>
      </c>
      <c r="AS31" s="13">
        <v>458.35588235294119</v>
      </c>
      <c r="AT31" s="13">
        <v>407.64705882352945</v>
      </c>
      <c r="AU31" s="13">
        <v>389.2512605042017</v>
      </c>
      <c r="AV31" s="17">
        <v>3.31</v>
      </c>
      <c r="AW31" s="17">
        <v>3.8657142857142861</v>
      </c>
      <c r="AX31" s="17">
        <v>3.0779411764705888</v>
      </c>
      <c r="AY31" s="17">
        <v>3.0243697478991596</v>
      </c>
      <c r="AZ31" s="17">
        <v>2.38</v>
      </c>
      <c r="BA31" s="17">
        <v>2.46</v>
      </c>
      <c r="BB31" s="17">
        <v>2.4500000000000002</v>
      </c>
      <c r="BC31" s="17">
        <v>2.36</v>
      </c>
      <c r="BD31" s="17">
        <v>0.69399999999999995</v>
      </c>
      <c r="BE31" s="17">
        <v>1.6382773109243698</v>
      </c>
      <c r="BF31" s="17">
        <v>0.62073529411764716</v>
      </c>
      <c r="BG31" s="17">
        <v>0.32028571428571428</v>
      </c>
      <c r="BH31" s="23">
        <v>0.59332000000000007</v>
      </c>
      <c r="BI31" s="23">
        <v>0.74736453781512602</v>
      </c>
      <c r="BJ31" s="23">
        <v>0.57065441176470599</v>
      </c>
      <c r="BK31" s="23">
        <v>0.46250050420168071</v>
      </c>
      <c r="BL31" s="17">
        <v>2.36</v>
      </c>
      <c r="BM31" s="17">
        <v>2.5633613445378152</v>
      </c>
      <c r="BN31" s="17">
        <v>2.3367647058823531</v>
      </c>
      <c r="BO31" s="17">
        <v>1.9534453781512606</v>
      </c>
      <c r="BP31" s="13">
        <v>48.13</v>
      </c>
      <c r="BQ31" s="13">
        <v>53.282773109243699</v>
      </c>
      <c r="BR31" s="13">
        <v>51.377941176470593</v>
      </c>
      <c r="BS31" s="13">
        <v>48.181680672268911</v>
      </c>
      <c r="BT31" s="13">
        <v>93.481999999999999</v>
      </c>
      <c r="BU31" s="13">
        <v>82.231761603375531</v>
      </c>
      <c r="BV31" s="13">
        <v>84.481183544303789</v>
      </c>
      <c r="BW31" s="13">
        <v>89.291424050632898</v>
      </c>
      <c r="BX31" s="13">
        <v>79.625</v>
      </c>
      <c r="BY31" s="13">
        <v>69.672616033755276</v>
      </c>
      <c r="BZ31" s="13">
        <v>71.378512658227848</v>
      </c>
      <c r="CA31" s="13">
        <v>75.29135021097045</v>
      </c>
      <c r="CB31" s="13">
        <v>13.856999999999999</v>
      </c>
      <c r="CC31" s="13">
        <v>12.559145569620254</v>
      </c>
      <c r="CD31" s="13">
        <v>13.10267088607595</v>
      </c>
      <c r="CE31" s="13">
        <v>14.000073839662447</v>
      </c>
      <c r="CF31" s="13">
        <v>18.972722331780865</v>
      </c>
      <c r="CG31" s="13">
        <v>19.56673813384721</v>
      </c>
      <c r="CH31" s="13">
        <v>18.662512184491749</v>
      </c>
      <c r="CI31" s="13">
        <v>18.829872653386037</v>
      </c>
      <c r="CJ31" s="17">
        <v>5.1277499999999998</v>
      </c>
      <c r="CK31" s="23">
        <v>4.4204789029535867</v>
      </c>
      <c r="CL31" s="23">
        <v>4.3173607594936705</v>
      </c>
      <c r="CM31" s="23">
        <v>4.8071983122362862</v>
      </c>
      <c r="CN31" s="24">
        <v>7.9677500000000006</v>
      </c>
      <c r="CO31" s="24">
        <v>6.6529092827004224</v>
      </c>
      <c r="CP31" s="24">
        <v>6.7857468354430388</v>
      </c>
      <c r="CQ31" s="24">
        <v>6.8997405063291142</v>
      </c>
      <c r="CR31" s="13">
        <v>166.416</v>
      </c>
      <c r="CS31" s="13">
        <v>164.7307341772152</v>
      </c>
      <c r="CT31" s="13">
        <v>199.32668354430379</v>
      </c>
      <c r="CU31" s="13">
        <v>223.58744303797468</v>
      </c>
      <c r="CV31" s="13">
        <v>3.38</v>
      </c>
      <c r="CW31" s="13">
        <v>2.9618565400843888</v>
      </c>
      <c r="CX31" s="13">
        <v>3.070253164556962</v>
      </c>
      <c r="CY31" s="13">
        <v>2.8720675105485229</v>
      </c>
      <c r="CZ31" s="13">
        <v>373.31</v>
      </c>
      <c r="DA31" s="13">
        <v>369.58915966386559</v>
      </c>
      <c r="DB31" s="13">
        <v>374.16029411764714</v>
      </c>
      <c r="DC31" s="13">
        <v>349.40890756302525</v>
      </c>
      <c r="DD31" s="13">
        <v>3.41</v>
      </c>
      <c r="DE31" s="13">
        <v>2.4375527426160337</v>
      </c>
      <c r="DF31" s="13">
        <v>3.2067088607594938</v>
      </c>
      <c r="DG31" s="13">
        <v>4.2880168776371299</v>
      </c>
      <c r="DH31" s="17">
        <v>2.37</v>
      </c>
      <c r="DI31" s="17">
        <v>2.1800000000000002</v>
      </c>
      <c r="DJ31" s="17">
        <v>2.31</v>
      </c>
      <c r="DK31" s="17">
        <v>2.38</v>
      </c>
      <c r="DL31" s="17">
        <v>0.73699999999999999</v>
      </c>
      <c r="DM31" s="17">
        <v>0.57489451476793252</v>
      </c>
      <c r="DN31" s="17">
        <v>0.6666835443037975</v>
      </c>
      <c r="DO31" s="17">
        <v>0.27515611814345992</v>
      </c>
      <c r="DP31" s="17">
        <v>323.08</v>
      </c>
      <c r="DQ31" s="17">
        <v>225.45983122362873</v>
      </c>
      <c r="DR31" s="17">
        <v>253.583417721519</v>
      </c>
      <c r="DS31" s="17">
        <v>326.94371308016878</v>
      </c>
      <c r="DT31" s="17">
        <v>1.3</v>
      </c>
      <c r="DU31" s="17">
        <v>1.0945991561181436</v>
      </c>
      <c r="DV31" s="17">
        <v>1.1598734177215189</v>
      </c>
      <c r="DW31" s="17">
        <v>1.8778902953586498</v>
      </c>
      <c r="DX31" s="13">
        <v>46.58</v>
      </c>
      <c r="DY31" s="13">
        <v>41.346413502109712</v>
      </c>
      <c r="DZ31" s="13">
        <v>42.437721518987338</v>
      </c>
      <c r="EA31" s="13">
        <v>47.660253164556963</v>
      </c>
    </row>
    <row r="32" spans="1:131" x14ac:dyDescent="0.25">
      <c r="A32" s="6">
        <v>31</v>
      </c>
      <c r="B32" s="8">
        <v>61</v>
      </c>
      <c r="C32" s="8" t="s">
        <v>2</v>
      </c>
      <c r="D32" s="8">
        <v>69.5</v>
      </c>
      <c r="E32" s="6">
        <v>158</v>
      </c>
      <c r="F32" s="11">
        <v>27.8</v>
      </c>
      <c r="G32" s="8">
        <v>93.4</v>
      </c>
      <c r="H32" s="8">
        <v>102</v>
      </c>
      <c r="I32" s="17">
        <f t="shared" si="0"/>
        <v>0.915686274509804</v>
      </c>
      <c r="J32" s="6">
        <v>827</v>
      </c>
      <c r="K32" s="19">
        <v>23.9</v>
      </c>
      <c r="L32" s="21">
        <v>84.180499999999995</v>
      </c>
      <c r="M32" s="13">
        <v>76.258516393442619</v>
      </c>
      <c r="N32" s="13">
        <v>75.491676229508201</v>
      </c>
      <c r="O32" s="13">
        <v>74.339508196721312</v>
      </c>
      <c r="P32" s="13">
        <v>77.599999999999994</v>
      </c>
      <c r="Q32" s="13">
        <v>70.229508196721312</v>
      </c>
      <c r="R32" s="13">
        <v>69.437336065573774</v>
      </c>
      <c r="S32" s="13">
        <v>69.754999999999995</v>
      </c>
      <c r="T32" s="13">
        <v>6.5805000000000007</v>
      </c>
      <c r="U32" s="13">
        <v>6.0290081967213114</v>
      </c>
      <c r="V32" s="13">
        <v>5.9720614754098369</v>
      </c>
      <c r="W32" s="13">
        <v>5.7280327868852456</v>
      </c>
      <c r="X32" s="13">
        <v>15.668940139323363</v>
      </c>
      <c r="Y32" s="13">
        <v>14.441728713236742</v>
      </c>
      <c r="Z32" s="13">
        <v>16.347157251590762</v>
      </c>
      <c r="AA32" s="13">
        <v>14.34777768178415</v>
      </c>
      <c r="AB32" s="24">
        <v>3.15625</v>
      </c>
      <c r="AC32" s="24">
        <v>2.7943053278688526</v>
      </c>
      <c r="AD32" s="24">
        <v>2.6698944672131146</v>
      </c>
      <c r="AE32" s="24">
        <v>3.1396721311475408</v>
      </c>
      <c r="AF32" s="24">
        <v>6.3494999999999999</v>
      </c>
      <c r="AG32" s="24">
        <v>6.1933647540983605</v>
      </c>
      <c r="AH32" s="24">
        <v>6.2193872950819671</v>
      </c>
      <c r="AI32" s="24">
        <v>6.2454098360655745</v>
      </c>
      <c r="AJ32" s="13">
        <v>147.45599999999999</v>
      </c>
      <c r="AK32" s="13">
        <v>152.14052459016392</v>
      </c>
      <c r="AL32" s="13">
        <v>120.69108196721311</v>
      </c>
      <c r="AM32" s="13">
        <v>117.16406557377047</v>
      </c>
      <c r="AN32" s="13">
        <v>1.41</v>
      </c>
      <c r="AO32" s="13">
        <v>1.2972950819672131</v>
      </c>
      <c r="AP32" s="13">
        <v>1.2537704918032788</v>
      </c>
      <c r="AQ32" s="13">
        <v>1.2295081967213115</v>
      </c>
      <c r="AR32" s="13">
        <v>410.6</v>
      </c>
      <c r="AS32" s="13">
        <v>393.46081967213115</v>
      </c>
      <c r="AT32" s="13">
        <v>341.63286885245901</v>
      </c>
      <c r="AU32" s="13">
        <v>387.98360655737702</v>
      </c>
      <c r="AV32" s="17">
        <v>3.73</v>
      </c>
      <c r="AW32" s="17">
        <v>4.1259836065573774</v>
      </c>
      <c r="AX32" s="17">
        <v>3.6339754098360655</v>
      </c>
      <c r="AY32" s="17">
        <v>5.1245901639344265</v>
      </c>
      <c r="AZ32" s="17">
        <v>2.44</v>
      </c>
      <c r="BA32" s="17">
        <v>2.38</v>
      </c>
      <c r="BB32" s="17">
        <v>2.39</v>
      </c>
      <c r="BC32" s="17">
        <v>2.4</v>
      </c>
      <c r="BD32" s="17">
        <v>0.44400000000000001</v>
      </c>
      <c r="BE32" s="17">
        <v>0.66913114754098368</v>
      </c>
      <c r="BF32" s="17">
        <v>0.66214754098360662</v>
      </c>
      <c r="BG32" s="17">
        <v>0.37180327868852459</v>
      </c>
      <c r="BH32" s="23">
        <v>0.46268999999999999</v>
      </c>
      <c r="BI32" s="23">
        <v>0.14599934426229511</v>
      </c>
      <c r="BJ32" s="23">
        <v>7.2503196721311475E-2</v>
      </c>
      <c r="BK32" s="23">
        <v>5.9773770491803283E-2</v>
      </c>
      <c r="BL32" s="17">
        <v>2.97</v>
      </c>
      <c r="BM32" s="17">
        <v>2.6726229508196724</v>
      </c>
      <c r="BN32" s="17">
        <v>2.6250819672131152</v>
      </c>
      <c r="BO32" s="17">
        <v>2.9060387680300517</v>
      </c>
      <c r="BP32" s="13">
        <v>46.05</v>
      </c>
      <c r="BQ32" s="13">
        <v>44.390901639344257</v>
      </c>
      <c r="BR32" s="13">
        <v>44.205204918032791</v>
      </c>
      <c r="BS32" s="13">
        <v>45.700843219622293</v>
      </c>
      <c r="BT32" s="13">
        <v>78.616249999999994</v>
      </c>
      <c r="BU32" s="13">
        <v>75.106518987341772</v>
      </c>
      <c r="BV32" s="13">
        <v>70.465643459915611</v>
      </c>
      <c r="BW32" s="13">
        <v>78.616249999999994</v>
      </c>
      <c r="BX32" s="13">
        <v>72.194999999999993</v>
      </c>
      <c r="BY32" s="13">
        <v>69.083037974683535</v>
      </c>
      <c r="BZ32" s="13">
        <v>64.611075949367077</v>
      </c>
      <c r="CA32" s="13">
        <v>71.683251330943733</v>
      </c>
      <c r="CB32" s="13">
        <v>6.4212499999999997</v>
      </c>
      <c r="CC32" s="13">
        <v>6.0234810126582277</v>
      </c>
      <c r="CD32" s="13">
        <v>5.8545675105485229</v>
      </c>
      <c r="CE32" s="13">
        <v>6.2721454091895081</v>
      </c>
      <c r="CF32" s="13">
        <v>16.942311834501179</v>
      </c>
      <c r="CG32" s="13">
        <v>16.021974035401353</v>
      </c>
      <c r="CH32" s="13">
        <v>15.531797566197389</v>
      </c>
      <c r="CI32" s="13">
        <v>16.354072872319421</v>
      </c>
      <c r="CJ32" s="17">
        <v>3.2109999999999999</v>
      </c>
      <c r="CK32" s="23">
        <v>3.0498607594936704</v>
      </c>
      <c r="CL32" s="23">
        <v>2.7915400843881857</v>
      </c>
      <c r="CM32" s="23">
        <v>3.2262529336660659</v>
      </c>
      <c r="CN32" s="24">
        <v>6.0267499999999998</v>
      </c>
      <c r="CO32" s="24">
        <v>5.7242911392405063</v>
      </c>
      <c r="CP32" s="24">
        <v>5.5068987341772146</v>
      </c>
      <c r="CQ32" s="24">
        <v>5.8892252226958881</v>
      </c>
      <c r="CR32" s="13">
        <v>102.0384</v>
      </c>
      <c r="CS32" s="13">
        <v>109.46539746835442</v>
      </c>
      <c r="CT32" s="13">
        <v>117.41762025316454</v>
      </c>
      <c r="CU32" s="13">
        <v>101.19219254151523</v>
      </c>
      <c r="CV32" s="13">
        <v>1.58</v>
      </c>
      <c r="CW32" s="13">
        <v>1.269873417721519</v>
      </c>
      <c r="CX32" s="13">
        <v>1.2421940928270041</v>
      </c>
      <c r="CY32" s="13">
        <v>1.5522668881506101</v>
      </c>
      <c r="CZ32" s="13">
        <v>353.83</v>
      </c>
      <c r="DA32" s="13">
        <v>355.85877049180323</v>
      </c>
      <c r="DB32" s="13">
        <v>344.29713114754099</v>
      </c>
      <c r="DC32" s="13">
        <v>353.53864280634343</v>
      </c>
      <c r="DD32" s="13">
        <v>5.34</v>
      </c>
      <c r="DE32" s="13">
        <v>3.8192405063291139</v>
      </c>
      <c r="DF32" s="13">
        <v>4.2021097046413498</v>
      </c>
      <c r="DG32" s="13">
        <v>3.23</v>
      </c>
      <c r="DH32" s="17">
        <v>2.37</v>
      </c>
      <c r="DI32" s="17">
        <v>2.2799999999999998</v>
      </c>
      <c r="DJ32" s="17">
        <v>2.2999999999999998</v>
      </c>
      <c r="DK32" s="17">
        <v>2.37</v>
      </c>
      <c r="DL32" s="17">
        <v>0.46300000000000002</v>
      </c>
      <c r="DM32" s="17">
        <v>0.57721518987341769</v>
      </c>
      <c r="DN32" s="17">
        <v>0.65021097046413501</v>
      </c>
      <c r="DO32" s="17">
        <v>0.44400000000000001</v>
      </c>
      <c r="DP32" s="17">
        <v>507.57</v>
      </c>
      <c r="DQ32" s="17">
        <v>450.32405063291139</v>
      </c>
      <c r="DR32" s="17">
        <v>368.95105485232062</v>
      </c>
      <c r="DS32" s="17">
        <v>462.69</v>
      </c>
      <c r="DT32" s="17">
        <v>1.35</v>
      </c>
      <c r="DU32" s="17">
        <v>1.4526582278481011</v>
      </c>
      <c r="DV32" s="17">
        <v>1.5915611814345989</v>
      </c>
      <c r="DW32" s="17">
        <v>1.68</v>
      </c>
      <c r="DX32" s="13">
        <v>40.840000000000003</v>
      </c>
      <c r="DY32" s="13">
        <v>37.153417721518984</v>
      </c>
      <c r="DZ32" s="13">
        <v>36.091561181434592</v>
      </c>
      <c r="EA32" s="13">
        <v>41.857877903680205</v>
      </c>
    </row>
    <row r="33" spans="1:131" x14ac:dyDescent="0.25">
      <c r="A33" s="6">
        <v>32</v>
      </c>
      <c r="B33" s="8">
        <v>56</v>
      </c>
      <c r="C33" s="8" t="s">
        <v>2</v>
      </c>
      <c r="D33" s="8">
        <v>74.599999999999994</v>
      </c>
      <c r="E33" s="6">
        <v>163</v>
      </c>
      <c r="F33" s="11">
        <v>28.1</v>
      </c>
      <c r="G33" s="8">
        <v>100</v>
      </c>
      <c r="H33" s="8">
        <v>108</v>
      </c>
      <c r="I33" s="17">
        <f t="shared" si="0"/>
        <v>0.92592592592592593</v>
      </c>
      <c r="J33" s="6">
        <v>1347</v>
      </c>
      <c r="K33" s="19">
        <v>28.6</v>
      </c>
      <c r="L33" s="21">
        <v>89.638750000000002</v>
      </c>
      <c r="M33" s="13">
        <v>97.775980349344962</v>
      </c>
      <c r="N33" s="13">
        <v>88.093388646288204</v>
      </c>
      <c r="O33" s="13">
        <v>108.97575000000001</v>
      </c>
      <c r="P33" s="13">
        <v>86.25</v>
      </c>
      <c r="Q33" s="13">
        <v>94.289737991266364</v>
      </c>
      <c r="R33" s="13">
        <v>84.636943231441052</v>
      </c>
      <c r="S33" s="13">
        <v>104.57250000000001</v>
      </c>
      <c r="T33" s="13">
        <v>3.3887499999999999</v>
      </c>
      <c r="U33" s="13">
        <v>3.4862423580786026</v>
      </c>
      <c r="V33" s="13">
        <v>3.2763668122270739</v>
      </c>
      <c r="W33" s="13">
        <v>4.4032499999999999</v>
      </c>
      <c r="X33" s="13">
        <v>17.742218860248599</v>
      </c>
      <c r="Y33" s="13">
        <v>17.869225934839221</v>
      </c>
      <c r="Z33" s="13">
        <v>14.961668496352015</v>
      </c>
      <c r="AA33" s="13">
        <v>20.973875078513473</v>
      </c>
      <c r="AB33" s="24">
        <v>3.24275</v>
      </c>
      <c r="AC33" s="24">
        <v>3.3610676855895201</v>
      </c>
      <c r="AD33" s="24">
        <v>3.0658951965065495</v>
      </c>
      <c r="AE33" s="24">
        <v>3.6935000000000002</v>
      </c>
      <c r="AF33" s="24">
        <v>7.9512499999999999</v>
      </c>
      <c r="AG33" s="24">
        <v>8.1248580786026192</v>
      </c>
      <c r="AH33" s="24">
        <v>8.0554148471615719</v>
      </c>
      <c r="AI33" s="24">
        <v>7.9512499999999999</v>
      </c>
      <c r="AJ33" s="13">
        <v>149.68800000000002</v>
      </c>
      <c r="AK33" s="13">
        <v>153.98630567685589</v>
      </c>
      <c r="AL33" s="13">
        <v>136.52541484716158</v>
      </c>
      <c r="AM33" s="13">
        <v>161.85599999999999</v>
      </c>
      <c r="AN33" s="13">
        <v>1.58</v>
      </c>
      <c r="AO33" s="13">
        <v>1.8597379912663754</v>
      </c>
      <c r="AP33" s="13">
        <v>1.9755458515283841</v>
      </c>
      <c r="AQ33" s="13">
        <v>1.44</v>
      </c>
      <c r="AR33" s="13">
        <v>389.85</v>
      </c>
      <c r="AS33" s="13">
        <v>433.10436681222706</v>
      </c>
      <c r="AT33" s="13">
        <v>465.04349344978158</v>
      </c>
      <c r="AU33" s="13">
        <v>401.74</v>
      </c>
      <c r="AV33" s="17">
        <v>3.64</v>
      </c>
      <c r="AW33" s="17">
        <v>4.1486462882096067</v>
      </c>
      <c r="AX33" s="17">
        <v>4.1131877729257633</v>
      </c>
      <c r="AY33" s="17">
        <v>2.94</v>
      </c>
      <c r="AZ33" s="17">
        <v>2.29</v>
      </c>
      <c r="BA33" s="17">
        <v>2.34</v>
      </c>
      <c r="BB33" s="17">
        <v>2.3199999999999998</v>
      </c>
      <c r="BC33" s="17">
        <v>2.29</v>
      </c>
      <c r="BD33" s="17">
        <v>0.42199999999999999</v>
      </c>
      <c r="BE33" s="17">
        <v>1.0494235807860262</v>
      </c>
      <c r="BF33" s="17">
        <v>0.76995633187772916</v>
      </c>
      <c r="BG33" s="17">
        <v>0.29738821036664281</v>
      </c>
      <c r="BH33" s="23">
        <v>0.30732999999999999</v>
      </c>
      <c r="BI33" s="23">
        <v>0.33403755458515283</v>
      </c>
      <c r="BJ33" s="23">
        <v>0.32349310043668117</v>
      </c>
      <c r="BK33" s="23">
        <v>0.32990132353201734</v>
      </c>
      <c r="BL33" s="17">
        <v>1.39</v>
      </c>
      <c r="BM33" s="17">
        <v>1.3999126637554586</v>
      </c>
      <c r="BN33" s="17">
        <v>1.3068995633187772</v>
      </c>
      <c r="BO33" s="17">
        <v>1.3827330367074524</v>
      </c>
      <c r="BP33" s="13">
        <v>38.33</v>
      </c>
      <c r="BQ33" s="13">
        <v>40.198951965065504</v>
      </c>
      <c r="BR33" s="13">
        <v>38.91318777292576</v>
      </c>
      <c r="BS33" s="13">
        <v>38.673366832101152</v>
      </c>
      <c r="BT33" s="13">
        <v>92.358499999999992</v>
      </c>
      <c r="BU33" s="13">
        <v>99.121825211864419</v>
      </c>
      <c r="BV33" s="13">
        <v>104.85513559322034</v>
      </c>
      <c r="BW33" s="13">
        <v>96.087873940677994</v>
      </c>
      <c r="BX33" s="13">
        <v>87.907499999999999</v>
      </c>
      <c r="BY33" s="13">
        <v>94.367891949152565</v>
      </c>
      <c r="BZ33" s="13">
        <v>99.969745762711867</v>
      </c>
      <c r="CA33" s="13">
        <v>91.328887711864425</v>
      </c>
      <c r="CB33" s="13">
        <v>4.4509999999999996</v>
      </c>
      <c r="CC33" s="13">
        <v>4.7539332627118647</v>
      </c>
      <c r="CD33" s="13">
        <v>4.8853898305084753</v>
      </c>
      <c r="CE33" s="13">
        <v>4.7589862288135603</v>
      </c>
      <c r="CF33" s="13">
        <v>18.470255980283127</v>
      </c>
      <c r="CG33" s="13">
        <v>18.804675632681104</v>
      </c>
      <c r="CH33" s="13">
        <v>18.752205720055773</v>
      </c>
      <c r="CI33" s="13">
        <v>18.314717233229</v>
      </c>
      <c r="CJ33" s="17">
        <v>3.22</v>
      </c>
      <c r="CK33" s="23">
        <v>3.6363453389830513</v>
      </c>
      <c r="CL33" s="23">
        <v>3.7628220338983054</v>
      </c>
      <c r="CM33" s="23">
        <v>3.4141048728813566</v>
      </c>
      <c r="CN33" s="24">
        <v>8.2007499999999993</v>
      </c>
      <c r="CO33" s="24">
        <v>9.1056610169491528</v>
      </c>
      <c r="CP33" s="24">
        <v>9.2485084745762709</v>
      </c>
      <c r="CQ33" s="24">
        <v>8.5829862288135601</v>
      </c>
      <c r="CR33" s="13">
        <v>115.2432</v>
      </c>
      <c r="CS33" s="13">
        <v>132.85881355932202</v>
      </c>
      <c r="CT33" s="13">
        <v>138.73708474576273</v>
      </c>
      <c r="CU33" s="13">
        <v>116.45538305084749</v>
      </c>
      <c r="CV33" s="13">
        <v>1.52</v>
      </c>
      <c r="CW33" s="13">
        <v>1.3196610169491527</v>
      </c>
      <c r="CX33" s="13">
        <v>1.4396610169491528</v>
      </c>
      <c r="CY33" s="13">
        <v>1.2962711864406782</v>
      </c>
      <c r="CZ33" s="13">
        <v>382.19</v>
      </c>
      <c r="DA33" s="13">
        <v>436.13921397379909</v>
      </c>
      <c r="DB33" s="13">
        <v>417.66078602620081</v>
      </c>
      <c r="DC33" s="13">
        <v>396.66</v>
      </c>
      <c r="DD33" s="13">
        <v>3.17</v>
      </c>
      <c r="DE33" s="13">
        <v>3.7940254237288138</v>
      </c>
      <c r="DF33" s="13">
        <v>4.5186440677966102</v>
      </c>
      <c r="DG33" s="13">
        <v>3.534364406779662</v>
      </c>
      <c r="DH33" s="17">
        <v>2.36</v>
      </c>
      <c r="DI33" s="17">
        <v>2.29</v>
      </c>
      <c r="DJ33" s="17">
        <v>2.48</v>
      </c>
      <c r="DK33" s="17">
        <v>2.39</v>
      </c>
      <c r="DL33" s="17">
        <v>0.27</v>
      </c>
      <c r="DM33" s="17">
        <v>0.36678813559322038</v>
      </c>
      <c r="DN33" s="17">
        <v>0.53172881355932211</v>
      </c>
      <c r="DO33" s="17">
        <v>9.5194915254237303E-2</v>
      </c>
      <c r="DP33" s="17">
        <v>291.38</v>
      </c>
      <c r="DQ33" s="17">
        <v>282.76648305084751</v>
      </c>
      <c r="DR33" s="17">
        <v>312.07016949152546</v>
      </c>
      <c r="DS33" s="17">
        <v>283.05296610169495</v>
      </c>
      <c r="DT33" s="17">
        <v>1.35</v>
      </c>
      <c r="DU33" s="17">
        <v>1.4652118644067798</v>
      </c>
      <c r="DV33" s="17">
        <v>1.7233898305084747</v>
      </c>
      <c r="DW33" s="17">
        <v>1.70135593220339</v>
      </c>
      <c r="DX33" s="13">
        <v>42.82</v>
      </c>
      <c r="DY33" s="13">
        <v>42.821059322033904</v>
      </c>
      <c r="DZ33" s="13">
        <v>48.191864406779665</v>
      </c>
      <c r="EA33" s="13">
        <v>43.992203389830514</v>
      </c>
    </row>
    <row r="34" spans="1:131" x14ac:dyDescent="0.25">
      <c r="A34" s="6">
        <v>33</v>
      </c>
      <c r="B34" s="8">
        <v>25</v>
      </c>
      <c r="C34" s="8" t="s">
        <v>3</v>
      </c>
      <c r="D34" s="8">
        <v>68</v>
      </c>
      <c r="E34" s="6">
        <v>181.5</v>
      </c>
      <c r="F34" s="11">
        <v>20.6</v>
      </c>
      <c r="G34" s="8">
        <v>69</v>
      </c>
      <c r="H34" s="8">
        <v>76</v>
      </c>
      <c r="I34" s="17">
        <f t="shared" si="0"/>
        <v>0.90789473684210531</v>
      </c>
      <c r="J34" s="6">
        <v>1713</v>
      </c>
      <c r="K34" s="20">
        <v>50.2</v>
      </c>
      <c r="L34" s="21">
        <v>91.40025</v>
      </c>
      <c r="M34" s="13">
        <v>98.454347457627122</v>
      </c>
      <c r="N34" s="13">
        <v>101.19146822033898</v>
      </c>
      <c r="O34" s="13">
        <v>80.502934322033909</v>
      </c>
      <c r="P34" s="13">
        <v>82.95</v>
      </c>
      <c r="Q34" s="13">
        <v>89.199576271186444</v>
      </c>
      <c r="R34" s="13">
        <v>91.975582627118641</v>
      </c>
      <c r="S34" s="13">
        <v>70.734999999999999</v>
      </c>
      <c r="T34" s="13">
        <v>8.4502500000000005</v>
      </c>
      <c r="U34" s="13">
        <v>9.2547711864406779</v>
      </c>
      <c r="V34" s="13">
        <v>9.3130455508474572</v>
      </c>
      <c r="W34" s="13">
        <v>10.067658898305085</v>
      </c>
      <c r="X34" s="13">
        <v>19.215683437956312</v>
      </c>
      <c r="Y34" s="13">
        <v>16.97595082117817</v>
      </c>
      <c r="Z34" s="13">
        <v>20.452868458456905</v>
      </c>
      <c r="AA34" s="13">
        <v>15.494460510847082</v>
      </c>
      <c r="AB34" s="24">
        <v>3.3922499999999998</v>
      </c>
      <c r="AC34" s="24">
        <v>3.3572118644067794</v>
      </c>
      <c r="AD34" s="24">
        <v>4.1309300847457626</v>
      </c>
      <c r="AE34" s="24">
        <v>3.4453389830508474</v>
      </c>
      <c r="AF34" s="24">
        <v>6.6552500000000006</v>
      </c>
      <c r="AG34" s="24">
        <v>6.7116504237288135</v>
      </c>
      <c r="AH34" s="24">
        <v>6.6834502118644066</v>
      </c>
      <c r="AI34" s="24">
        <v>6.6270497881355936</v>
      </c>
      <c r="AJ34" s="13">
        <v>121.26479999999999</v>
      </c>
      <c r="AK34" s="13">
        <v>146.52732203389832</v>
      </c>
      <c r="AL34" s="13">
        <v>159.62552542372882</v>
      </c>
      <c r="AM34" s="13">
        <v>145.11050847457628</v>
      </c>
      <c r="AN34" s="13">
        <v>0.45</v>
      </c>
      <c r="AO34" s="13">
        <v>0.50423728813559321</v>
      </c>
      <c r="AP34" s="13">
        <v>0.4619491525423729</v>
      </c>
      <c r="AQ34" s="13">
        <v>0.69703389830508478</v>
      </c>
      <c r="AR34" s="13">
        <v>359.95</v>
      </c>
      <c r="AS34" s="13">
        <v>449.07372881355934</v>
      </c>
      <c r="AT34" s="13">
        <v>381.14822033898309</v>
      </c>
      <c r="AU34" s="13">
        <v>397.36906779661024</v>
      </c>
      <c r="AV34" s="17">
        <v>2.17</v>
      </c>
      <c r="AW34" s="17">
        <v>7.6139830508474571</v>
      </c>
      <c r="AX34" s="17">
        <v>2.5608050847457626</v>
      </c>
      <c r="AY34" s="17">
        <v>3.3855932203389836</v>
      </c>
      <c r="AZ34" s="17">
        <v>2.36</v>
      </c>
      <c r="BA34" s="17">
        <v>2.38</v>
      </c>
      <c r="BB34" s="17">
        <v>2.37</v>
      </c>
      <c r="BC34" s="17">
        <v>2.35</v>
      </c>
      <c r="BD34" s="17">
        <v>0.27700000000000002</v>
      </c>
      <c r="BE34" s="17">
        <v>0.9156949152542373</v>
      </c>
      <c r="BF34" s="17">
        <v>0.70597881355932202</v>
      </c>
      <c r="BG34" s="17">
        <v>0.43614406779661025</v>
      </c>
      <c r="BH34" s="23">
        <v>3.3369999999999997E-2</v>
      </c>
      <c r="BI34" s="23">
        <v>0.18390542372881355</v>
      </c>
      <c r="BJ34" s="23">
        <v>0.14721114406779662</v>
      </c>
      <c r="BK34" s="23">
        <v>5.1690042372881356E-2</v>
      </c>
      <c r="BL34" s="17">
        <v>0.42</v>
      </c>
      <c r="BM34" s="17">
        <v>0.62525423728813556</v>
      </c>
      <c r="BN34" s="17">
        <v>0.4619491525423729</v>
      </c>
      <c r="BO34" s="17">
        <v>0.5675847457627119</v>
      </c>
      <c r="BP34" s="13">
        <v>45.54</v>
      </c>
      <c r="BQ34" s="13">
        <v>47.378135593220335</v>
      </c>
      <c r="BR34" s="13">
        <v>40.681652542372881</v>
      </c>
      <c r="BS34" s="13">
        <v>41.712500000000006</v>
      </c>
      <c r="BT34" s="13">
        <v>102.49475000000001</v>
      </c>
      <c r="BU34" s="13">
        <v>94.839062499999997</v>
      </c>
      <c r="BV34" s="13">
        <v>91.152400862068959</v>
      </c>
      <c r="BW34" s="13">
        <v>79.223857758620682</v>
      </c>
      <c r="BX34" s="13">
        <v>92.935000000000002</v>
      </c>
      <c r="BY34" s="13">
        <v>86.106249999999989</v>
      </c>
      <c r="BZ34" s="13">
        <v>82.701982758620687</v>
      </c>
      <c r="CA34" s="13">
        <v>71.962499999999991</v>
      </c>
      <c r="CB34" s="13">
        <v>9.5597500000000011</v>
      </c>
      <c r="CC34" s="13">
        <v>8.7328124999999996</v>
      </c>
      <c r="CD34" s="13">
        <v>8.4504181034482766</v>
      </c>
      <c r="CE34" s="13">
        <v>7.2613577586206892</v>
      </c>
      <c r="CF34" s="13">
        <v>20.79314376111391</v>
      </c>
      <c r="CG34" s="13">
        <v>18.402604724616271</v>
      </c>
      <c r="CH34" s="13">
        <v>20.250245491493967</v>
      </c>
      <c r="CI34" s="13">
        <v>17.856474217673785</v>
      </c>
      <c r="CJ34" s="17">
        <v>4.4219999999999997</v>
      </c>
      <c r="CK34" s="23">
        <v>4.011120689655173</v>
      </c>
      <c r="CL34" s="23">
        <v>3.8483405172413798</v>
      </c>
      <c r="CM34" s="23">
        <v>3.3688965517241378</v>
      </c>
      <c r="CN34" s="24">
        <v>8.8452500000000001</v>
      </c>
      <c r="CO34" s="24">
        <v>7.9910129310344837</v>
      </c>
      <c r="CP34" s="24">
        <v>7.7454698275862075</v>
      </c>
      <c r="CQ34" s="24">
        <v>5.9159612068965517</v>
      </c>
      <c r="CR34" s="13">
        <v>192.14400000000001</v>
      </c>
      <c r="CS34" s="13">
        <v>164.69586206896551</v>
      </c>
      <c r="CT34" s="13">
        <v>159.0793448275862</v>
      </c>
      <c r="CU34" s="13">
        <v>121.42179310344827</v>
      </c>
      <c r="CV34" s="13">
        <v>0.88</v>
      </c>
      <c r="CW34" s="13">
        <v>0.64439655172413801</v>
      </c>
      <c r="CX34" s="13">
        <v>0.61732758620689665</v>
      </c>
      <c r="CY34" s="13">
        <v>0.64862068965517239</v>
      </c>
      <c r="CZ34" s="13">
        <v>375.63</v>
      </c>
      <c r="DA34" s="13">
        <v>404.31762711864405</v>
      </c>
      <c r="DB34" s="13">
        <v>344.22241525423726</v>
      </c>
      <c r="DC34" s="13">
        <v>336.81673728813564</v>
      </c>
      <c r="DD34" s="13">
        <v>2.48</v>
      </c>
      <c r="DE34" s="13">
        <v>2.2504310344827587</v>
      </c>
      <c r="DF34" s="13">
        <v>2.8476724137931035</v>
      </c>
      <c r="DG34" s="13">
        <v>2.5846551724137927</v>
      </c>
      <c r="DH34" s="17">
        <v>2.3199999999999998</v>
      </c>
      <c r="DI34" s="17">
        <v>2.2999999999999998</v>
      </c>
      <c r="DJ34" s="17">
        <v>2.31</v>
      </c>
      <c r="DK34" s="17">
        <v>2.2799999999999998</v>
      </c>
      <c r="DL34" s="17">
        <v>0.48399999999999999</v>
      </c>
      <c r="DM34" s="17">
        <v>0.84068965517241379</v>
      </c>
      <c r="DN34" s="17">
        <v>0.55459913793103466</v>
      </c>
      <c r="DO34" s="17">
        <v>0.24667241379310345</v>
      </c>
      <c r="DP34" s="17">
        <v>140.02000000000001</v>
      </c>
      <c r="DQ34" s="17">
        <v>134.85732758620691</v>
      </c>
      <c r="DR34" s="17">
        <v>36.820603448275861</v>
      </c>
      <c r="DS34" s="17">
        <v>46.297758620689656</v>
      </c>
      <c r="DT34" s="17">
        <v>0.41</v>
      </c>
      <c r="DU34" s="17">
        <v>0.37672413793103449</v>
      </c>
      <c r="DV34" s="17">
        <v>0.35844827586206901</v>
      </c>
      <c r="DW34" s="17">
        <v>0.39310344827586208</v>
      </c>
      <c r="DX34" s="13">
        <v>43.71</v>
      </c>
      <c r="DY34" s="13">
        <v>44.206224034884109</v>
      </c>
      <c r="DZ34" s="13">
        <v>44.323007740924815</v>
      </c>
      <c r="EA34" s="13">
        <v>44.837724513179793</v>
      </c>
    </row>
    <row r="35" spans="1:131" x14ac:dyDescent="0.25">
      <c r="A35" s="6">
        <v>34</v>
      </c>
      <c r="B35" s="8">
        <v>53</v>
      </c>
      <c r="C35" s="8" t="s">
        <v>3</v>
      </c>
      <c r="D35" s="8">
        <v>93.9</v>
      </c>
      <c r="E35" s="8">
        <v>176.5</v>
      </c>
      <c r="F35" s="11">
        <v>30.1</v>
      </c>
      <c r="G35" s="8">
        <v>106</v>
      </c>
      <c r="H35" s="8">
        <v>107</v>
      </c>
      <c r="I35" s="17">
        <f t="shared" si="0"/>
        <v>0.99065420560747663</v>
      </c>
      <c r="J35" s="8">
        <v>1894</v>
      </c>
      <c r="K35" s="10">
        <v>23.8</v>
      </c>
      <c r="L35" s="21">
        <v>86.286000000000001</v>
      </c>
      <c r="M35" s="13">
        <v>83.244476595744686</v>
      </c>
      <c r="N35" s="13">
        <v>84.42366382978723</v>
      </c>
      <c r="O35" s="13">
        <v>74.411553191489347</v>
      </c>
      <c r="P35" s="13">
        <v>80.850000000000009</v>
      </c>
      <c r="Q35" s="13">
        <v>78.094255319148942</v>
      </c>
      <c r="R35" s="13">
        <v>79.337553191489363</v>
      </c>
      <c r="S35" s="13">
        <v>69.784999999999997</v>
      </c>
      <c r="T35" s="13">
        <v>5.4359999999999999</v>
      </c>
      <c r="U35" s="13">
        <v>5.1502212765957447</v>
      </c>
      <c r="V35" s="13">
        <v>5.0942127659574465</v>
      </c>
      <c r="W35" s="13">
        <v>4.3295957446808497</v>
      </c>
      <c r="X35" s="13">
        <v>20.114117593847833</v>
      </c>
      <c r="Y35" s="13">
        <v>21.282521950419913</v>
      </c>
      <c r="Z35" s="13">
        <v>21.91844837883405</v>
      </c>
      <c r="AA35" s="13">
        <v>20.361554205483518</v>
      </c>
      <c r="AB35" s="24">
        <v>3.3760000000000003</v>
      </c>
      <c r="AC35" s="24">
        <v>3.3729744680851068</v>
      </c>
      <c r="AD35" s="24">
        <v>3.425680851063829</v>
      </c>
      <c r="AE35" s="24">
        <v>2.8083999999999998</v>
      </c>
      <c r="AF35" s="24">
        <v>8.9202499999999993</v>
      </c>
      <c r="AG35" s="24">
        <v>9.1480010638297866</v>
      </c>
      <c r="AH35" s="24">
        <v>9.0341255319148921</v>
      </c>
      <c r="AI35" s="24">
        <v>8.9582085106382969</v>
      </c>
      <c r="AJ35" s="13">
        <v>99.352799999999988</v>
      </c>
      <c r="AK35" s="13">
        <v>110.61469276595743</v>
      </c>
      <c r="AL35" s="13">
        <v>121.45170382978722</v>
      </c>
      <c r="AM35" s="13">
        <v>128.72946382978722</v>
      </c>
      <c r="AN35" s="13">
        <v>0.56000000000000005</v>
      </c>
      <c r="AO35" s="13">
        <v>0.66659574468085114</v>
      </c>
      <c r="AP35" s="13">
        <v>0.65829787234042547</v>
      </c>
      <c r="AQ35" s="13">
        <v>0.48</v>
      </c>
      <c r="AR35" s="13">
        <v>321.87</v>
      </c>
      <c r="AS35" s="13">
        <v>295.59931914893622</v>
      </c>
      <c r="AT35" s="13">
        <v>286.80519148936168</v>
      </c>
      <c r="AU35" s="13">
        <v>270.3756595744681</v>
      </c>
      <c r="AV35" s="17">
        <v>2.2799999999999998</v>
      </c>
      <c r="AW35" s="17">
        <v>2.3689787234042554</v>
      </c>
      <c r="AX35" s="17">
        <v>2.0154042553191487</v>
      </c>
      <c r="AY35" s="17">
        <v>2.5508085106382978</v>
      </c>
      <c r="AZ35" s="17">
        <v>2.35</v>
      </c>
      <c r="BA35" s="17">
        <v>2.41</v>
      </c>
      <c r="BB35" s="17">
        <v>2.38</v>
      </c>
      <c r="BC35" s="17">
        <v>2.36</v>
      </c>
      <c r="BD35" s="17">
        <v>0.253</v>
      </c>
      <c r="BE35" s="17">
        <v>0.55788936170212777</v>
      </c>
      <c r="BF35" s="17">
        <v>0.43245106382978721</v>
      </c>
      <c r="BG35" s="17">
        <v>0.21089361702127657</v>
      </c>
      <c r="BH35" s="23">
        <v>0.41392000000000001</v>
      </c>
      <c r="BI35" s="23">
        <v>0.44787029787234045</v>
      </c>
      <c r="BJ35" s="23">
        <v>0.36320825531914891</v>
      </c>
      <c r="BK35" s="23">
        <v>0.33843404255319143</v>
      </c>
      <c r="BL35" s="17">
        <v>1.88</v>
      </c>
      <c r="BM35" s="17">
        <v>1.7741702127659575</v>
      </c>
      <c r="BN35" s="17">
        <v>1.6204255319148935</v>
      </c>
      <c r="BO35" s="17">
        <v>1.7273191489361701</v>
      </c>
      <c r="BP35" s="13">
        <v>44.75</v>
      </c>
      <c r="BQ35" s="13">
        <v>49.010170212765956</v>
      </c>
      <c r="BR35" s="13">
        <v>48.541872340425527</v>
      </c>
      <c r="BS35" s="13">
        <v>45.343009710056592</v>
      </c>
      <c r="BT35" s="13">
        <v>73.037500000000009</v>
      </c>
      <c r="BU35" s="13">
        <v>68.550892561983474</v>
      </c>
      <c r="BV35" s="13">
        <v>75.606427685950408</v>
      </c>
      <c r="BW35" s="13">
        <v>73.037500000000009</v>
      </c>
      <c r="BX35" s="13">
        <v>68.432500000000005</v>
      </c>
      <c r="BY35" s="13">
        <v>64.440702479338839</v>
      </c>
      <c r="BZ35" s="13">
        <v>70.872303719008258</v>
      </c>
      <c r="CA35" s="13">
        <v>67.947421520947543</v>
      </c>
      <c r="CB35" s="13">
        <v>4.6050000000000004</v>
      </c>
      <c r="CC35" s="13">
        <v>4.1101900826446283</v>
      </c>
      <c r="CD35" s="13">
        <v>4.7341239669421489</v>
      </c>
      <c r="CE35" s="13">
        <v>4.4980696296387297</v>
      </c>
      <c r="CF35" s="13">
        <v>17.417023586915022</v>
      </c>
      <c r="CG35" s="13">
        <v>16.695535605343647</v>
      </c>
      <c r="CH35" s="13">
        <v>17.341510679745724</v>
      </c>
      <c r="CI35" s="13">
        <v>17.162369722954519</v>
      </c>
      <c r="CJ35" s="17">
        <v>2.5307499999999998</v>
      </c>
      <c r="CK35" s="23">
        <v>2.4453942148760328</v>
      </c>
      <c r="CL35" s="23">
        <v>2.7179101239669423</v>
      </c>
      <c r="CM35" s="23">
        <v>2.5427716013314843</v>
      </c>
      <c r="CN35" s="24">
        <v>6.9784999999999995</v>
      </c>
      <c r="CO35" s="24">
        <v>6.1809132231404966</v>
      </c>
      <c r="CP35" s="24">
        <v>7.2488212809917361</v>
      </c>
      <c r="CQ35" s="24">
        <v>6.8192571811645184</v>
      </c>
      <c r="CR35" s="13">
        <v>135.83999999999997</v>
      </c>
      <c r="CS35" s="13">
        <v>119.59065123966941</v>
      </c>
      <c r="CT35" s="13">
        <v>132.49279338842973</v>
      </c>
      <c r="CU35" s="13">
        <v>134.71347487651147</v>
      </c>
      <c r="CV35" s="13">
        <v>0.46</v>
      </c>
      <c r="CW35" s="13">
        <v>0.49404958677685951</v>
      </c>
      <c r="CX35" s="13">
        <v>0.4602892561983471</v>
      </c>
      <c r="CY35" s="13">
        <v>0.45192580287929152</v>
      </c>
      <c r="CZ35" s="13">
        <v>310.54000000000002</v>
      </c>
      <c r="DA35" s="13">
        <v>318.30459574468085</v>
      </c>
      <c r="DB35" s="13">
        <v>338.56765957446805</v>
      </c>
      <c r="DC35" s="13">
        <v>316.79805893350454</v>
      </c>
      <c r="DD35" s="13">
        <v>2.75</v>
      </c>
      <c r="DE35" s="13">
        <v>2.2685950413223139</v>
      </c>
      <c r="DF35" s="13">
        <v>1.9978512396694217</v>
      </c>
      <c r="DG35" s="13">
        <v>3.23</v>
      </c>
      <c r="DH35" s="17">
        <v>2.42</v>
      </c>
      <c r="DI35" s="17">
        <v>2.44</v>
      </c>
      <c r="DJ35" s="17">
        <v>2.37</v>
      </c>
      <c r="DK35" s="17">
        <v>2.42</v>
      </c>
      <c r="DL35" s="17">
        <v>0.55200000000000005</v>
      </c>
      <c r="DM35" s="17">
        <v>0.33776859504132234</v>
      </c>
      <c r="DN35" s="17">
        <v>0.62285950413223146</v>
      </c>
      <c r="DO35" s="17">
        <v>0.39300298862538097</v>
      </c>
      <c r="DP35" s="17">
        <v>313.89999999999998</v>
      </c>
      <c r="DQ35" s="17">
        <v>297.06495867768592</v>
      </c>
      <c r="DR35" s="17">
        <v>246.87173553719012</v>
      </c>
      <c r="DS35" s="17">
        <v>239.78758577874007</v>
      </c>
      <c r="DT35" s="17">
        <v>1.32</v>
      </c>
      <c r="DU35" s="17">
        <v>1.2401652892561983</v>
      </c>
      <c r="DV35" s="17">
        <v>1.2339669421487605</v>
      </c>
      <c r="DW35" s="17">
        <v>1.5534813355823529</v>
      </c>
      <c r="DX35" s="13">
        <v>49.22</v>
      </c>
      <c r="DY35" s="13">
        <v>47.922809917355373</v>
      </c>
      <c r="DZ35" s="13">
        <v>51.28797520661157</v>
      </c>
      <c r="EA35" s="13">
        <v>50.446737277647884</v>
      </c>
    </row>
    <row r="36" spans="1:131" x14ac:dyDescent="0.25">
      <c r="C36" s="9"/>
      <c r="F36" s="5"/>
      <c r="L36" s="2"/>
      <c r="AF36" s="13"/>
      <c r="AG36" s="13"/>
      <c r="AH36" s="13"/>
      <c r="AI36" s="13"/>
      <c r="BD36" s="7"/>
      <c r="BE36" s="7"/>
      <c r="BF36" s="7"/>
      <c r="BG36" s="7"/>
    </row>
  </sheetData>
  <mergeCells count="3">
    <mergeCell ref="D1:J1"/>
    <mergeCell ref="L1:BS1"/>
    <mergeCell ref="BT1:EA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Davies</dc:creator>
  <cp:lastModifiedBy>Oliver Perkin</cp:lastModifiedBy>
  <dcterms:created xsi:type="dcterms:W3CDTF">2024-03-08T15:26:51Z</dcterms:created>
  <dcterms:modified xsi:type="dcterms:W3CDTF">2024-06-04T13:55:31Z</dcterms:modified>
</cp:coreProperties>
</file>