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dp569_bath_ac_uk/Documents/"/>
    </mc:Choice>
  </mc:AlternateContent>
  <xr:revisionPtr revIDLastSave="308" documentId="8_{9ED9095F-D20A-4F15-9E98-369A00EA32B4}" xr6:coauthVersionLast="47" xr6:coauthVersionMax="47" xr10:uidLastSave="{B141643B-C762-49BD-BBD8-5848DBF08021}"/>
  <bookViews>
    <workbookView xWindow="-110" yWindow="-110" windowWidth="19420" windowHeight="10420" activeTab="2" xr2:uid="{9D7BC27C-4636-43CD-A87F-720CFD099220}"/>
  </bookViews>
  <sheets>
    <sheet name="Growth curve" sheetId="1" r:id="rId1"/>
    <sheet name="Doxycycline " sheetId="2" r:id="rId2"/>
    <sheet name="Metabolite DOE" sheetId="4" r:id="rId3"/>
    <sheet name="Metabolite dosing" sheetId="5" r:id="rId4"/>
    <sheet name="Media pH" sheetId="3" r:id="rId5"/>
    <sheet name="High density culture" sheetId="6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4" l="1"/>
  <c r="G38" i="4"/>
  <c r="H37" i="4"/>
  <c r="G37" i="4"/>
  <c r="H33" i="4"/>
  <c r="G33" i="4"/>
  <c r="H32" i="4"/>
  <c r="G32" i="4"/>
  <c r="H28" i="4"/>
  <c r="G28" i="4"/>
  <c r="H27" i="4"/>
  <c r="G27" i="4"/>
  <c r="H23" i="4"/>
  <c r="G23" i="4"/>
  <c r="H22" i="4"/>
  <c r="G22" i="4"/>
  <c r="F33" i="4"/>
  <c r="E33" i="4"/>
  <c r="F32" i="4"/>
  <c r="E32" i="4"/>
  <c r="F28" i="4"/>
  <c r="E28" i="4"/>
  <c r="F27" i="4"/>
  <c r="E27" i="4"/>
  <c r="F23" i="4"/>
  <c r="F22" i="4"/>
  <c r="C6" i="6" l="1"/>
  <c r="F6" i="6"/>
  <c r="G6" i="6"/>
  <c r="H6" i="6"/>
  <c r="I6" i="6"/>
  <c r="J6" i="6"/>
  <c r="K6" i="6"/>
  <c r="L6" i="6"/>
  <c r="M6" i="6"/>
  <c r="F7" i="6"/>
  <c r="G7" i="6"/>
  <c r="H7" i="6"/>
  <c r="I7" i="6"/>
  <c r="J7" i="6"/>
  <c r="K7" i="6"/>
  <c r="L7" i="6"/>
  <c r="M7" i="6"/>
  <c r="F12" i="6"/>
  <c r="G12" i="6"/>
  <c r="H12" i="6"/>
  <c r="I12" i="6"/>
  <c r="J12" i="6"/>
  <c r="K12" i="6"/>
  <c r="L12" i="6"/>
  <c r="M12" i="6"/>
  <c r="F13" i="6"/>
  <c r="G13" i="6"/>
  <c r="H13" i="6"/>
  <c r="I13" i="6"/>
  <c r="J13" i="6"/>
  <c r="K13" i="6"/>
  <c r="L13" i="6"/>
  <c r="M13" i="6"/>
  <c r="F18" i="6"/>
  <c r="G18" i="6"/>
  <c r="H18" i="6"/>
  <c r="I18" i="6"/>
  <c r="J18" i="6"/>
  <c r="K18" i="6"/>
  <c r="L18" i="6"/>
  <c r="M18" i="6"/>
  <c r="F19" i="6"/>
  <c r="G19" i="6"/>
  <c r="H19" i="6"/>
  <c r="I19" i="6"/>
  <c r="J19" i="6"/>
  <c r="K19" i="6"/>
  <c r="L19" i="6"/>
  <c r="M19" i="6"/>
  <c r="F24" i="6"/>
  <c r="G24" i="6"/>
  <c r="H24" i="6"/>
  <c r="I24" i="6"/>
  <c r="J24" i="6"/>
  <c r="K24" i="6"/>
  <c r="L24" i="6"/>
  <c r="M24" i="6"/>
  <c r="F25" i="6"/>
  <c r="G25" i="6"/>
  <c r="H25" i="6"/>
  <c r="I25" i="6"/>
  <c r="J25" i="6"/>
  <c r="K25" i="6"/>
  <c r="L25" i="6"/>
  <c r="M25" i="6"/>
  <c r="F30" i="6"/>
  <c r="G30" i="6"/>
  <c r="H30" i="6"/>
  <c r="I30" i="6"/>
  <c r="J30" i="6"/>
  <c r="K30" i="6"/>
  <c r="L30" i="6"/>
  <c r="M30" i="6"/>
  <c r="F31" i="6"/>
  <c r="G31" i="6"/>
  <c r="H31" i="6"/>
  <c r="I31" i="6"/>
  <c r="J31" i="6"/>
  <c r="K31" i="6"/>
  <c r="L31" i="6"/>
  <c r="M31" i="6"/>
  <c r="F36" i="6"/>
  <c r="G36" i="6"/>
  <c r="H36" i="6"/>
  <c r="I36" i="6"/>
  <c r="J36" i="6"/>
  <c r="K36" i="6"/>
  <c r="L36" i="6"/>
  <c r="M36" i="6"/>
  <c r="F37" i="6"/>
  <c r="G37" i="6"/>
  <c r="H37" i="6"/>
  <c r="I37" i="6"/>
  <c r="J37" i="6"/>
  <c r="K37" i="6"/>
  <c r="L37" i="6"/>
  <c r="M37" i="6"/>
  <c r="F42" i="6"/>
  <c r="G42" i="6"/>
  <c r="H42" i="6"/>
  <c r="I42" i="6"/>
  <c r="J42" i="6"/>
  <c r="K42" i="6"/>
  <c r="L42" i="6"/>
  <c r="M42" i="6"/>
  <c r="F43" i="6"/>
  <c r="G43" i="6"/>
  <c r="H43" i="6"/>
  <c r="I43" i="6"/>
  <c r="J43" i="6"/>
  <c r="K43" i="6"/>
  <c r="L43" i="6"/>
  <c r="M43" i="6"/>
  <c r="E23" i="4"/>
  <c r="E22" i="4"/>
  <c r="C8" i="3" l="1"/>
  <c r="B8" i="3"/>
  <c r="C7" i="3"/>
  <c r="B7" i="3"/>
</calcChain>
</file>

<file path=xl/sharedStrings.xml><?xml version="1.0" encoding="utf-8"?>
<sst xmlns="http://schemas.openxmlformats.org/spreadsheetml/2006/main" count="262" uniqueCount="106">
  <si>
    <t>A</t>
  </si>
  <si>
    <t>Cell count/ml (x10E6)</t>
  </si>
  <si>
    <t>Fold Change</t>
  </si>
  <si>
    <t>Glucose (mg/L)</t>
  </si>
  <si>
    <t>Glutamine (mg/L)</t>
  </si>
  <si>
    <t>Lactate (mg/L)</t>
  </si>
  <si>
    <t>Ammonia (mg/L)</t>
  </si>
  <si>
    <t>B</t>
  </si>
  <si>
    <t>C</t>
  </si>
  <si>
    <t>Average</t>
  </si>
  <si>
    <t>Cell count/ml (x10^6)</t>
  </si>
  <si>
    <t>00:00:00</t>
  </si>
  <si>
    <t>Culture time (Hours:mins:secs)</t>
  </si>
  <si>
    <t>Plate</t>
  </si>
  <si>
    <t>Condition</t>
  </si>
  <si>
    <t>A (0 µg/ml)</t>
  </si>
  <si>
    <t>B (0.5 µg/ml)</t>
  </si>
  <si>
    <t>C (1 µg/ml)</t>
  </si>
  <si>
    <t>E (1 µg/ml, supplemented daily)</t>
  </si>
  <si>
    <t>F (1 µg/ml, media change daily)</t>
  </si>
  <si>
    <t>D (2 µg/ml)</t>
  </si>
  <si>
    <t>n/a</t>
  </si>
  <si>
    <t>Day 1</t>
  </si>
  <si>
    <t>Day 2</t>
  </si>
  <si>
    <t>Day 3</t>
  </si>
  <si>
    <t>Time (h)</t>
  </si>
  <si>
    <t>Live cells/ml</t>
  </si>
  <si>
    <t>SD</t>
  </si>
  <si>
    <t>order</t>
  </si>
  <si>
    <t>run order</t>
  </si>
  <si>
    <t>lactate mg/l</t>
  </si>
  <si>
    <t>ammonia mg/l</t>
  </si>
  <si>
    <t>live cells x10^5</t>
  </si>
  <si>
    <t>dead cells x10^3</t>
  </si>
  <si>
    <t>viability %</t>
  </si>
  <si>
    <t>Lactate</t>
  </si>
  <si>
    <t>Ammonia</t>
  </si>
  <si>
    <t>Lactate (mmol/L)</t>
  </si>
  <si>
    <t>Avg</t>
  </si>
  <si>
    <t>Red text = out of detectable range</t>
  </si>
  <si>
    <t>Plate 1</t>
  </si>
  <si>
    <t>Plate 2</t>
  </si>
  <si>
    <t>Plate 3</t>
  </si>
  <si>
    <t>0 1st</t>
  </si>
  <si>
    <t>0 2nd</t>
  </si>
  <si>
    <t>0 3rd</t>
  </si>
  <si>
    <t>average</t>
  </si>
  <si>
    <t>sd dev</t>
  </si>
  <si>
    <t>425 1st</t>
  </si>
  <si>
    <t>425 2nd</t>
  </si>
  <si>
    <t>425 3rd</t>
  </si>
  <si>
    <t>850 1st</t>
  </si>
  <si>
    <t>850 2nd</t>
  </si>
  <si>
    <t>850 3rd</t>
  </si>
  <si>
    <t>2500 1st</t>
  </si>
  <si>
    <t>2500 2nd</t>
  </si>
  <si>
    <t>2500 3rd</t>
  </si>
  <si>
    <t>5000 1st</t>
  </si>
  <si>
    <t>5000 2nd</t>
  </si>
  <si>
    <t>5000 3rd</t>
  </si>
  <si>
    <t>Mean</t>
  </si>
  <si>
    <t>Initial lactate and ammonia concentrations</t>
  </si>
  <si>
    <t>Target metabolite concentration (mg/L)</t>
  </si>
  <si>
    <t>Well</t>
  </si>
  <si>
    <t>Transwell</t>
  </si>
  <si>
    <t>Live cells (x10^6/cm2)</t>
  </si>
  <si>
    <t>NH3 (mmol/L)</t>
  </si>
  <si>
    <t>A0</t>
  </si>
  <si>
    <t>B0</t>
  </si>
  <si>
    <t>C0</t>
  </si>
  <si>
    <t>0 Avg</t>
  </si>
  <si>
    <t>A1</t>
  </si>
  <si>
    <t>B1</t>
  </si>
  <si>
    <t>C1</t>
  </si>
  <si>
    <t>1 Avg</t>
  </si>
  <si>
    <t>A2</t>
  </si>
  <si>
    <t>B2</t>
  </si>
  <si>
    <t>C2</t>
  </si>
  <si>
    <t>2 Avg</t>
  </si>
  <si>
    <t>A3</t>
  </si>
  <si>
    <t>B3</t>
  </si>
  <si>
    <t>C3</t>
  </si>
  <si>
    <t>3 Avg</t>
  </si>
  <si>
    <t>A4</t>
  </si>
  <si>
    <t>B4</t>
  </si>
  <si>
    <t>C4</t>
  </si>
  <si>
    <t>4 Avg</t>
  </si>
  <si>
    <t>A5</t>
  </si>
  <si>
    <t>B5</t>
  </si>
  <si>
    <t>C5</t>
  </si>
  <si>
    <t>5 Avg</t>
  </si>
  <si>
    <t>A6</t>
  </si>
  <si>
    <t>B6</t>
  </si>
  <si>
    <t>C6</t>
  </si>
  <si>
    <t>6 Avg</t>
  </si>
  <si>
    <t>Dead cells (x10^6/cm^2)</t>
  </si>
  <si>
    <t>Measurement</t>
  </si>
  <si>
    <t>Lactate/ammonia concentration (mg/L)</t>
  </si>
  <si>
    <t xml:space="preserve">0/0 </t>
  </si>
  <si>
    <t xml:space="preserve">5000/252 </t>
  </si>
  <si>
    <t>pH</t>
  </si>
  <si>
    <t>Cell count</t>
  </si>
  <si>
    <t>0  h</t>
  </si>
  <si>
    <t>43  h</t>
  </si>
  <si>
    <t>Condition (mg/L)</t>
  </si>
  <si>
    <t>Values equivalent to previous 0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</si>
</sst>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11" fontId="0" fillId="0" borderId="0" xfId="0" applyNumberFormat="1"/>
    <xf numFmtId="0" fontId="3" fillId="0" borderId="9" xfId="0" applyFont="1" applyBorder="1"/>
    <xf numFmtId="0" fontId="3" fillId="0" borderId="12" xfId="0" applyFont="1" applyBorder="1"/>
    <xf numFmtId="0" fontId="3" fillId="0" borderId="4" xfId="0" applyFont="1" applyBorder="1"/>
    <xf numFmtId="0" fontId="4" fillId="0" borderId="2" xfId="0" applyFont="1" applyBorder="1"/>
    <xf numFmtId="11" fontId="3" fillId="0" borderId="7" xfId="0" applyNumberFormat="1" applyFont="1" applyBorder="1"/>
    <xf numFmtId="0" fontId="0" fillId="0" borderId="7" xfId="0" applyBorder="1"/>
    <xf numFmtId="0" fontId="0" fillId="0" borderId="8" xfId="0" applyBorder="1"/>
    <xf numFmtId="11" fontId="3" fillId="0" borderId="0" xfId="0" applyNumberFormat="1" applyFont="1"/>
    <xf numFmtId="0" fontId="0" fillId="0" borderId="14" xfId="0" applyBorder="1"/>
    <xf numFmtId="11" fontId="3" fillId="0" borderId="14" xfId="0" applyNumberFormat="1" applyFont="1" applyBorder="1"/>
    <xf numFmtId="11" fontId="3" fillId="0" borderId="10" xfId="0" applyNumberFormat="1" applyFont="1" applyBorder="1"/>
    <xf numFmtId="11" fontId="3" fillId="0" borderId="5" xfId="0" applyNumberFormat="1" applyFont="1" applyBorder="1"/>
    <xf numFmtId="0" fontId="3" fillId="0" borderId="13" xfId="0" applyFont="1" applyBorder="1"/>
    <xf numFmtId="0" fontId="0" fillId="0" borderId="13" xfId="0" applyBorder="1"/>
    <xf numFmtId="11" fontId="3" fillId="0" borderId="11" xfId="0" applyNumberFormat="1" applyFont="1" applyBorder="1"/>
    <xf numFmtId="11" fontId="3" fillId="0" borderId="12" xfId="0" applyNumberFormat="1" applyFont="1" applyBorder="1"/>
    <xf numFmtId="11" fontId="3" fillId="0" borderId="4" xfId="0" applyNumberFormat="1" applyFont="1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2" fontId="2" fillId="0" borderId="0" xfId="0" applyNumberFormat="1" applyFont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0" xfId="0" applyBorder="1"/>
    <xf numFmtId="0" fontId="0" fillId="0" borderId="4" xfId="0" applyBorder="1"/>
    <xf numFmtId="0" fontId="2" fillId="0" borderId="2" xfId="0" applyFont="1" applyBorder="1"/>
    <xf numFmtId="2" fontId="0" fillId="0" borderId="4" xfId="0" applyNumberFormat="1" applyBorder="1"/>
    <xf numFmtId="11" fontId="0" fillId="0" borderId="11" xfId="0" applyNumberFormat="1" applyBorder="1"/>
    <xf numFmtId="11" fontId="0" fillId="0" borderId="2" xfId="0" applyNumberFormat="1" applyBorder="1"/>
    <xf numFmtId="11" fontId="0" fillId="0" borderId="7" xfId="0" applyNumberFormat="1" applyBorder="1"/>
    <xf numFmtId="11" fontId="0" fillId="0" borderId="16" xfId="0" applyNumberFormat="1" applyBorder="1"/>
    <xf numFmtId="11" fontId="0" fillId="0" borderId="12" xfId="0" applyNumberFormat="1" applyBorder="1"/>
    <xf numFmtId="0" fontId="2" fillId="0" borderId="16" xfId="0" applyFont="1" applyBorder="1"/>
    <xf numFmtId="49" fontId="0" fillId="0" borderId="0" xfId="0" applyNumberFormat="1"/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left"/>
    </xf>
    <xf numFmtId="0" fontId="10" fillId="0" borderId="0" xfId="0" applyFont="1"/>
    <xf numFmtId="0" fontId="10" fillId="0" borderId="4" xfId="0" applyFont="1" applyBorder="1" applyAlignment="1">
      <alignment horizontal="left"/>
    </xf>
    <xf numFmtId="19" fontId="10" fillId="0" borderId="4" xfId="0" quotePrefix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6" fontId="10" fillId="0" borderId="2" xfId="0" applyNumberFormat="1" applyFont="1" applyBorder="1" applyAlignment="1">
      <alignment horizontal="left"/>
    </xf>
    <xf numFmtId="2" fontId="6" fillId="0" borderId="0" xfId="0" applyNumberFormat="1" applyFont="1"/>
    <xf numFmtId="2" fontId="9" fillId="0" borderId="1" xfId="0" applyNumberFormat="1" applyFont="1" applyBorder="1" applyAlignment="1">
      <alignment horizontal="left"/>
    </xf>
    <xf numFmtId="2" fontId="10" fillId="0" borderId="4" xfId="0" applyNumberFormat="1" applyFont="1" applyBorder="1" applyAlignment="1">
      <alignment horizontal="left"/>
    </xf>
    <xf numFmtId="2" fontId="10" fillId="0" borderId="2" xfId="0" applyNumberFormat="1" applyFont="1" applyBorder="1" applyAlignment="1">
      <alignment horizontal="left"/>
    </xf>
    <xf numFmtId="2" fontId="10" fillId="0" borderId="0" xfId="0" applyNumberFormat="1" applyFont="1"/>
    <xf numFmtId="2" fontId="10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11" fillId="0" borderId="4" xfId="0" applyNumberFormat="1" applyFont="1" applyBorder="1" applyAlignment="1">
      <alignment horizontal="left"/>
    </xf>
    <xf numFmtId="2" fontId="11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11" fillId="0" borderId="0" xfId="0" applyNumberFormat="1" applyFont="1" applyAlignment="1">
      <alignment horizontal="left"/>
    </xf>
    <xf numFmtId="0" fontId="2" fillId="0" borderId="6" xfId="0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11" xfId="0" applyFont="1" applyBorder="1"/>
    <xf numFmtId="2" fontId="0" fillId="0" borderId="8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5" xfId="0" applyNumberFormat="1" applyBorder="1"/>
    <xf numFmtId="2" fontId="0" fillId="0" borderId="0" xfId="0" applyNumberFormat="1"/>
    <xf numFmtId="2" fontId="0" fillId="0" borderId="16" xfId="0" applyNumberFormat="1" applyBorder="1"/>
    <xf numFmtId="2" fontId="0" fillId="0" borderId="3" xfId="0" applyNumberFormat="1" applyBorder="1"/>
    <xf numFmtId="0" fontId="2" fillId="0" borderId="9" xfId="0" applyFon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2" xfId="0" applyNumberFormat="1" applyBorder="1"/>
    <xf numFmtId="49" fontId="2" fillId="0" borderId="7" xfId="0" applyNumberFormat="1" applyFont="1" applyBorder="1"/>
    <xf numFmtId="0" fontId="2" fillId="0" borderId="8" xfId="0" applyFont="1" applyBorder="1"/>
    <xf numFmtId="2" fontId="6" fillId="0" borderId="14" xfId="0" applyNumberFormat="1" applyFont="1" applyBorder="1"/>
    <xf numFmtId="0" fontId="0" fillId="0" borderId="15" xfId="0" applyBorder="1"/>
    <xf numFmtId="49" fontId="0" fillId="0" borderId="16" xfId="0" applyNumberFormat="1" applyBorder="1"/>
    <xf numFmtId="2" fontId="0" fillId="0" borderId="15" xfId="0" applyNumberFormat="1" applyBorder="1"/>
    <xf numFmtId="2" fontId="6" fillId="0" borderId="3" xfId="0" applyNumberFormat="1" applyFont="1" applyBorder="1"/>
    <xf numFmtId="0" fontId="0" fillId="0" borderId="9" xfId="0" applyBorder="1"/>
    <xf numFmtId="49" fontId="0" fillId="0" borderId="10" xfId="0" applyNumberFormat="1" applyBorder="1"/>
    <xf numFmtId="2" fontId="0" fillId="0" borderId="9" xfId="0" applyNumberFormat="1" applyBorder="1"/>
    <xf numFmtId="2" fontId="6" fillId="0" borderId="5" xfId="0" applyNumberFormat="1" applyFont="1" applyBorder="1"/>
    <xf numFmtId="2" fontId="0" fillId="0" borderId="10" xfId="0" applyNumberFormat="1" applyBorder="1"/>
    <xf numFmtId="0" fontId="0" fillId="0" borderId="6" xfId="0" applyBorder="1"/>
    <xf numFmtId="49" fontId="0" fillId="0" borderId="7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5" xfId="0" applyBorder="1"/>
    <xf numFmtId="0" fontId="2" fillId="0" borderId="5" xfId="0" applyFont="1" applyBorder="1"/>
    <xf numFmtId="0" fontId="2" fillId="0" borderId="14" xfId="0" applyFont="1" applyBorder="1"/>
    <xf numFmtId="2" fontId="1" fillId="0" borderId="13" xfId="0" applyNumberFormat="1" applyFont="1" applyBorder="1"/>
    <xf numFmtId="2" fontId="6" fillId="0" borderId="13" xfId="0" applyNumberFormat="1" applyFont="1" applyBorder="1"/>
    <xf numFmtId="0" fontId="2" fillId="0" borderId="22" xfId="0" applyFont="1" applyBorder="1"/>
    <xf numFmtId="0" fontId="0" fillId="0" borderId="17" xfId="0" applyBorder="1"/>
    <xf numFmtId="0" fontId="2" fillId="0" borderId="23" xfId="0" applyFont="1" applyBorder="1"/>
    <xf numFmtId="0" fontId="0" fillId="0" borderId="24" xfId="0" applyBorder="1"/>
    <xf numFmtId="0" fontId="2" fillId="0" borderId="25" xfId="0" applyFont="1" applyBorder="1"/>
    <xf numFmtId="0" fontId="0" fillId="0" borderId="18" xfId="0" applyBorder="1"/>
    <xf numFmtId="0" fontId="0" fillId="0" borderId="26" xfId="0" applyBorder="1"/>
    <xf numFmtId="0" fontId="2" fillId="0" borderId="27" xfId="0" applyFont="1" applyBorder="1"/>
    <xf numFmtId="0" fontId="1" fillId="0" borderId="0" xfId="0" applyFont="1"/>
    <xf numFmtId="0" fontId="2" fillId="0" borderId="12" xfId="0" applyFont="1" applyBorder="1"/>
    <xf numFmtId="0" fontId="2" fillId="0" borderId="4" xfId="0" applyFont="1" applyBorder="1"/>
    <xf numFmtId="2" fontId="1" fillId="0" borderId="6" xfId="0" applyNumberFormat="1" applyFont="1" applyBorder="1"/>
    <xf numFmtId="2" fontId="6" fillId="0" borderId="6" xfId="0" applyNumberFormat="1" applyFont="1" applyBorder="1"/>
    <xf numFmtId="2" fontId="6" fillId="0" borderId="9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" fontId="6" fillId="0" borderId="13" xfId="0" applyNumberFormat="1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wrapText="1"/>
    </xf>
    <xf numFmtId="2" fontId="6" fillId="0" borderId="9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9C7E-BD09-4E4F-B248-9A44C600D06F}">
  <dimension ref="A2:N41"/>
  <sheetViews>
    <sheetView topLeftCell="B7" zoomScale="58" workbookViewId="0">
      <selection activeCell="K33" sqref="K33"/>
    </sheetView>
  </sheetViews>
  <sheetFormatPr defaultRowHeight="14.5" x14ac:dyDescent="0.35"/>
  <cols>
    <col min="1" max="1" width="8.7265625" style="38"/>
    <col min="2" max="2" width="18.81640625" style="38" bestFit="1" customWidth="1"/>
    <col min="3" max="3" width="11" style="46" bestFit="1" customWidth="1"/>
    <col min="4" max="4" width="26.90625" style="38" bestFit="1" customWidth="1"/>
    <col min="5" max="5" width="13.36328125" style="46" bestFit="1" customWidth="1"/>
    <col min="6" max="6" width="15.54296875" style="46" bestFit="1" customWidth="1"/>
    <col min="7" max="7" width="12.90625" style="46" bestFit="1" customWidth="1"/>
    <col min="8" max="8" width="14.90625" style="46" bestFit="1" customWidth="1"/>
  </cols>
  <sheetData>
    <row r="2" spans="1:14" ht="15" thickBot="1" x14ac:dyDescent="0.4"/>
    <row r="3" spans="1:14" ht="15" thickBot="1" x14ac:dyDescent="0.4">
      <c r="A3" s="39" t="s">
        <v>0</v>
      </c>
      <c r="B3" s="40" t="s">
        <v>10</v>
      </c>
      <c r="C3" s="47" t="s">
        <v>2</v>
      </c>
      <c r="D3" s="40" t="s">
        <v>12</v>
      </c>
      <c r="E3" s="47" t="s">
        <v>3</v>
      </c>
      <c r="F3" s="47" t="s">
        <v>4</v>
      </c>
      <c r="G3" s="47" t="s">
        <v>5</v>
      </c>
      <c r="H3" s="47" t="s">
        <v>6</v>
      </c>
      <c r="I3" s="1"/>
      <c r="J3" s="1"/>
      <c r="K3" s="1"/>
      <c r="L3" s="1"/>
      <c r="M3" s="1"/>
      <c r="N3" s="1"/>
    </row>
    <row r="4" spans="1:14" x14ac:dyDescent="0.35">
      <c r="A4" s="41"/>
      <c r="B4" s="42">
        <v>0.15</v>
      </c>
      <c r="C4" s="48">
        <v>1</v>
      </c>
      <c r="D4" s="43" t="s">
        <v>11</v>
      </c>
      <c r="E4" s="49">
        <v>4242</v>
      </c>
      <c r="F4" s="48">
        <v>866.93</v>
      </c>
      <c r="G4" s="49">
        <v>0</v>
      </c>
      <c r="H4" s="49">
        <v>6.130790191</v>
      </c>
      <c r="I4" s="1"/>
      <c r="J4" s="1"/>
      <c r="K4" s="1"/>
      <c r="L4" s="1"/>
      <c r="M4" s="1"/>
      <c r="N4" s="1"/>
    </row>
    <row r="5" spans="1:14" x14ac:dyDescent="0.35">
      <c r="A5" s="41"/>
      <c r="B5" s="44">
        <v>0.46500000000000002</v>
      </c>
      <c r="C5" s="49">
        <v>3.1</v>
      </c>
      <c r="D5" s="45">
        <v>1</v>
      </c>
      <c r="E5" s="49">
        <v>4049.11</v>
      </c>
      <c r="F5" s="48">
        <v>748.05</v>
      </c>
      <c r="G5" s="49">
        <v>204.84</v>
      </c>
      <c r="H5" s="49">
        <v>17.13215259</v>
      </c>
      <c r="I5" s="1"/>
      <c r="J5" s="1"/>
      <c r="K5" s="1"/>
      <c r="L5" s="1"/>
      <c r="M5" s="1"/>
      <c r="N5" s="1"/>
    </row>
    <row r="6" spans="1:14" x14ac:dyDescent="0.35">
      <c r="A6" s="41"/>
      <c r="B6" s="44">
        <v>1.2</v>
      </c>
      <c r="C6" s="49">
        <v>8</v>
      </c>
      <c r="D6" s="45">
        <v>2.0208333333333335</v>
      </c>
      <c r="E6" s="49">
        <v>3299.12</v>
      </c>
      <c r="F6" s="48">
        <v>550.16999999999996</v>
      </c>
      <c r="G6" s="49">
        <v>600.17999999999995</v>
      </c>
      <c r="H6" s="49">
        <v>28.303814710000001</v>
      </c>
      <c r="I6" s="1"/>
      <c r="J6" s="1"/>
      <c r="K6" s="1"/>
      <c r="L6" s="1"/>
      <c r="M6" s="1"/>
      <c r="N6" s="1"/>
    </row>
    <row r="7" spans="1:14" x14ac:dyDescent="0.35">
      <c r="A7" s="41"/>
      <c r="B7" s="44">
        <v>1.24</v>
      </c>
      <c r="C7" s="49">
        <v>8.2666666670000009</v>
      </c>
      <c r="D7" s="45">
        <v>2.9270833333333335</v>
      </c>
      <c r="E7" s="49">
        <v>2669.05</v>
      </c>
      <c r="F7" s="48">
        <v>379.54</v>
      </c>
      <c r="G7" s="49">
        <v>887.74</v>
      </c>
      <c r="H7" s="49">
        <v>41.927792920000002</v>
      </c>
      <c r="I7" s="1"/>
      <c r="J7" s="1"/>
      <c r="K7" s="1"/>
      <c r="L7" s="1"/>
      <c r="M7" s="1"/>
      <c r="N7" s="1"/>
    </row>
    <row r="8" spans="1:14" x14ac:dyDescent="0.35">
      <c r="A8" s="41"/>
      <c r="B8" s="42">
        <v>0.62</v>
      </c>
      <c r="C8" s="49">
        <v>4.1333333330000004</v>
      </c>
      <c r="D8" s="45">
        <v>4.0034722222222223</v>
      </c>
      <c r="E8" s="49">
        <v>2314.36</v>
      </c>
      <c r="F8" s="48">
        <v>287.41000000000003</v>
      </c>
      <c r="G8" s="49">
        <v>986.9</v>
      </c>
      <c r="H8" s="49">
        <v>49.080381469999999</v>
      </c>
      <c r="I8" s="1"/>
      <c r="J8" s="1"/>
      <c r="K8" s="1"/>
      <c r="L8" s="1"/>
      <c r="M8" s="1"/>
      <c r="N8" s="1"/>
    </row>
    <row r="9" spans="1:14" x14ac:dyDescent="0.35">
      <c r="A9" s="41"/>
      <c r="B9" s="44">
        <v>0.16</v>
      </c>
      <c r="C9" s="49">
        <v>1.066666667</v>
      </c>
      <c r="D9" s="45">
        <v>5.0069444444444446</v>
      </c>
      <c r="E9" s="49">
        <v>2080.23</v>
      </c>
      <c r="F9" s="48">
        <v>239.86</v>
      </c>
      <c r="G9" s="49">
        <v>1014.66</v>
      </c>
      <c r="H9" s="49">
        <v>54.325613079999997</v>
      </c>
      <c r="I9" s="1"/>
      <c r="J9" s="1"/>
      <c r="K9" s="1"/>
      <c r="L9" s="1"/>
      <c r="M9" s="1"/>
      <c r="N9" s="1"/>
    </row>
    <row r="10" spans="1:14" x14ac:dyDescent="0.35">
      <c r="A10" s="41"/>
      <c r="B10" s="44">
        <v>0.1</v>
      </c>
      <c r="C10" s="49">
        <v>0.66666666699999999</v>
      </c>
      <c r="D10" s="45">
        <v>6.010416666666667</v>
      </c>
      <c r="E10" s="48">
        <v>1850.54</v>
      </c>
      <c r="F10" s="48">
        <v>199.74</v>
      </c>
      <c r="G10" s="48">
        <v>1022.23</v>
      </c>
      <c r="H10" s="49">
        <v>57.884877379999999</v>
      </c>
      <c r="I10" s="1"/>
      <c r="J10" s="1"/>
      <c r="K10" s="1"/>
      <c r="L10" s="1"/>
      <c r="M10" s="1"/>
      <c r="N10" s="1"/>
    </row>
    <row r="11" spans="1:14" x14ac:dyDescent="0.35">
      <c r="A11" s="41"/>
      <c r="B11" s="44">
        <v>0</v>
      </c>
      <c r="C11" s="49">
        <v>0</v>
      </c>
      <c r="D11" s="45">
        <v>7.104166666666667</v>
      </c>
      <c r="E11" s="49">
        <v>1617.68</v>
      </c>
      <c r="F11" s="48">
        <v>161.6</v>
      </c>
      <c r="G11" s="49">
        <v>1020.14</v>
      </c>
      <c r="H11" s="49">
        <v>59.996594010000003</v>
      </c>
      <c r="I11" s="1"/>
      <c r="J11" s="1"/>
      <c r="K11" s="1"/>
      <c r="L11" s="1"/>
      <c r="M11" s="1"/>
      <c r="N11" s="1"/>
    </row>
    <row r="12" spans="1:14" ht="15" thickBot="1" x14ac:dyDescent="0.4">
      <c r="A12" s="41"/>
      <c r="B12" s="41"/>
      <c r="C12" s="50"/>
      <c r="D12" s="41"/>
      <c r="E12" s="50"/>
      <c r="F12" s="50"/>
      <c r="G12" s="50"/>
      <c r="H12" s="50"/>
      <c r="I12" s="1"/>
      <c r="J12" s="1"/>
      <c r="K12" s="1"/>
      <c r="L12" s="1"/>
      <c r="M12" s="1"/>
      <c r="N12" s="1"/>
    </row>
    <row r="13" spans="1:14" ht="15" thickBot="1" x14ac:dyDescent="0.4">
      <c r="A13" s="39" t="s">
        <v>7</v>
      </c>
      <c r="B13" s="40" t="s">
        <v>1</v>
      </c>
      <c r="C13" s="47" t="s">
        <v>2</v>
      </c>
      <c r="D13" s="40" t="s">
        <v>12</v>
      </c>
      <c r="E13" s="47" t="s">
        <v>3</v>
      </c>
      <c r="F13" s="47" t="s">
        <v>4</v>
      </c>
      <c r="G13" s="47" t="s">
        <v>5</v>
      </c>
      <c r="H13" s="47" t="s">
        <v>6</v>
      </c>
      <c r="I13" s="1"/>
      <c r="J13" s="1"/>
      <c r="K13" s="1"/>
      <c r="L13" s="1"/>
      <c r="M13" s="1"/>
      <c r="N13" s="1"/>
    </row>
    <row r="14" spans="1:14" x14ac:dyDescent="0.35">
      <c r="A14" s="41"/>
      <c r="B14" s="42">
        <v>0.15</v>
      </c>
      <c r="C14" s="48">
        <v>1</v>
      </c>
      <c r="D14" s="43" t="s">
        <v>11</v>
      </c>
      <c r="E14" s="49">
        <v>4309.8900000000003</v>
      </c>
      <c r="F14" s="48">
        <v>880.8</v>
      </c>
      <c r="G14" s="49">
        <v>0.34</v>
      </c>
      <c r="H14" s="49">
        <v>6.130790191</v>
      </c>
      <c r="I14" s="1"/>
      <c r="J14" s="1"/>
      <c r="K14" s="1"/>
      <c r="L14" s="1"/>
      <c r="M14" s="1"/>
      <c r="N14" s="1"/>
    </row>
    <row r="15" spans="1:14" x14ac:dyDescent="0.35">
      <c r="A15" s="41"/>
      <c r="B15" s="44">
        <v>0.41</v>
      </c>
      <c r="C15" s="49">
        <v>2.733333333</v>
      </c>
      <c r="D15" s="45">
        <v>1</v>
      </c>
      <c r="E15" s="49">
        <v>4096.6899999999996</v>
      </c>
      <c r="F15" s="48">
        <v>753.25</v>
      </c>
      <c r="G15" s="49">
        <v>197.47</v>
      </c>
      <c r="H15" s="49">
        <v>16.893732969999999</v>
      </c>
      <c r="I15" s="1"/>
      <c r="J15" s="1"/>
      <c r="K15" s="1"/>
      <c r="L15" s="1"/>
      <c r="M15" s="1"/>
      <c r="N15" s="1"/>
    </row>
    <row r="16" spans="1:14" x14ac:dyDescent="0.35">
      <c r="A16" s="41"/>
      <c r="B16" s="44">
        <v>0.89500000000000002</v>
      </c>
      <c r="C16" s="49">
        <v>5.9666666670000001</v>
      </c>
      <c r="D16" s="45">
        <v>2.0208333333333335</v>
      </c>
      <c r="E16" s="49">
        <v>3394.93</v>
      </c>
      <c r="F16" s="48">
        <v>552.65</v>
      </c>
      <c r="G16" s="49">
        <v>557.69000000000005</v>
      </c>
      <c r="H16" s="49">
        <v>28.35490463</v>
      </c>
      <c r="I16" s="1"/>
      <c r="J16" s="1"/>
      <c r="K16" s="1"/>
      <c r="L16" s="1"/>
      <c r="M16" s="1"/>
      <c r="N16" s="1"/>
    </row>
    <row r="17" spans="1:14" x14ac:dyDescent="0.35">
      <c r="A17" s="41"/>
      <c r="B17" s="44">
        <v>1.25</v>
      </c>
      <c r="C17" s="49">
        <v>8.3333333330000006</v>
      </c>
      <c r="D17" s="45">
        <v>2.9270833333333335</v>
      </c>
      <c r="E17" s="49">
        <v>2799.76</v>
      </c>
      <c r="F17" s="48">
        <v>376.07</v>
      </c>
      <c r="G17" s="49">
        <v>847.28</v>
      </c>
      <c r="H17" s="49">
        <v>41.178474110000003</v>
      </c>
      <c r="I17" s="1"/>
      <c r="J17" s="1"/>
      <c r="K17" s="1"/>
      <c r="L17" s="1"/>
      <c r="M17" s="1"/>
      <c r="N17" s="1"/>
    </row>
    <row r="18" spans="1:14" x14ac:dyDescent="0.35">
      <c r="A18" s="41"/>
      <c r="B18" s="42">
        <v>0.52500000000000002</v>
      </c>
      <c r="C18" s="49">
        <v>3.5</v>
      </c>
      <c r="D18" s="45">
        <v>4.0034722222222223</v>
      </c>
      <c r="E18" s="49">
        <v>2419.06</v>
      </c>
      <c r="F18" s="48">
        <v>295.83</v>
      </c>
      <c r="G18" s="49">
        <v>925.3</v>
      </c>
      <c r="H18" s="49">
        <v>48.944141690000002</v>
      </c>
      <c r="I18" s="1"/>
      <c r="J18" s="1"/>
      <c r="K18" s="1"/>
      <c r="L18" s="1"/>
      <c r="M18" s="1"/>
      <c r="N18" s="1"/>
    </row>
    <row r="19" spans="1:14" x14ac:dyDescent="0.35">
      <c r="A19" s="41"/>
      <c r="B19" s="44">
        <v>0.22500000000000001</v>
      </c>
      <c r="C19" s="49">
        <v>1.5</v>
      </c>
      <c r="D19" s="45">
        <v>5.0069444444444446</v>
      </c>
      <c r="E19" s="49">
        <v>2190</v>
      </c>
      <c r="F19" s="48">
        <v>248.77</v>
      </c>
      <c r="G19" s="49">
        <v>947.11</v>
      </c>
      <c r="H19" s="49">
        <v>54.121253410000001</v>
      </c>
      <c r="I19" s="1"/>
      <c r="J19" s="1"/>
      <c r="K19" s="1"/>
      <c r="L19" s="1"/>
      <c r="M19" s="1"/>
      <c r="N19" s="1"/>
    </row>
    <row r="20" spans="1:14" x14ac:dyDescent="0.35">
      <c r="A20" s="41"/>
      <c r="B20" s="44">
        <v>0.16</v>
      </c>
      <c r="C20" s="49">
        <v>1.066666667</v>
      </c>
      <c r="D20" s="45">
        <v>6.010416666666667</v>
      </c>
      <c r="E20" s="48">
        <v>1954.6</v>
      </c>
      <c r="F20" s="48">
        <v>207.17</v>
      </c>
      <c r="G20" s="48">
        <v>948.07</v>
      </c>
      <c r="H20" s="49">
        <v>57.884877379999999</v>
      </c>
      <c r="I20" s="1"/>
      <c r="J20" s="1"/>
      <c r="K20" s="1"/>
      <c r="L20" s="1"/>
      <c r="M20" s="1"/>
      <c r="N20" s="1"/>
    </row>
    <row r="21" spans="1:14" x14ac:dyDescent="0.35">
      <c r="A21" s="41"/>
      <c r="B21" s="44">
        <v>0.02</v>
      </c>
      <c r="C21" s="49">
        <v>0.133333333</v>
      </c>
      <c r="D21" s="45">
        <v>7.104166666666667</v>
      </c>
      <c r="E21" s="49">
        <v>1730.62</v>
      </c>
      <c r="F21" s="48">
        <v>167.79</v>
      </c>
      <c r="G21" s="49">
        <v>956.55</v>
      </c>
      <c r="H21" s="49">
        <v>59.45163488</v>
      </c>
      <c r="I21" s="1"/>
      <c r="J21" s="1"/>
      <c r="K21" s="1"/>
      <c r="L21" s="1"/>
      <c r="M21" s="1"/>
      <c r="N21" s="1"/>
    </row>
    <row r="22" spans="1:14" ht="15" thickBot="1" x14ac:dyDescent="0.4">
      <c r="A22" s="41"/>
      <c r="B22" s="41"/>
      <c r="C22" s="50"/>
      <c r="D22" s="41"/>
      <c r="E22" s="50"/>
      <c r="F22" s="50"/>
      <c r="G22" s="50"/>
      <c r="H22" s="50"/>
      <c r="I22" s="1"/>
      <c r="J22" s="1"/>
      <c r="K22" s="1"/>
      <c r="L22" s="1"/>
      <c r="M22" s="1"/>
      <c r="N22" s="1"/>
    </row>
    <row r="23" spans="1:14" ht="15" thickBot="1" x14ac:dyDescent="0.4">
      <c r="A23" s="39" t="s">
        <v>8</v>
      </c>
      <c r="B23" s="40" t="s">
        <v>1</v>
      </c>
      <c r="C23" s="47" t="s">
        <v>2</v>
      </c>
      <c r="D23" s="40" t="s">
        <v>12</v>
      </c>
      <c r="E23" s="47" t="s">
        <v>3</v>
      </c>
      <c r="F23" s="47" t="s">
        <v>4</v>
      </c>
      <c r="G23" s="47" t="s">
        <v>5</v>
      </c>
      <c r="H23" s="47" t="s">
        <v>6</v>
      </c>
      <c r="I23" s="1"/>
      <c r="J23" s="1"/>
      <c r="K23" s="1"/>
      <c r="L23" s="1"/>
      <c r="M23" s="1"/>
      <c r="N23" s="1"/>
    </row>
    <row r="24" spans="1:14" x14ac:dyDescent="0.35">
      <c r="A24" s="41"/>
      <c r="B24" s="42">
        <v>0.15</v>
      </c>
      <c r="C24" s="48">
        <v>1</v>
      </c>
      <c r="D24" s="43" t="s">
        <v>11</v>
      </c>
      <c r="E24" s="49">
        <v>4331.46</v>
      </c>
      <c r="F24" s="48">
        <v>880.3</v>
      </c>
      <c r="G24" s="49">
        <v>0</v>
      </c>
      <c r="H24" s="49">
        <v>6.4202997279999998</v>
      </c>
      <c r="I24" s="1"/>
      <c r="J24" s="1"/>
      <c r="K24" s="1"/>
      <c r="L24" s="1"/>
      <c r="M24" s="1"/>
      <c r="N24" s="1"/>
    </row>
    <row r="25" spans="1:14" x14ac:dyDescent="0.35">
      <c r="A25" s="41"/>
      <c r="B25" s="44">
        <v>0.4</v>
      </c>
      <c r="C25" s="49">
        <v>2.6666666669999999</v>
      </c>
      <c r="D25" s="45">
        <v>1</v>
      </c>
      <c r="E25" s="49">
        <v>4120.17</v>
      </c>
      <c r="F25" s="48">
        <v>746.07</v>
      </c>
      <c r="G25" s="49">
        <v>200.09</v>
      </c>
      <c r="H25" s="49">
        <v>17.234332429999998</v>
      </c>
      <c r="I25" s="1"/>
      <c r="J25" s="1"/>
      <c r="K25" s="1"/>
      <c r="L25" s="1"/>
      <c r="M25" s="1"/>
      <c r="N25" s="1"/>
    </row>
    <row r="26" spans="1:14" x14ac:dyDescent="0.35">
      <c r="A26" s="41"/>
      <c r="B26" s="44">
        <v>1.04</v>
      </c>
      <c r="C26" s="49">
        <v>6.9333333330000002</v>
      </c>
      <c r="D26" s="45">
        <v>2.0208333333333335</v>
      </c>
      <c r="E26" s="49">
        <v>3354.96</v>
      </c>
      <c r="F26" s="48">
        <v>548.92999999999995</v>
      </c>
      <c r="G26" s="49">
        <v>572.62</v>
      </c>
      <c r="H26" s="49">
        <v>28.150544960000001</v>
      </c>
      <c r="I26" s="1"/>
      <c r="J26" s="1"/>
      <c r="K26" s="1"/>
      <c r="L26" s="1"/>
      <c r="M26" s="1"/>
      <c r="N26" s="1"/>
    </row>
    <row r="27" spans="1:14" x14ac:dyDescent="0.35">
      <c r="A27" s="41"/>
      <c r="B27" s="44">
        <v>1.385</v>
      </c>
      <c r="C27" s="49">
        <v>9.2333333329999991</v>
      </c>
      <c r="D27" s="45">
        <v>2.9270833333333335</v>
      </c>
      <c r="E27" s="49">
        <v>2779.46</v>
      </c>
      <c r="F27" s="48">
        <v>377.06</v>
      </c>
      <c r="G27" s="49">
        <v>816.61</v>
      </c>
      <c r="H27" s="49">
        <v>40.837874659999997</v>
      </c>
      <c r="I27" s="1"/>
      <c r="J27" s="1"/>
      <c r="K27" s="1"/>
      <c r="L27" s="1"/>
      <c r="M27" s="1"/>
      <c r="N27" s="1"/>
    </row>
    <row r="28" spans="1:14" x14ac:dyDescent="0.35">
      <c r="A28" s="41"/>
      <c r="B28" s="42">
        <v>0.61</v>
      </c>
      <c r="C28" s="49">
        <v>4.0666666669999998</v>
      </c>
      <c r="D28" s="45">
        <v>4.0034722222222223</v>
      </c>
      <c r="E28" s="49">
        <v>2411.44</v>
      </c>
      <c r="F28" s="48">
        <v>292.11</v>
      </c>
      <c r="G28" s="49">
        <v>900.7</v>
      </c>
      <c r="H28" s="49">
        <v>48.688692099999997</v>
      </c>
      <c r="I28" s="1"/>
      <c r="J28" s="1"/>
      <c r="K28" s="1"/>
      <c r="L28" s="1"/>
      <c r="M28" s="1"/>
      <c r="N28" s="1"/>
    </row>
    <row r="29" spans="1:14" x14ac:dyDescent="0.35">
      <c r="A29" s="41"/>
      <c r="B29" s="44">
        <v>0.19500000000000001</v>
      </c>
      <c r="C29" s="49">
        <v>1.3</v>
      </c>
      <c r="D29" s="45">
        <v>5.0069444444444446</v>
      </c>
      <c r="E29" s="49">
        <v>2188.1</v>
      </c>
      <c r="F29" s="48">
        <v>245.06</v>
      </c>
      <c r="G29" s="49">
        <v>914.95</v>
      </c>
      <c r="H29" s="49">
        <v>54.615122620000001</v>
      </c>
      <c r="I29" s="1"/>
      <c r="J29" s="1"/>
      <c r="K29" s="1"/>
      <c r="L29" s="1"/>
      <c r="M29" s="1"/>
      <c r="N29" s="1"/>
    </row>
    <row r="30" spans="1:14" x14ac:dyDescent="0.35">
      <c r="A30" s="41"/>
      <c r="B30" s="44">
        <v>0.17</v>
      </c>
      <c r="C30" s="49">
        <v>1.1333333329999999</v>
      </c>
      <c r="D30" s="45">
        <v>6.010416666666667</v>
      </c>
      <c r="E30" s="48">
        <v>1948.25</v>
      </c>
      <c r="F30" s="48">
        <v>201.72</v>
      </c>
      <c r="G30" s="48">
        <v>920.37</v>
      </c>
      <c r="H30" s="49">
        <v>57.578337869999999</v>
      </c>
      <c r="I30" s="1"/>
      <c r="J30" s="1"/>
      <c r="K30" s="1"/>
      <c r="L30" s="1"/>
      <c r="M30" s="1"/>
      <c r="N30" s="1"/>
    </row>
    <row r="31" spans="1:14" x14ac:dyDescent="0.35">
      <c r="A31" s="41"/>
      <c r="B31" s="44">
        <v>0.01</v>
      </c>
      <c r="C31" s="49">
        <v>6.6666666999999999E-2</v>
      </c>
      <c r="D31" s="45">
        <v>7.104166666666667</v>
      </c>
      <c r="E31" s="49">
        <v>1715.39</v>
      </c>
      <c r="F31" s="48">
        <v>163.33000000000001</v>
      </c>
      <c r="G31" s="49">
        <v>932.19</v>
      </c>
      <c r="H31" s="49">
        <v>60.200953679999998</v>
      </c>
      <c r="I31" s="1"/>
      <c r="J31" s="1"/>
      <c r="K31" s="1"/>
      <c r="L31" s="1"/>
      <c r="M31" s="1"/>
      <c r="N31" s="1"/>
    </row>
    <row r="32" spans="1:14" ht="15" thickBot="1" x14ac:dyDescent="0.4">
      <c r="A32" s="41"/>
      <c r="B32" s="41"/>
      <c r="C32" s="50"/>
      <c r="D32" s="41"/>
      <c r="E32" s="50"/>
      <c r="F32" s="50"/>
      <c r="G32" s="50"/>
      <c r="H32" s="50"/>
      <c r="I32" s="1"/>
      <c r="J32" s="1"/>
      <c r="K32" s="1"/>
      <c r="L32" s="1"/>
      <c r="M32" s="1"/>
      <c r="N32" s="1"/>
    </row>
    <row r="33" spans="1:14" ht="15" thickBot="1" x14ac:dyDescent="0.4">
      <c r="A33" s="39" t="s">
        <v>60</v>
      </c>
      <c r="B33" s="40" t="s">
        <v>1</v>
      </c>
      <c r="C33" s="47" t="s">
        <v>2</v>
      </c>
      <c r="D33" s="40" t="s">
        <v>12</v>
      </c>
      <c r="E33" s="47" t="s">
        <v>3</v>
      </c>
      <c r="F33" s="47" t="s">
        <v>4</v>
      </c>
      <c r="G33" s="47" t="s">
        <v>5</v>
      </c>
      <c r="H33" s="47" t="s">
        <v>6</v>
      </c>
      <c r="I33" s="1"/>
      <c r="J33" s="1"/>
      <c r="K33" s="1"/>
      <c r="L33" s="1"/>
      <c r="M33" s="1"/>
      <c r="N33" s="1"/>
    </row>
    <row r="34" spans="1:14" ht="15" thickBot="1" x14ac:dyDescent="0.4">
      <c r="A34" s="41"/>
      <c r="B34" s="42">
        <v>0.15</v>
      </c>
      <c r="C34" s="48">
        <v>1</v>
      </c>
      <c r="D34" s="43" t="s">
        <v>11</v>
      </c>
      <c r="E34" s="51">
        <v>4294.45</v>
      </c>
      <c r="F34" s="51">
        <v>876.01</v>
      </c>
      <c r="G34" s="51">
        <v>0.11333333299999999</v>
      </c>
      <c r="H34" s="51">
        <v>6.2272933699999999</v>
      </c>
      <c r="I34" s="1"/>
      <c r="J34" s="1"/>
      <c r="K34" s="1"/>
      <c r="L34" s="1"/>
      <c r="M34" s="1"/>
      <c r="N34" s="1"/>
    </row>
    <row r="35" spans="1:14" ht="15" thickBot="1" x14ac:dyDescent="0.4">
      <c r="A35" s="41"/>
      <c r="B35" s="42">
        <v>0.42499999999999999</v>
      </c>
      <c r="C35" s="49">
        <v>2.8333333330000001</v>
      </c>
      <c r="D35" s="45">
        <v>1</v>
      </c>
      <c r="E35" s="51">
        <v>4088.6566670000002</v>
      </c>
      <c r="F35" s="51">
        <v>749.12333330000001</v>
      </c>
      <c r="G35" s="51">
        <v>200.8</v>
      </c>
      <c r="H35" s="51">
        <v>17.08673933</v>
      </c>
      <c r="I35" s="1"/>
      <c r="J35" s="1"/>
      <c r="K35" s="1"/>
      <c r="L35" s="1"/>
      <c r="M35" s="1"/>
      <c r="N35" s="1"/>
    </row>
    <row r="36" spans="1:14" ht="15" thickBot="1" x14ac:dyDescent="0.4">
      <c r="A36" s="41"/>
      <c r="B36" s="42">
        <v>1.0449999999999999</v>
      </c>
      <c r="C36" s="49">
        <v>6.9666666670000001</v>
      </c>
      <c r="D36" s="45">
        <v>2.0208333333333335</v>
      </c>
      <c r="E36" s="51">
        <v>3349.67</v>
      </c>
      <c r="F36" s="51">
        <v>550.58333330000005</v>
      </c>
      <c r="G36" s="51">
        <v>576.83000000000004</v>
      </c>
      <c r="H36" s="51">
        <v>28.269754769999999</v>
      </c>
      <c r="I36" s="1"/>
      <c r="J36" s="1"/>
      <c r="K36" s="1"/>
      <c r="L36" s="1"/>
      <c r="M36" s="1"/>
      <c r="N36" s="1"/>
    </row>
    <row r="37" spans="1:14" ht="15" thickBot="1" x14ac:dyDescent="0.4">
      <c r="A37" s="41"/>
      <c r="B37" s="42">
        <v>1.2916666670000001</v>
      </c>
      <c r="C37" s="49">
        <v>8.6111111109999996</v>
      </c>
      <c r="D37" s="45">
        <v>2.9270833333333335</v>
      </c>
      <c r="E37" s="51">
        <v>2749.4233330000002</v>
      </c>
      <c r="F37" s="51">
        <v>377.55666669999999</v>
      </c>
      <c r="G37" s="51">
        <v>850.54333329999997</v>
      </c>
      <c r="H37" s="51">
        <v>41.314713900000001</v>
      </c>
      <c r="I37" s="1"/>
      <c r="J37" s="1"/>
      <c r="K37" s="1"/>
      <c r="L37" s="1"/>
      <c r="M37" s="1"/>
      <c r="N37" s="1"/>
    </row>
    <row r="38" spans="1:14" ht="15" thickBot="1" x14ac:dyDescent="0.4">
      <c r="A38" s="41"/>
      <c r="B38" s="42">
        <v>0.58499999999999996</v>
      </c>
      <c r="C38" s="49">
        <v>3.9</v>
      </c>
      <c r="D38" s="45">
        <v>4.0034722222222223</v>
      </c>
      <c r="E38" s="51">
        <v>2381.62</v>
      </c>
      <c r="F38" s="51">
        <v>291.78333329999998</v>
      </c>
      <c r="G38" s="51">
        <v>937.6333333</v>
      </c>
      <c r="H38" s="51">
        <v>48.904405089999997</v>
      </c>
      <c r="I38" s="1"/>
      <c r="J38" s="1"/>
      <c r="K38" s="1"/>
      <c r="L38" s="1"/>
      <c r="M38" s="1"/>
      <c r="N38" s="1"/>
    </row>
    <row r="39" spans="1:14" ht="15" thickBot="1" x14ac:dyDescent="0.4">
      <c r="A39" s="41"/>
      <c r="B39" s="42">
        <v>0.193333333</v>
      </c>
      <c r="C39" s="49">
        <v>1.2888888890000001</v>
      </c>
      <c r="D39" s="45">
        <v>5.0069444444444446</v>
      </c>
      <c r="E39" s="51">
        <v>2152.7766670000001</v>
      </c>
      <c r="F39" s="51">
        <v>244.56333330000001</v>
      </c>
      <c r="G39" s="51">
        <v>958.90666669999996</v>
      </c>
      <c r="H39" s="51">
        <v>54.353996369999997</v>
      </c>
      <c r="I39" s="1"/>
      <c r="J39" s="1"/>
      <c r="K39" s="1"/>
      <c r="L39" s="1"/>
      <c r="M39" s="1"/>
      <c r="N39" s="1"/>
    </row>
    <row r="40" spans="1:14" ht="15" thickBot="1" x14ac:dyDescent="0.4">
      <c r="A40" s="41"/>
      <c r="B40" s="42">
        <v>0.14333333300000001</v>
      </c>
      <c r="C40" s="49">
        <v>0.95555555599999997</v>
      </c>
      <c r="D40" s="45">
        <v>6.010416666666667</v>
      </c>
      <c r="E40" s="51">
        <v>1917.7966670000001</v>
      </c>
      <c r="F40" s="51">
        <v>202.87666669999999</v>
      </c>
      <c r="G40" s="51">
        <v>963.55666670000005</v>
      </c>
      <c r="H40" s="51">
        <v>57.782697550000002</v>
      </c>
      <c r="I40" s="1"/>
      <c r="J40" s="1"/>
      <c r="K40" s="1"/>
      <c r="L40" s="1"/>
      <c r="M40" s="1"/>
      <c r="N40" s="1"/>
    </row>
    <row r="41" spans="1:14" ht="15" thickBot="1" x14ac:dyDescent="0.4">
      <c r="A41" s="41"/>
      <c r="B41" s="42">
        <v>0.01</v>
      </c>
      <c r="C41" s="49">
        <v>6.6666666999999999E-2</v>
      </c>
      <c r="D41" s="45">
        <v>7.104166666666667</v>
      </c>
      <c r="E41" s="51">
        <v>1687.896667</v>
      </c>
      <c r="F41" s="51">
        <v>164.24</v>
      </c>
      <c r="G41" s="51">
        <v>969.62666669999999</v>
      </c>
      <c r="H41" s="51">
        <v>59.88306085</v>
      </c>
      <c r="I41" s="1"/>
      <c r="J41" s="1"/>
      <c r="K41" s="1"/>
      <c r="L41" s="1"/>
      <c r="M41" s="1"/>
      <c r="N4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B9F6-C18A-446C-B9D3-4200FC059961}">
  <dimension ref="B2:M22"/>
  <sheetViews>
    <sheetView workbookViewId="0">
      <selection activeCell="O15" sqref="O15"/>
    </sheetView>
  </sheetViews>
  <sheetFormatPr defaultRowHeight="14.5" x14ac:dyDescent="0.35"/>
  <cols>
    <col min="3" max="3" width="27.54296875" bestFit="1" customWidth="1"/>
  </cols>
  <sheetData>
    <row r="2" spans="2:13" x14ac:dyDescent="0.35">
      <c r="D2" s="112" t="s">
        <v>25</v>
      </c>
      <c r="E2" s="113"/>
      <c r="F2" s="113"/>
      <c r="G2" s="113"/>
      <c r="H2" s="113"/>
      <c r="I2" s="113"/>
      <c r="J2" s="113"/>
      <c r="K2" s="113"/>
      <c r="L2" s="113"/>
      <c r="M2" s="114"/>
    </row>
    <row r="3" spans="2:13" x14ac:dyDescent="0.35">
      <c r="D3" s="6">
        <v>0</v>
      </c>
      <c r="E3" s="6">
        <v>24.25</v>
      </c>
      <c r="F3" s="6">
        <v>48.68</v>
      </c>
      <c r="G3" s="6">
        <v>72.7</v>
      </c>
      <c r="H3" s="6">
        <v>96.68</v>
      </c>
      <c r="I3" s="6">
        <v>120.68</v>
      </c>
      <c r="J3" s="6">
        <v>144.72</v>
      </c>
      <c r="K3" s="6">
        <v>168.7</v>
      </c>
      <c r="L3" s="6">
        <v>192.72</v>
      </c>
      <c r="M3" s="6">
        <v>216.72</v>
      </c>
    </row>
    <row r="4" spans="2:13" x14ac:dyDescent="0.35">
      <c r="B4" s="6" t="s">
        <v>13</v>
      </c>
      <c r="C4" s="6" t="s">
        <v>14</v>
      </c>
      <c r="D4" s="112" t="s">
        <v>26</v>
      </c>
      <c r="E4" s="113"/>
      <c r="F4" s="113"/>
      <c r="G4" s="113"/>
      <c r="H4" s="113"/>
      <c r="I4" s="113"/>
      <c r="J4" s="113"/>
      <c r="K4" s="113"/>
      <c r="L4" s="113"/>
      <c r="M4" s="114"/>
    </row>
    <row r="5" spans="2:13" x14ac:dyDescent="0.35">
      <c r="B5" s="4" t="s">
        <v>0</v>
      </c>
      <c r="C5" s="15" t="s">
        <v>15</v>
      </c>
      <c r="D5" s="17">
        <v>150000</v>
      </c>
      <c r="E5" s="7">
        <v>385000</v>
      </c>
      <c r="F5" s="17">
        <v>454000</v>
      </c>
      <c r="G5" s="7">
        <v>343000</v>
      </c>
      <c r="H5" s="17">
        <v>296000</v>
      </c>
      <c r="I5" s="7">
        <v>205000</v>
      </c>
      <c r="J5" s="17">
        <v>98600</v>
      </c>
      <c r="K5" s="8" t="s">
        <v>21</v>
      </c>
      <c r="L5" s="20" t="s">
        <v>21</v>
      </c>
      <c r="M5" s="9" t="s">
        <v>21</v>
      </c>
    </row>
    <row r="6" spans="2:13" x14ac:dyDescent="0.35">
      <c r="B6" s="4" t="s">
        <v>7</v>
      </c>
      <c r="C6" s="15" t="s">
        <v>15</v>
      </c>
      <c r="D6" s="18">
        <v>150000</v>
      </c>
      <c r="E6" s="10">
        <v>362000</v>
      </c>
      <c r="F6" s="18">
        <v>567000</v>
      </c>
      <c r="G6" s="10">
        <v>434000</v>
      </c>
      <c r="H6" s="18">
        <v>331000</v>
      </c>
      <c r="I6" s="10">
        <v>245000</v>
      </c>
      <c r="J6" s="18">
        <v>148000</v>
      </c>
      <c r="K6" t="s">
        <v>21</v>
      </c>
      <c r="L6" s="21" t="s">
        <v>21</v>
      </c>
      <c r="M6" s="11" t="s">
        <v>21</v>
      </c>
    </row>
    <row r="7" spans="2:13" x14ac:dyDescent="0.35">
      <c r="B7" s="4" t="s">
        <v>8</v>
      </c>
      <c r="C7" s="15" t="s">
        <v>15</v>
      </c>
      <c r="D7" s="18">
        <v>150000</v>
      </c>
      <c r="E7" s="10">
        <v>340000</v>
      </c>
      <c r="F7" s="18">
        <v>451000</v>
      </c>
      <c r="G7" s="10">
        <v>450000</v>
      </c>
      <c r="H7" s="18">
        <v>334000</v>
      </c>
      <c r="I7" s="10">
        <v>224000</v>
      </c>
      <c r="J7" s="18">
        <v>167000</v>
      </c>
      <c r="K7" t="s">
        <v>21</v>
      </c>
      <c r="L7" s="21" t="s">
        <v>21</v>
      </c>
      <c r="M7" s="11" t="s">
        <v>21</v>
      </c>
    </row>
    <row r="8" spans="2:13" x14ac:dyDescent="0.35">
      <c r="B8" s="4" t="s">
        <v>0</v>
      </c>
      <c r="C8" s="15" t="s">
        <v>16</v>
      </c>
      <c r="D8" s="18">
        <v>150000</v>
      </c>
      <c r="E8" s="10">
        <v>410000</v>
      </c>
      <c r="F8" s="18">
        <v>844000</v>
      </c>
      <c r="G8" s="10">
        <v>1270000</v>
      </c>
      <c r="H8" s="18">
        <v>852000</v>
      </c>
      <c r="I8" s="10">
        <v>611000</v>
      </c>
      <c r="J8" s="18">
        <v>480000</v>
      </c>
      <c r="K8" t="s">
        <v>21</v>
      </c>
      <c r="L8" s="21" t="s">
        <v>21</v>
      </c>
      <c r="M8" s="11" t="s">
        <v>21</v>
      </c>
    </row>
    <row r="9" spans="2:13" x14ac:dyDescent="0.35">
      <c r="B9" s="4" t="s">
        <v>7</v>
      </c>
      <c r="C9" s="15" t="s">
        <v>16</v>
      </c>
      <c r="D9" s="18">
        <v>150000</v>
      </c>
      <c r="E9" s="10">
        <v>403000</v>
      </c>
      <c r="F9" s="18">
        <v>982000</v>
      </c>
      <c r="G9" s="10">
        <v>1450000</v>
      </c>
      <c r="H9" s="18">
        <v>1170000</v>
      </c>
      <c r="I9" s="10">
        <v>830000</v>
      </c>
      <c r="J9" s="18">
        <v>536000</v>
      </c>
      <c r="K9" t="s">
        <v>21</v>
      </c>
      <c r="L9" s="21" t="s">
        <v>21</v>
      </c>
      <c r="M9" s="11" t="s">
        <v>21</v>
      </c>
    </row>
    <row r="10" spans="2:13" x14ac:dyDescent="0.35">
      <c r="B10" s="4" t="s">
        <v>8</v>
      </c>
      <c r="C10" s="15" t="s">
        <v>16</v>
      </c>
      <c r="D10" s="18">
        <v>150000</v>
      </c>
      <c r="E10" s="10">
        <v>416000</v>
      </c>
      <c r="F10" s="18">
        <v>884000</v>
      </c>
      <c r="G10" s="10">
        <v>1420000</v>
      </c>
      <c r="H10" s="18">
        <v>1150000</v>
      </c>
      <c r="I10" s="10">
        <v>847000</v>
      </c>
      <c r="J10" s="18">
        <v>642000</v>
      </c>
      <c r="K10" t="s">
        <v>21</v>
      </c>
      <c r="L10" s="21" t="s">
        <v>21</v>
      </c>
      <c r="M10" s="11" t="s">
        <v>21</v>
      </c>
    </row>
    <row r="11" spans="2:13" x14ac:dyDescent="0.35">
      <c r="B11" s="4" t="s">
        <v>0</v>
      </c>
      <c r="C11" s="15" t="s">
        <v>17</v>
      </c>
      <c r="D11" s="18">
        <v>150000</v>
      </c>
      <c r="E11" s="10">
        <v>445000</v>
      </c>
      <c r="F11" s="18">
        <v>813000</v>
      </c>
      <c r="G11" s="10">
        <v>1050000</v>
      </c>
      <c r="H11" s="18">
        <v>789000</v>
      </c>
      <c r="I11" s="10">
        <v>528000</v>
      </c>
      <c r="J11" s="18">
        <v>435000</v>
      </c>
      <c r="K11" t="s">
        <v>21</v>
      </c>
      <c r="L11" s="21" t="s">
        <v>21</v>
      </c>
      <c r="M11" s="11" t="s">
        <v>21</v>
      </c>
    </row>
    <row r="12" spans="2:13" x14ac:dyDescent="0.35">
      <c r="B12" s="4" t="s">
        <v>7</v>
      </c>
      <c r="C12" s="15" t="s">
        <v>17</v>
      </c>
      <c r="D12" s="18">
        <v>150000</v>
      </c>
      <c r="E12" s="10">
        <v>397000</v>
      </c>
      <c r="F12" s="18">
        <v>1010000</v>
      </c>
      <c r="G12" s="10">
        <v>1490000</v>
      </c>
      <c r="H12" s="18">
        <v>1170000</v>
      </c>
      <c r="I12" s="10">
        <v>945000</v>
      </c>
      <c r="J12" s="18">
        <v>595000</v>
      </c>
      <c r="K12" t="s">
        <v>21</v>
      </c>
      <c r="L12" s="21" t="s">
        <v>21</v>
      </c>
      <c r="M12" s="11" t="s">
        <v>21</v>
      </c>
    </row>
    <row r="13" spans="2:13" x14ac:dyDescent="0.35">
      <c r="B13" s="4" t="s">
        <v>8</v>
      </c>
      <c r="C13" s="15" t="s">
        <v>17</v>
      </c>
      <c r="D13" s="18">
        <v>150000</v>
      </c>
      <c r="E13" s="10">
        <v>384000</v>
      </c>
      <c r="F13" s="18">
        <v>819000</v>
      </c>
      <c r="G13" s="10">
        <v>848000</v>
      </c>
      <c r="H13" s="18">
        <v>749000</v>
      </c>
      <c r="I13" s="10">
        <v>457000</v>
      </c>
      <c r="J13" s="18">
        <v>279000</v>
      </c>
      <c r="K13" t="s">
        <v>21</v>
      </c>
      <c r="L13" s="21" t="s">
        <v>21</v>
      </c>
      <c r="M13" s="11" t="s">
        <v>21</v>
      </c>
    </row>
    <row r="14" spans="2:13" x14ac:dyDescent="0.35">
      <c r="B14" s="4" t="s">
        <v>0</v>
      </c>
      <c r="C14" s="15" t="s">
        <v>20</v>
      </c>
      <c r="D14" s="18">
        <v>150000</v>
      </c>
      <c r="E14" s="10">
        <v>397000</v>
      </c>
      <c r="F14" s="18">
        <v>751000</v>
      </c>
      <c r="G14" s="10">
        <v>971000</v>
      </c>
      <c r="H14" s="18">
        <v>690000</v>
      </c>
      <c r="I14" s="10">
        <v>592000</v>
      </c>
      <c r="J14" s="18">
        <v>393000</v>
      </c>
      <c r="K14" t="s">
        <v>21</v>
      </c>
      <c r="L14" s="21" t="s">
        <v>21</v>
      </c>
      <c r="M14" s="11" t="s">
        <v>21</v>
      </c>
    </row>
    <row r="15" spans="2:13" x14ac:dyDescent="0.35">
      <c r="B15" s="4" t="s">
        <v>7</v>
      </c>
      <c r="C15" s="15" t="s">
        <v>20</v>
      </c>
      <c r="D15" s="18">
        <v>150000</v>
      </c>
      <c r="E15" s="10">
        <v>411000</v>
      </c>
      <c r="F15" s="18">
        <v>1080000</v>
      </c>
      <c r="G15" s="10">
        <v>1280000</v>
      </c>
      <c r="H15" s="18">
        <v>1010000</v>
      </c>
      <c r="I15" s="10">
        <v>759000</v>
      </c>
      <c r="J15" s="18">
        <v>484000</v>
      </c>
      <c r="K15" t="s">
        <v>21</v>
      </c>
      <c r="L15" s="21" t="s">
        <v>21</v>
      </c>
      <c r="M15" s="11" t="s">
        <v>21</v>
      </c>
    </row>
    <row r="16" spans="2:13" x14ac:dyDescent="0.35">
      <c r="B16" s="4" t="s">
        <v>8</v>
      </c>
      <c r="C16" s="15" t="s">
        <v>20</v>
      </c>
      <c r="D16" s="18">
        <v>150000</v>
      </c>
      <c r="E16" s="10">
        <v>377000</v>
      </c>
      <c r="F16" s="18">
        <v>909000</v>
      </c>
      <c r="G16" s="10">
        <v>1340000</v>
      </c>
      <c r="H16" s="18">
        <v>1000000</v>
      </c>
      <c r="I16" s="10">
        <v>643000</v>
      </c>
      <c r="J16" s="18">
        <v>429000</v>
      </c>
      <c r="K16" t="s">
        <v>21</v>
      </c>
      <c r="L16" s="21" t="s">
        <v>21</v>
      </c>
      <c r="M16" s="11" t="s">
        <v>21</v>
      </c>
    </row>
    <row r="17" spans="2:13" x14ac:dyDescent="0.35">
      <c r="B17" s="4" t="s">
        <v>0</v>
      </c>
      <c r="C17" s="15" t="s">
        <v>18</v>
      </c>
      <c r="D17" s="18">
        <v>150000</v>
      </c>
      <c r="E17" s="10">
        <v>342000</v>
      </c>
      <c r="F17" s="18">
        <v>901000</v>
      </c>
      <c r="G17" s="10">
        <v>984000</v>
      </c>
      <c r="H17" s="18">
        <v>765000</v>
      </c>
      <c r="I17" s="10">
        <v>512000</v>
      </c>
      <c r="J17" s="18">
        <v>403000</v>
      </c>
      <c r="K17" t="s">
        <v>21</v>
      </c>
      <c r="L17" s="21" t="s">
        <v>21</v>
      </c>
      <c r="M17" s="11" t="s">
        <v>21</v>
      </c>
    </row>
    <row r="18" spans="2:13" x14ac:dyDescent="0.35">
      <c r="B18" s="4" t="s">
        <v>7</v>
      </c>
      <c r="C18" s="15" t="s">
        <v>18</v>
      </c>
      <c r="D18" s="18">
        <v>150000</v>
      </c>
      <c r="E18" s="10">
        <v>405000</v>
      </c>
      <c r="F18" s="18">
        <v>967000</v>
      </c>
      <c r="G18" s="10">
        <v>1310000</v>
      </c>
      <c r="H18" s="18">
        <v>1030000</v>
      </c>
      <c r="I18" s="10">
        <v>790000</v>
      </c>
      <c r="J18" s="18">
        <v>552000</v>
      </c>
      <c r="K18" t="s">
        <v>21</v>
      </c>
      <c r="L18" s="21" t="s">
        <v>21</v>
      </c>
      <c r="M18" s="11" t="s">
        <v>21</v>
      </c>
    </row>
    <row r="19" spans="2:13" x14ac:dyDescent="0.35">
      <c r="B19" s="4" t="s">
        <v>8</v>
      </c>
      <c r="C19" s="15" t="s">
        <v>18</v>
      </c>
      <c r="D19" s="18">
        <v>150000</v>
      </c>
      <c r="E19" s="10">
        <v>350000</v>
      </c>
      <c r="F19" s="18">
        <v>847000</v>
      </c>
      <c r="G19" s="10">
        <v>1410000</v>
      </c>
      <c r="H19" s="18">
        <v>1120000</v>
      </c>
      <c r="I19" s="10">
        <v>794000</v>
      </c>
      <c r="J19" s="18">
        <v>598000</v>
      </c>
      <c r="K19" t="s">
        <v>21</v>
      </c>
      <c r="L19" s="21" t="s">
        <v>21</v>
      </c>
      <c r="M19" s="11" t="s">
        <v>21</v>
      </c>
    </row>
    <row r="20" spans="2:13" x14ac:dyDescent="0.35">
      <c r="B20" s="4" t="s">
        <v>0</v>
      </c>
      <c r="C20" s="15" t="s">
        <v>19</v>
      </c>
      <c r="D20" s="18">
        <v>150000</v>
      </c>
      <c r="E20" s="10">
        <v>372000</v>
      </c>
      <c r="F20" s="18">
        <v>811000</v>
      </c>
      <c r="G20" s="10">
        <v>1650000</v>
      </c>
      <c r="H20" s="18">
        <v>2070000</v>
      </c>
      <c r="I20" s="10">
        <v>2340000</v>
      </c>
      <c r="J20" s="18">
        <v>2290000</v>
      </c>
      <c r="K20" s="10">
        <v>2310000</v>
      </c>
      <c r="L20" s="18">
        <v>2430000</v>
      </c>
      <c r="M20" s="12">
        <v>3140000</v>
      </c>
    </row>
    <row r="21" spans="2:13" x14ac:dyDescent="0.35">
      <c r="B21" s="4" t="s">
        <v>7</v>
      </c>
      <c r="C21" s="15" t="s">
        <v>19</v>
      </c>
      <c r="D21" s="18">
        <v>150000</v>
      </c>
      <c r="E21" s="10">
        <v>426000</v>
      </c>
      <c r="F21" s="18">
        <v>650000</v>
      </c>
      <c r="G21" s="10">
        <v>1440000</v>
      </c>
      <c r="H21" s="18">
        <v>1920000</v>
      </c>
      <c r="I21" s="10">
        <v>2320000</v>
      </c>
      <c r="J21" s="18">
        <v>2540000</v>
      </c>
      <c r="K21" s="10">
        <v>2560000</v>
      </c>
      <c r="L21" s="18">
        <v>2680000</v>
      </c>
      <c r="M21" s="12">
        <v>2880000</v>
      </c>
    </row>
    <row r="22" spans="2:13" x14ac:dyDescent="0.35">
      <c r="B22" s="5" t="s">
        <v>8</v>
      </c>
      <c r="C22" s="3" t="s">
        <v>19</v>
      </c>
      <c r="D22" s="19">
        <v>150000</v>
      </c>
      <c r="E22" s="13">
        <v>313000</v>
      </c>
      <c r="F22" s="19">
        <v>836000</v>
      </c>
      <c r="G22" s="13">
        <v>1730000</v>
      </c>
      <c r="H22" s="19">
        <v>2110000</v>
      </c>
      <c r="I22" s="13">
        <v>2220000</v>
      </c>
      <c r="J22" s="19">
        <v>2510000</v>
      </c>
      <c r="K22" s="13">
        <v>2440000</v>
      </c>
      <c r="L22" s="19">
        <v>2620000</v>
      </c>
      <c r="M22" s="14">
        <v>3420000</v>
      </c>
    </row>
  </sheetData>
  <mergeCells count="2">
    <mergeCell ref="D2:M2"/>
    <mergeCell ref="D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D291-1D94-4AAD-AD86-13F1AAE67084}">
  <dimension ref="B2:H39"/>
  <sheetViews>
    <sheetView tabSelected="1" topLeftCell="A10" zoomScale="59" workbookViewId="0">
      <selection activeCell="K25" sqref="K25"/>
    </sheetView>
  </sheetViews>
  <sheetFormatPr defaultRowHeight="14.5" x14ac:dyDescent="0.35"/>
  <cols>
    <col min="2" max="2" width="28" bestFit="1" customWidth="1"/>
    <col min="3" max="3" width="8.81640625" bestFit="1" customWidth="1"/>
    <col min="4" max="4" width="12.90625" bestFit="1" customWidth="1"/>
    <col min="5" max="5" width="13" bestFit="1" customWidth="1"/>
    <col min="6" max="6" width="14.7265625" bestFit="1" customWidth="1"/>
    <col min="7" max="7" width="15.36328125" bestFit="1" customWidth="1"/>
    <col min="8" max="8" width="14.7265625" bestFit="1" customWidth="1"/>
    <col min="9" max="9" width="8.453125" bestFit="1" customWidth="1"/>
    <col min="10" max="10" width="12.90625" bestFit="1" customWidth="1"/>
    <col min="11" max="11" width="14.7265625" bestFit="1" customWidth="1"/>
    <col min="12" max="12" width="12.90625" bestFit="1" customWidth="1"/>
    <col min="13" max="13" width="14.7265625" bestFit="1" customWidth="1"/>
  </cols>
  <sheetData>
    <row r="2" spans="2:8" x14ac:dyDescent="0.35">
      <c r="D2" s="115" t="s">
        <v>14</v>
      </c>
      <c r="E2" s="116"/>
    </row>
    <row r="3" spans="2:8" x14ac:dyDescent="0.35">
      <c r="B3" s="29" t="s">
        <v>28</v>
      </c>
      <c r="C3" s="24" t="s">
        <v>29</v>
      </c>
      <c r="D3" s="25" t="s">
        <v>30</v>
      </c>
      <c r="E3" s="26" t="s">
        <v>31</v>
      </c>
      <c r="F3" s="25" t="s">
        <v>32</v>
      </c>
      <c r="G3" s="102" t="s">
        <v>33</v>
      </c>
      <c r="H3" s="105" t="s">
        <v>34</v>
      </c>
    </row>
    <row r="4" spans="2:8" x14ac:dyDescent="0.35">
      <c r="B4" s="21">
        <v>11</v>
      </c>
      <c r="C4" s="98">
        <v>1</v>
      </c>
      <c r="D4">
        <v>850</v>
      </c>
      <c r="E4" s="99">
        <v>0</v>
      </c>
      <c r="F4">
        <v>6.03</v>
      </c>
      <c r="G4" s="103">
        <v>9.15</v>
      </c>
      <c r="H4" s="21">
        <v>98.5</v>
      </c>
    </row>
    <row r="5" spans="2:8" x14ac:dyDescent="0.35">
      <c r="B5" s="21">
        <v>12</v>
      </c>
      <c r="C5" s="98">
        <v>2</v>
      </c>
      <c r="D5">
        <v>850</v>
      </c>
      <c r="E5" s="99">
        <v>41</v>
      </c>
      <c r="F5">
        <v>5.5</v>
      </c>
      <c r="G5" s="103">
        <v>12.4</v>
      </c>
      <c r="H5" s="21">
        <v>97.8</v>
      </c>
    </row>
    <row r="6" spans="2:8" x14ac:dyDescent="0.35">
      <c r="B6" s="21">
        <v>6</v>
      </c>
      <c r="C6" s="98">
        <v>3</v>
      </c>
      <c r="D6">
        <v>0</v>
      </c>
      <c r="E6" s="99">
        <v>41</v>
      </c>
      <c r="F6">
        <v>6.41</v>
      </c>
      <c r="G6" s="103">
        <v>16.5</v>
      </c>
      <c r="H6" s="21">
        <v>97.5</v>
      </c>
    </row>
    <row r="7" spans="2:8" x14ac:dyDescent="0.35">
      <c r="B7" s="21">
        <v>9</v>
      </c>
      <c r="C7" s="98">
        <v>4</v>
      </c>
      <c r="D7">
        <v>0</v>
      </c>
      <c r="E7" s="99">
        <v>0</v>
      </c>
      <c r="F7">
        <v>6.34</v>
      </c>
      <c r="G7" s="103">
        <v>13.8</v>
      </c>
      <c r="H7" s="21">
        <v>97.9</v>
      </c>
    </row>
    <row r="8" spans="2:8" x14ac:dyDescent="0.35">
      <c r="B8" s="21">
        <v>2</v>
      </c>
      <c r="C8" s="98">
        <v>5</v>
      </c>
      <c r="D8">
        <v>0</v>
      </c>
      <c r="E8" s="99">
        <v>41</v>
      </c>
      <c r="F8">
        <v>5.63</v>
      </c>
      <c r="G8" s="103">
        <v>11.7</v>
      </c>
      <c r="H8" s="21">
        <v>98</v>
      </c>
    </row>
    <row r="9" spans="2:8" x14ac:dyDescent="0.35">
      <c r="B9" s="21">
        <v>4</v>
      </c>
      <c r="C9" s="98">
        <v>6</v>
      </c>
      <c r="D9">
        <v>850</v>
      </c>
      <c r="E9" s="99">
        <v>41</v>
      </c>
      <c r="F9">
        <v>5.68</v>
      </c>
      <c r="G9" s="103">
        <v>20</v>
      </c>
      <c r="H9" s="21">
        <v>96.6</v>
      </c>
    </row>
    <row r="10" spans="2:8" x14ac:dyDescent="0.35">
      <c r="B10" s="21">
        <v>3</v>
      </c>
      <c r="C10" s="98">
        <v>7</v>
      </c>
      <c r="D10">
        <v>850</v>
      </c>
      <c r="E10" s="99">
        <v>0</v>
      </c>
      <c r="F10">
        <v>6.13</v>
      </c>
      <c r="G10" s="103">
        <v>12.4</v>
      </c>
      <c r="H10" s="21">
        <v>98</v>
      </c>
    </row>
    <row r="11" spans="2:8" x14ac:dyDescent="0.35">
      <c r="B11" s="21">
        <v>10</v>
      </c>
      <c r="C11" s="98">
        <v>8</v>
      </c>
      <c r="D11">
        <v>0</v>
      </c>
      <c r="E11" s="99">
        <v>41</v>
      </c>
      <c r="F11">
        <v>4.76</v>
      </c>
      <c r="G11" s="103">
        <v>8.4499999999999993</v>
      </c>
      <c r="H11" s="21">
        <v>98.2</v>
      </c>
    </row>
    <row r="12" spans="2:8" x14ac:dyDescent="0.35">
      <c r="B12" s="21">
        <v>8</v>
      </c>
      <c r="C12" s="98">
        <v>9</v>
      </c>
      <c r="D12">
        <v>850</v>
      </c>
      <c r="E12" s="99">
        <v>41</v>
      </c>
      <c r="F12">
        <v>4.6500000000000004</v>
      </c>
      <c r="G12" s="103">
        <v>15.2</v>
      </c>
      <c r="H12" s="21">
        <v>96.8</v>
      </c>
    </row>
    <row r="13" spans="2:8" x14ac:dyDescent="0.35">
      <c r="B13" s="21">
        <v>1</v>
      </c>
      <c r="C13" s="98">
        <v>10</v>
      </c>
      <c r="D13">
        <v>0</v>
      </c>
      <c r="E13" s="99">
        <v>0</v>
      </c>
      <c r="F13">
        <v>5.63</v>
      </c>
      <c r="G13" s="103">
        <v>4.83</v>
      </c>
      <c r="H13" s="21">
        <v>99.2</v>
      </c>
    </row>
    <row r="14" spans="2:8" x14ac:dyDescent="0.35">
      <c r="B14" s="21">
        <v>7</v>
      </c>
      <c r="C14" s="98">
        <v>11</v>
      </c>
      <c r="D14">
        <v>850</v>
      </c>
      <c r="E14" s="99">
        <v>0</v>
      </c>
      <c r="F14">
        <v>5.61</v>
      </c>
      <c r="G14" s="103">
        <v>10.3</v>
      </c>
      <c r="H14" s="21">
        <v>98.2</v>
      </c>
    </row>
    <row r="15" spans="2:8" x14ac:dyDescent="0.35">
      <c r="B15" s="28">
        <v>5</v>
      </c>
      <c r="C15" s="100">
        <v>12</v>
      </c>
      <c r="D15" s="27">
        <v>0</v>
      </c>
      <c r="E15" s="101">
        <v>0</v>
      </c>
      <c r="F15" s="27">
        <v>6.1</v>
      </c>
      <c r="G15" s="104">
        <v>12.4</v>
      </c>
      <c r="H15" s="28">
        <v>98</v>
      </c>
    </row>
    <row r="17" spans="2:8" x14ac:dyDescent="0.35">
      <c r="B17" s="125" t="s">
        <v>104</v>
      </c>
      <c r="C17" s="126"/>
      <c r="D17" s="9"/>
      <c r="E17" s="115" t="s">
        <v>102</v>
      </c>
      <c r="F17" s="116"/>
      <c r="G17" s="115" t="s">
        <v>103</v>
      </c>
      <c r="H17" s="116"/>
    </row>
    <row r="18" spans="2:8" x14ac:dyDescent="0.35">
      <c r="B18" s="29" t="s">
        <v>35</v>
      </c>
      <c r="C18" s="29" t="s">
        <v>36</v>
      </c>
      <c r="D18" s="93"/>
      <c r="E18" s="73" t="s">
        <v>5</v>
      </c>
      <c r="F18" s="94" t="s">
        <v>6</v>
      </c>
      <c r="G18" s="73" t="s">
        <v>5</v>
      </c>
      <c r="H18" s="94" t="s">
        <v>6</v>
      </c>
    </row>
    <row r="19" spans="2:8" x14ac:dyDescent="0.35">
      <c r="B19" s="127">
        <v>850</v>
      </c>
      <c r="C19" s="120">
        <v>0</v>
      </c>
      <c r="D19" s="78">
        <v>1</v>
      </c>
      <c r="E19" s="91">
        <v>881.6</v>
      </c>
      <c r="F19" s="66">
        <v>5.7731700000000004</v>
      </c>
      <c r="G19" s="91">
        <v>1290.29</v>
      </c>
      <c r="H19" s="66">
        <v>18.017740000000003</v>
      </c>
    </row>
    <row r="20" spans="2:8" x14ac:dyDescent="0.35">
      <c r="B20" s="128"/>
      <c r="C20" s="121"/>
      <c r="D20" s="95">
        <v>2</v>
      </c>
      <c r="E20" s="67">
        <v>865.52</v>
      </c>
      <c r="F20" s="68">
        <v>6.0286200000000001</v>
      </c>
      <c r="G20" s="67">
        <v>1296.23</v>
      </c>
      <c r="H20" s="68">
        <v>18.068830000000002</v>
      </c>
    </row>
    <row r="21" spans="2:8" x14ac:dyDescent="0.35">
      <c r="B21" s="128"/>
      <c r="C21" s="121"/>
      <c r="D21" s="94">
        <v>3</v>
      </c>
      <c r="E21" s="86">
        <v>875.43</v>
      </c>
      <c r="F21" s="69">
        <v>5.9264400000000004</v>
      </c>
      <c r="G21" s="86">
        <v>1292.6500000000001</v>
      </c>
      <c r="H21" s="69">
        <v>14.611740000000001</v>
      </c>
    </row>
    <row r="22" spans="2:8" x14ac:dyDescent="0.35">
      <c r="B22" s="128"/>
      <c r="C22" s="121"/>
      <c r="D22" s="78" t="s">
        <v>38</v>
      </c>
      <c r="E22" s="91">
        <f>AVERAGE(E19:E21)</f>
        <v>874.18333333333328</v>
      </c>
      <c r="F22" s="66">
        <f>AVERAGE(F19:F21)</f>
        <v>5.9094100000000003</v>
      </c>
      <c r="G22" s="91">
        <f>AVERAGE(G19:G21)</f>
        <v>1293.0566666666666</v>
      </c>
      <c r="H22" s="66">
        <f>AVERAGE(H19:H21)</f>
        <v>16.89943666666667</v>
      </c>
    </row>
    <row r="23" spans="2:8" x14ac:dyDescent="0.35">
      <c r="B23" s="128"/>
      <c r="C23" s="121"/>
      <c r="D23" s="94" t="s">
        <v>27</v>
      </c>
      <c r="E23" s="86">
        <f>_xlfn.STDEV.S(E19:E21)</f>
        <v>8.112165760962581</v>
      </c>
      <c r="F23" s="69">
        <f>_xlfn.STDEV.S(F19:F21)</f>
        <v>0.12857368043266074</v>
      </c>
      <c r="G23" s="86">
        <f>_xlfn.STDEV.S(G19:G21)</f>
        <v>2.9908081405087579</v>
      </c>
      <c r="H23" s="69">
        <f>_xlfn.STDEV.S(H19:H21)</f>
        <v>1.981368107150546</v>
      </c>
    </row>
    <row r="24" spans="2:8" x14ac:dyDescent="0.35">
      <c r="B24" s="117">
        <v>0</v>
      </c>
      <c r="C24" s="120">
        <v>41</v>
      </c>
      <c r="D24" s="65">
        <v>1</v>
      </c>
      <c r="E24" s="109">
        <v>0.38</v>
      </c>
      <c r="F24" s="66">
        <v>35.660820000000001</v>
      </c>
      <c r="G24" s="91">
        <v>452.49</v>
      </c>
      <c r="H24" s="66">
        <v>26.873340000000002</v>
      </c>
    </row>
    <row r="25" spans="2:8" x14ac:dyDescent="0.35">
      <c r="B25" s="118"/>
      <c r="C25" s="121"/>
      <c r="D25" s="107">
        <v>2</v>
      </c>
      <c r="E25" s="96">
        <v>0.11</v>
      </c>
      <c r="F25" s="68">
        <v>35.609730000000006</v>
      </c>
      <c r="G25" s="67">
        <v>437.92</v>
      </c>
      <c r="H25" s="68">
        <v>27.809990000000003</v>
      </c>
    </row>
    <row r="26" spans="2:8" x14ac:dyDescent="0.35">
      <c r="B26" s="118"/>
      <c r="C26" s="121"/>
      <c r="D26" s="107">
        <v>3</v>
      </c>
      <c r="E26" s="96">
        <v>0.64</v>
      </c>
      <c r="F26" s="68">
        <v>35.064770000000003</v>
      </c>
      <c r="G26" s="67">
        <v>440.93</v>
      </c>
      <c r="H26" s="68">
        <v>25.579060000000002</v>
      </c>
    </row>
    <row r="27" spans="2:8" x14ac:dyDescent="0.35">
      <c r="B27" s="118"/>
      <c r="C27" s="121"/>
      <c r="D27" s="65" t="s">
        <v>38</v>
      </c>
      <c r="E27" s="91">
        <f>AVERAGE(E24:E26)</f>
        <v>0.37666666666666665</v>
      </c>
      <c r="F27" s="66">
        <f>AVERAGE(F24:F26)</f>
        <v>35.445106666666675</v>
      </c>
      <c r="G27" s="91">
        <f>AVERAGE(G24:G26)</f>
        <v>443.78000000000003</v>
      </c>
      <c r="H27" s="66">
        <f>AVERAGE(H24:H26)</f>
        <v>26.754130000000004</v>
      </c>
    </row>
    <row r="28" spans="2:8" x14ac:dyDescent="0.35">
      <c r="B28" s="119"/>
      <c r="C28" s="122"/>
      <c r="D28" s="108" t="s">
        <v>27</v>
      </c>
      <c r="E28" s="86">
        <f>_xlfn.STDEV.S(E24:E26)</f>
        <v>0.26501572280401287</v>
      </c>
      <c r="F28" s="69">
        <f>_xlfn.STDEV.S(F24:F26)</f>
        <v>0.33037029532531142</v>
      </c>
      <c r="G28" s="86">
        <f>_xlfn.STDEV.S(G24:G26)</f>
        <v>7.6917553263218119</v>
      </c>
      <c r="H28" s="69">
        <f>_xlfn.STDEV.S(H24:H26)</f>
        <v>1.1202323126476941</v>
      </c>
    </row>
    <row r="29" spans="2:8" x14ac:dyDescent="0.35">
      <c r="B29" s="117">
        <v>850</v>
      </c>
      <c r="C29" s="120">
        <v>41</v>
      </c>
      <c r="D29" s="65">
        <v>1</v>
      </c>
      <c r="E29" s="110">
        <v>890.39</v>
      </c>
      <c r="F29" s="66">
        <v>35.711910000000003</v>
      </c>
      <c r="G29" s="91">
        <v>1287.1400000000001</v>
      </c>
      <c r="H29" s="66">
        <v>24.931920000000002</v>
      </c>
    </row>
    <row r="30" spans="2:8" x14ac:dyDescent="0.35">
      <c r="B30" s="118"/>
      <c r="C30" s="121"/>
      <c r="D30" s="107">
        <v>2</v>
      </c>
      <c r="E30" s="97">
        <v>892.07</v>
      </c>
      <c r="F30" s="68">
        <v>35.558640000000004</v>
      </c>
      <c r="G30" s="67">
        <v>1291.4000000000001</v>
      </c>
      <c r="H30" s="68">
        <v>28.048410000000001</v>
      </c>
    </row>
    <row r="31" spans="2:8" x14ac:dyDescent="0.35">
      <c r="B31" s="118"/>
      <c r="C31" s="121"/>
      <c r="D31" s="108">
        <v>3</v>
      </c>
      <c r="E31" s="111">
        <v>890.1</v>
      </c>
      <c r="F31" s="69">
        <v>35.950330000000008</v>
      </c>
      <c r="G31" s="86">
        <v>1269.94</v>
      </c>
      <c r="H31" s="69">
        <v>21.781369999999999</v>
      </c>
    </row>
    <row r="32" spans="2:8" x14ac:dyDescent="0.35">
      <c r="B32" s="118"/>
      <c r="C32" s="121"/>
      <c r="D32" s="65" t="s">
        <v>38</v>
      </c>
      <c r="E32" s="91">
        <f>AVERAGE(E29:E31)</f>
        <v>890.85333333333335</v>
      </c>
      <c r="F32" s="66">
        <f>AVERAGE(F29:F31)</f>
        <v>35.740293333333341</v>
      </c>
      <c r="G32" s="91">
        <f>AVERAGE(G29:G31)</f>
        <v>1282.8266666666666</v>
      </c>
      <c r="H32" s="66">
        <f>AVERAGE(H29:H31)</f>
        <v>24.920566666666669</v>
      </c>
    </row>
    <row r="33" spans="2:8" x14ac:dyDescent="0.35">
      <c r="B33" s="119"/>
      <c r="C33" s="122"/>
      <c r="D33" s="108" t="s">
        <v>27</v>
      </c>
      <c r="E33" s="86">
        <f>_xlfn.STDEV.S(E29:E31)</f>
        <v>1.0635945342720521</v>
      </c>
      <c r="F33" s="69">
        <f>_xlfn.STDEV.S(F29:F31)</f>
        <v>0.19738154481443856</v>
      </c>
      <c r="G33" s="86">
        <f>_xlfn.STDEV.S(G29:G31)</f>
        <v>11.361625470562469</v>
      </c>
      <c r="H33" s="69">
        <f>_xlfn.STDEV.S(H29:H31)</f>
        <v>3.1335354256866492</v>
      </c>
    </row>
    <row r="34" spans="2:8" x14ac:dyDescent="0.35">
      <c r="B34" s="118">
        <v>0</v>
      </c>
      <c r="C34" s="123">
        <v>0</v>
      </c>
      <c r="D34" s="65">
        <v>1</v>
      </c>
      <c r="E34" s="137" t="s">
        <v>105</v>
      </c>
      <c r="F34" s="138"/>
      <c r="G34" s="91">
        <v>437.52</v>
      </c>
      <c r="H34" s="66">
        <v>20.538180000000001</v>
      </c>
    </row>
    <row r="35" spans="2:8" x14ac:dyDescent="0.35">
      <c r="B35" s="118"/>
      <c r="C35" s="123"/>
      <c r="D35" s="107">
        <v>2</v>
      </c>
      <c r="E35" s="139"/>
      <c r="F35" s="140"/>
      <c r="G35" s="67">
        <v>428.63</v>
      </c>
      <c r="H35" s="68">
        <v>14.526590000000001</v>
      </c>
    </row>
    <row r="36" spans="2:8" x14ac:dyDescent="0.35">
      <c r="B36" s="118"/>
      <c r="C36" s="123"/>
      <c r="D36" s="108">
        <v>3</v>
      </c>
      <c r="E36" s="141"/>
      <c r="F36" s="142"/>
      <c r="G36" s="86">
        <v>451.99</v>
      </c>
      <c r="H36" s="69">
        <v>14.220050000000001</v>
      </c>
    </row>
    <row r="37" spans="2:8" x14ac:dyDescent="0.35">
      <c r="B37" s="118"/>
      <c r="C37" s="123"/>
      <c r="D37" s="65" t="s">
        <v>38</v>
      </c>
      <c r="E37" s="143"/>
      <c r="F37" s="144"/>
      <c r="G37" s="91">
        <f>AVERAGE(G34:G36)</f>
        <v>439.37999999999994</v>
      </c>
      <c r="H37" s="66">
        <f>AVERAGE(H34:H36)</f>
        <v>16.428273333333333</v>
      </c>
    </row>
    <row r="38" spans="2:8" x14ac:dyDescent="0.35">
      <c r="B38" s="119"/>
      <c r="C38" s="124"/>
      <c r="D38" s="108" t="s">
        <v>27</v>
      </c>
      <c r="E38" s="145"/>
      <c r="F38" s="146"/>
      <c r="G38" s="86">
        <f>_xlfn.STDEV.S(G34:G36)</f>
        <v>11.790551301783992</v>
      </c>
      <c r="H38" s="69">
        <f>_xlfn.STDEV.S(H34:H36)</f>
        <v>3.5625821112548768</v>
      </c>
    </row>
    <row r="39" spans="2:8" x14ac:dyDescent="0.35">
      <c r="B39" s="106" t="s">
        <v>39</v>
      </c>
    </row>
  </sheetData>
  <mergeCells count="14">
    <mergeCell ref="B34:B38"/>
    <mergeCell ref="C34:C38"/>
    <mergeCell ref="D2:E2"/>
    <mergeCell ref="B17:C17"/>
    <mergeCell ref="B19:B23"/>
    <mergeCell ref="C19:C23"/>
    <mergeCell ref="E17:F17"/>
    <mergeCell ref="E34:F36"/>
    <mergeCell ref="E37:F38"/>
    <mergeCell ref="G17:H17"/>
    <mergeCell ref="B24:B28"/>
    <mergeCell ref="C24:C28"/>
    <mergeCell ref="B29:B33"/>
    <mergeCell ref="C29:C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C183-A694-4C81-8F3B-5C217C599114}">
  <dimension ref="B1:L28"/>
  <sheetViews>
    <sheetView zoomScale="73" zoomScaleNormal="100" workbookViewId="0">
      <selection activeCell="B25" sqref="B25"/>
    </sheetView>
  </sheetViews>
  <sheetFormatPr defaultRowHeight="14.5" x14ac:dyDescent="0.35"/>
  <cols>
    <col min="2" max="2" width="33.81640625" bestFit="1" customWidth="1"/>
    <col min="3" max="3" width="11.26953125" style="22" bestFit="1" customWidth="1"/>
    <col min="4" max="4" width="15.90625" style="21" bestFit="1" customWidth="1"/>
    <col min="5" max="5" width="14.36328125" bestFit="1" customWidth="1"/>
    <col min="6" max="6" width="16.36328125" style="21" bestFit="1" customWidth="1"/>
    <col min="7" max="7" width="16.36328125" bestFit="1" customWidth="1"/>
    <col min="8" max="8" width="8.36328125" style="21" bestFit="1" customWidth="1"/>
    <col min="10" max="10" width="9.36328125" customWidth="1"/>
    <col min="11" max="11" width="12.90625" style="52" bestFit="1" customWidth="1"/>
    <col min="12" max="12" width="14.7265625" style="52" bestFit="1" customWidth="1"/>
  </cols>
  <sheetData>
    <row r="1" spans="2:12" x14ac:dyDescent="0.35">
      <c r="D1"/>
      <c r="F1"/>
      <c r="H1"/>
    </row>
    <row r="2" spans="2:12" ht="15" thickBot="1" x14ac:dyDescent="0.4">
      <c r="B2" s="123" t="s">
        <v>62</v>
      </c>
      <c r="C2" s="22" t="s">
        <v>35</v>
      </c>
      <c r="D2" s="20">
        <v>0</v>
      </c>
      <c r="E2" s="8">
        <v>425</v>
      </c>
      <c r="F2" s="20">
        <v>850</v>
      </c>
      <c r="G2" s="8">
        <v>2500</v>
      </c>
      <c r="H2" s="20">
        <v>5000</v>
      </c>
      <c r="J2" s="22" t="s">
        <v>61</v>
      </c>
    </row>
    <row r="3" spans="2:12" ht="15" thickBot="1" x14ac:dyDescent="0.4">
      <c r="B3" s="123"/>
      <c r="C3" s="22" t="s">
        <v>36</v>
      </c>
      <c r="D3" s="28">
        <v>6</v>
      </c>
      <c r="E3" s="27">
        <v>20.5</v>
      </c>
      <c r="F3" s="28">
        <v>41</v>
      </c>
      <c r="G3" s="27">
        <v>121</v>
      </c>
      <c r="H3" s="28">
        <v>242</v>
      </c>
      <c r="J3" s="53" t="s">
        <v>14</v>
      </c>
      <c r="K3" s="53" t="s">
        <v>5</v>
      </c>
      <c r="L3" s="53" t="s">
        <v>6</v>
      </c>
    </row>
    <row r="4" spans="2:12" x14ac:dyDescent="0.35">
      <c r="D4" s="125" t="s">
        <v>26</v>
      </c>
      <c r="E4" s="129"/>
      <c r="F4" s="129"/>
      <c r="G4" s="129"/>
      <c r="H4" s="126"/>
      <c r="J4" s="54" t="s">
        <v>43</v>
      </c>
      <c r="K4" s="57">
        <v>0</v>
      </c>
      <c r="L4" s="57">
        <v>9.92849</v>
      </c>
    </row>
    <row r="5" spans="2:12" x14ac:dyDescent="0.35">
      <c r="B5" s="22" t="s">
        <v>22</v>
      </c>
      <c r="C5" s="61" t="s">
        <v>40</v>
      </c>
      <c r="D5" s="31">
        <v>135000</v>
      </c>
      <c r="E5" s="33">
        <v>125000</v>
      </c>
      <c r="F5" s="31">
        <v>95000</v>
      </c>
      <c r="G5" s="33">
        <v>55000</v>
      </c>
      <c r="H5" s="31">
        <v>20000</v>
      </c>
      <c r="J5" s="55" t="s">
        <v>44</v>
      </c>
      <c r="K5" s="58">
        <v>0</v>
      </c>
      <c r="L5" s="58">
        <v>9.5878899999999998</v>
      </c>
    </row>
    <row r="6" spans="2:12" x14ac:dyDescent="0.35">
      <c r="B6" s="61" t="s">
        <v>25</v>
      </c>
      <c r="C6" s="62" t="s">
        <v>41</v>
      </c>
      <c r="D6" s="32">
        <v>105000</v>
      </c>
      <c r="E6" s="34">
        <v>85000</v>
      </c>
      <c r="F6" s="32">
        <v>90000</v>
      </c>
      <c r="G6" s="34">
        <v>55000</v>
      </c>
      <c r="H6" s="32">
        <v>10000</v>
      </c>
      <c r="J6" s="54" t="s">
        <v>45</v>
      </c>
      <c r="K6" s="57">
        <v>0</v>
      </c>
      <c r="L6" s="57">
        <v>9.7752199999999991</v>
      </c>
    </row>
    <row r="7" spans="2:12" x14ac:dyDescent="0.35">
      <c r="B7" s="28">
        <v>20.500000000116415</v>
      </c>
      <c r="C7" s="63" t="s">
        <v>42</v>
      </c>
      <c r="D7" s="35">
        <v>80000</v>
      </c>
      <c r="E7" s="2">
        <v>60000</v>
      </c>
      <c r="F7" s="35">
        <v>45000</v>
      </c>
      <c r="G7" s="2">
        <v>15000</v>
      </c>
      <c r="H7" s="35">
        <v>20000</v>
      </c>
      <c r="J7" s="56" t="s">
        <v>60</v>
      </c>
      <c r="K7" s="59">
        <v>0</v>
      </c>
      <c r="L7" s="59">
        <v>9.7638666666666651</v>
      </c>
    </row>
    <row r="8" spans="2:12" x14ac:dyDescent="0.35">
      <c r="C8" s="64" t="s">
        <v>60</v>
      </c>
      <c r="D8" s="31">
        <v>106666.66666666667</v>
      </c>
      <c r="E8" s="33">
        <v>90000</v>
      </c>
      <c r="F8" s="31">
        <v>76666.666666666672</v>
      </c>
      <c r="G8" s="33">
        <v>41666.666666666664</v>
      </c>
      <c r="H8" s="31">
        <v>16666.666666666668</v>
      </c>
      <c r="J8" s="56" t="s">
        <v>27</v>
      </c>
      <c r="K8" s="59">
        <v>0</v>
      </c>
      <c r="L8" s="59">
        <v>0.1705835971989493</v>
      </c>
    </row>
    <row r="9" spans="2:12" x14ac:dyDescent="0.35">
      <c r="C9" s="22" t="s">
        <v>27</v>
      </c>
      <c r="D9" s="35">
        <v>27537.852736430523</v>
      </c>
      <c r="E9" s="2">
        <v>32787.192621510003</v>
      </c>
      <c r="F9" s="35">
        <v>27537.852736430523</v>
      </c>
      <c r="G9" s="2">
        <v>23094.010767585034</v>
      </c>
      <c r="H9" s="35">
        <v>5773.5026918962558</v>
      </c>
      <c r="J9" s="55" t="s">
        <v>48</v>
      </c>
      <c r="K9" s="58">
        <v>581.98140000000001</v>
      </c>
      <c r="L9" s="58">
        <v>21.33859</v>
      </c>
    </row>
    <row r="10" spans="2:12" x14ac:dyDescent="0.35">
      <c r="D10" s="35"/>
      <c r="E10" s="2"/>
      <c r="F10" s="35"/>
      <c r="G10" s="2"/>
      <c r="H10" s="35"/>
      <c r="J10" s="55" t="s">
        <v>49</v>
      </c>
      <c r="K10" s="58">
        <v>579.27869999999996</v>
      </c>
      <c r="L10" s="58">
        <v>22.173060000000003</v>
      </c>
    </row>
    <row r="11" spans="2:12" x14ac:dyDescent="0.35">
      <c r="D11" s="125" t="s">
        <v>26</v>
      </c>
      <c r="E11" s="129"/>
      <c r="F11" s="129"/>
      <c r="G11" s="129"/>
      <c r="H11" s="126"/>
      <c r="J11" s="55" t="s">
        <v>50</v>
      </c>
      <c r="K11" s="58">
        <v>587.38679999999999</v>
      </c>
      <c r="L11" s="58">
        <v>21.440770000000001</v>
      </c>
    </row>
    <row r="12" spans="2:12" x14ac:dyDescent="0.35">
      <c r="B12" s="22" t="s">
        <v>23</v>
      </c>
      <c r="C12" s="61" t="s">
        <v>40</v>
      </c>
      <c r="D12" s="31">
        <v>285000</v>
      </c>
      <c r="E12" s="33">
        <v>240000</v>
      </c>
      <c r="F12" s="31">
        <v>125000</v>
      </c>
      <c r="G12" s="33">
        <v>80000</v>
      </c>
      <c r="H12" s="31">
        <v>10000</v>
      </c>
      <c r="J12" s="56" t="s">
        <v>60</v>
      </c>
      <c r="K12" s="59">
        <v>582.88229999999999</v>
      </c>
      <c r="L12" s="59">
        <v>21.650806666666664</v>
      </c>
    </row>
    <row r="13" spans="2:12" x14ac:dyDescent="0.35">
      <c r="B13" s="65" t="s">
        <v>25</v>
      </c>
      <c r="C13" s="62" t="s">
        <v>41</v>
      </c>
      <c r="D13" s="32">
        <v>190000</v>
      </c>
      <c r="E13" s="34">
        <v>210000</v>
      </c>
      <c r="F13" s="32">
        <v>110000</v>
      </c>
      <c r="G13" s="34">
        <v>85000</v>
      </c>
      <c r="H13" s="32">
        <v>0</v>
      </c>
      <c r="J13" s="56" t="s">
        <v>27</v>
      </c>
      <c r="K13" s="59">
        <v>4.1284424435857066</v>
      </c>
      <c r="L13" s="59">
        <v>0.45516106625384239</v>
      </c>
    </row>
    <row r="14" spans="2:12" x14ac:dyDescent="0.35">
      <c r="B14" s="30">
        <v>42.833333333430346</v>
      </c>
      <c r="C14" s="63" t="s">
        <v>42</v>
      </c>
      <c r="D14" s="35">
        <v>270000</v>
      </c>
      <c r="E14" s="2">
        <v>160000</v>
      </c>
      <c r="F14" s="35">
        <v>115000</v>
      </c>
      <c r="G14" s="2">
        <v>60000</v>
      </c>
      <c r="H14" s="35">
        <v>20000</v>
      </c>
      <c r="J14" s="54" t="s">
        <v>51</v>
      </c>
      <c r="K14" s="57">
        <v>857.65679999999998</v>
      </c>
      <c r="L14" s="57">
        <v>48.399260000000005</v>
      </c>
    </row>
    <row r="15" spans="2:12" x14ac:dyDescent="0.35">
      <c r="C15" s="64" t="s">
        <v>60</v>
      </c>
      <c r="D15" s="31">
        <v>248333.33333333334</v>
      </c>
      <c r="E15" s="33">
        <v>203333.33333333334</v>
      </c>
      <c r="F15" s="31">
        <v>116666.66666666667</v>
      </c>
      <c r="G15" s="33">
        <v>75000</v>
      </c>
      <c r="H15" s="31">
        <v>10000</v>
      </c>
      <c r="J15" s="54" t="s">
        <v>52</v>
      </c>
      <c r="K15" s="57">
        <v>861.26040000000012</v>
      </c>
      <c r="L15" s="57">
        <v>47.019830000000006</v>
      </c>
    </row>
    <row r="16" spans="2:12" x14ac:dyDescent="0.35">
      <c r="C16" s="22" t="s">
        <v>27</v>
      </c>
      <c r="D16" s="35">
        <v>51071.844820148493</v>
      </c>
      <c r="E16" s="2">
        <v>40414.518843273836</v>
      </c>
      <c r="F16" s="35">
        <v>7637.6261582597326</v>
      </c>
      <c r="G16" s="2">
        <v>13228.756555322952</v>
      </c>
      <c r="H16" s="35">
        <v>10000</v>
      </c>
      <c r="J16" s="54" t="s">
        <v>53</v>
      </c>
      <c r="K16" s="57">
        <v>849.54870000000005</v>
      </c>
      <c r="L16" s="57">
        <v>47.207160000000002</v>
      </c>
    </row>
    <row r="17" spans="2:12" x14ac:dyDescent="0.35">
      <c r="D17" s="35"/>
      <c r="E17" s="2"/>
      <c r="F17" s="35"/>
      <c r="G17" s="2"/>
      <c r="H17" s="35"/>
      <c r="J17" s="56" t="s">
        <v>60</v>
      </c>
      <c r="K17" s="59">
        <v>856.1552999999999</v>
      </c>
      <c r="L17" s="59">
        <v>47.542083333333331</v>
      </c>
    </row>
    <row r="18" spans="2:12" x14ac:dyDescent="0.35">
      <c r="D18" s="125" t="s">
        <v>26</v>
      </c>
      <c r="E18" s="129"/>
      <c r="F18" s="129"/>
      <c r="G18" s="129"/>
      <c r="H18" s="126"/>
      <c r="J18" s="56" t="s">
        <v>27</v>
      </c>
      <c r="K18" s="59">
        <v>5.998487801938114</v>
      </c>
      <c r="L18" s="59">
        <v>0.74822256757821382</v>
      </c>
    </row>
    <row r="19" spans="2:12" x14ac:dyDescent="0.35">
      <c r="B19" s="22" t="s">
        <v>24</v>
      </c>
      <c r="C19" s="61" t="s">
        <v>40</v>
      </c>
      <c r="D19" s="31">
        <v>335000</v>
      </c>
      <c r="E19" s="33">
        <v>350000</v>
      </c>
      <c r="F19" s="31">
        <v>245000</v>
      </c>
      <c r="G19" s="33">
        <v>15000</v>
      </c>
      <c r="H19" s="31">
        <v>5000</v>
      </c>
      <c r="J19" s="55" t="s">
        <v>54</v>
      </c>
      <c r="K19" s="58">
        <v>2656.7541000000001</v>
      </c>
      <c r="L19" s="58">
        <v>133.12351000000001</v>
      </c>
    </row>
    <row r="20" spans="2:12" x14ac:dyDescent="0.35">
      <c r="B20" s="65" t="s">
        <v>25</v>
      </c>
      <c r="C20" s="62" t="s">
        <v>41</v>
      </c>
      <c r="D20" s="32">
        <v>430000</v>
      </c>
      <c r="E20" s="34">
        <v>410000</v>
      </c>
      <c r="F20" s="32">
        <v>295000</v>
      </c>
      <c r="G20" s="34">
        <v>10000</v>
      </c>
      <c r="H20" s="32">
        <v>5000</v>
      </c>
      <c r="J20" s="55" t="s">
        <v>55</v>
      </c>
      <c r="K20" s="58">
        <v>2651.3487</v>
      </c>
      <c r="L20" s="58">
        <v>127.2141</v>
      </c>
    </row>
    <row r="21" spans="2:12" x14ac:dyDescent="0.35">
      <c r="B21" s="30">
        <v>65.333333333430346</v>
      </c>
      <c r="C21" s="63" t="s">
        <v>42</v>
      </c>
      <c r="D21" s="35">
        <v>450000</v>
      </c>
      <c r="E21" s="2">
        <v>475000</v>
      </c>
      <c r="F21" s="35">
        <v>230000</v>
      </c>
      <c r="G21" s="2">
        <v>30000</v>
      </c>
      <c r="H21" s="35">
        <v>0</v>
      </c>
      <c r="J21" s="54" t="s">
        <v>56</v>
      </c>
      <c r="K21" s="57">
        <v>2622.5199000000002</v>
      </c>
      <c r="L21" s="57">
        <v>127.2141</v>
      </c>
    </row>
    <row r="22" spans="2:12" x14ac:dyDescent="0.35">
      <c r="C22" s="64" t="s">
        <v>60</v>
      </c>
      <c r="D22" s="31">
        <v>405000</v>
      </c>
      <c r="E22" s="33">
        <v>411666.66666666669</v>
      </c>
      <c r="F22" s="31">
        <v>256666.66666666666</v>
      </c>
      <c r="G22" s="33">
        <v>18333.333333333332</v>
      </c>
      <c r="H22" s="31">
        <v>3333.3333333333335</v>
      </c>
      <c r="J22" s="56" t="s">
        <v>46</v>
      </c>
      <c r="K22" s="59">
        <v>2643.5409</v>
      </c>
      <c r="L22" s="59">
        <v>129.18390333333332</v>
      </c>
    </row>
    <row r="23" spans="2:12" x14ac:dyDescent="0.35">
      <c r="C23" s="22" t="s">
        <v>27</v>
      </c>
      <c r="D23" s="35">
        <v>61441.028637222538</v>
      </c>
      <c r="E23" s="2">
        <v>62516.66444503692</v>
      </c>
      <c r="F23" s="35">
        <v>34034.296427770154</v>
      </c>
      <c r="G23" s="2">
        <v>10408.329997330662</v>
      </c>
      <c r="H23" s="35">
        <v>2886.7513459481288</v>
      </c>
      <c r="J23" s="56" t="s">
        <v>47</v>
      </c>
      <c r="K23" s="59">
        <v>18.404249999388703</v>
      </c>
      <c r="L23" s="59">
        <v>3.4117994542518706</v>
      </c>
    </row>
    <row r="24" spans="2:12" x14ac:dyDescent="0.35">
      <c r="D24" s="35"/>
      <c r="E24" s="2"/>
      <c r="F24" s="35"/>
      <c r="G24" s="2"/>
      <c r="H24" s="35"/>
      <c r="J24" s="54" t="s">
        <v>57</v>
      </c>
      <c r="K24" s="57">
        <v>5124.3192000000008</v>
      </c>
      <c r="L24" s="57">
        <v>241.60461000000001</v>
      </c>
    </row>
    <row r="25" spans="2:12" x14ac:dyDescent="0.35">
      <c r="J25" s="55" t="s">
        <v>58</v>
      </c>
      <c r="K25" s="58">
        <v>5130.6255000000001</v>
      </c>
      <c r="L25" s="58">
        <v>236.66591000000003</v>
      </c>
    </row>
    <row r="26" spans="2:12" x14ac:dyDescent="0.35">
      <c r="J26" s="54" t="s">
        <v>59</v>
      </c>
      <c r="K26" s="57">
        <v>5077.4724000000006</v>
      </c>
      <c r="L26" s="57">
        <v>223.84232000000003</v>
      </c>
    </row>
    <row r="27" spans="2:12" x14ac:dyDescent="0.35">
      <c r="J27" s="56" t="s">
        <v>46</v>
      </c>
      <c r="K27" s="59">
        <v>5110.8056999999999</v>
      </c>
      <c r="L27" s="59">
        <v>234.03761333333335</v>
      </c>
    </row>
    <row r="28" spans="2:12" x14ac:dyDescent="0.35">
      <c r="J28" s="56" t="s">
        <v>47</v>
      </c>
      <c r="K28" s="60">
        <v>29.03918080094564</v>
      </c>
      <c r="L28" s="60">
        <v>9.1681892452672056</v>
      </c>
    </row>
  </sheetData>
  <mergeCells count="4">
    <mergeCell ref="D4:H4"/>
    <mergeCell ref="D11:H11"/>
    <mergeCell ref="D18:H18"/>
    <mergeCell ref="B2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8896-958E-4B7C-BCF6-EED0F77FEBDF}">
  <dimension ref="A1:D8"/>
  <sheetViews>
    <sheetView workbookViewId="0">
      <selection activeCell="D16" sqref="D16"/>
    </sheetView>
  </sheetViews>
  <sheetFormatPr defaultRowHeight="14.5" x14ac:dyDescent="0.35"/>
  <cols>
    <col min="1" max="1" width="12" bestFit="1" customWidth="1"/>
    <col min="2" max="3" width="34.08984375" bestFit="1" customWidth="1"/>
  </cols>
  <sheetData>
    <row r="1" spans="1:4" x14ac:dyDescent="0.35">
      <c r="B1" s="29" t="s">
        <v>97</v>
      </c>
      <c r="C1" s="29" t="s">
        <v>97</v>
      </c>
      <c r="D1" s="22"/>
    </row>
    <row r="2" spans="1:4" x14ac:dyDescent="0.35">
      <c r="B2" s="29" t="s">
        <v>98</v>
      </c>
      <c r="C2" s="29" t="s">
        <v>99</v>
      </c>
      <c r="D2" s="22"/>
    </row>
    <row r="3" spans="1:4" x14ac:dyDescent="0.35">
      <c r="A3" s="29" t="s">
        <v>96</v>
      </c>
      <c r="B3" s="130" t="s">
        <v>100</v>
      </c>
      <c r="C3" s="131"/>
    </row>
    <row r="4" spans="1:4" x14ac:dyDescent="0.35">
      <c r="A4" s="63">
        <v>1</v>
      </c>
      <c r="B4" s="74">
        <v>7.79</v>
      </c>
      <c r="C4" s="66">
        <v>7.86</v>
      </c>
    </row>
    <row r="5" spans="1:4" x14ac:dyDescent="0.35">
      <c r="A5" s="63">
        <v>2</v>
      </c>
      <c r="B5" s="75">
        <v>7.8</v>
      </c>
      <c r="C5" s="68">
        <v>7.8</v>
      </c>
    </row>
    <row r="6" spans="1:4" x14ac:dyDescent="0.35">
      <c r="A6" s="73">
        <v>3</v>
      </c>
      <c r="B6" s="30">
        <v>7.81</v>
      </c>
      <c r="C6" s="69">
        <v>7.84</v>
      </c>
    </row>
    <row r="7" spans="1:4" x14ac:dyDescent="0.35">
      <c r="A7" s="62" t="s">
        <v>9</v>
      </c>
      <c r="B7" s="76">
        <f>AVERAGE(B4:B6)</f>
        <v>7.8</v>
      </c>
      <c r="C7" s="72">
        <f>AVERAGE(C4:C6)</f>
        <v>7.833333333333333</v>
      </c>
    </row>
    <row r="8" spans="1:4" x14ac:dyDescent="0.35">
      <c r="A8" s="62" t="s">
        <v>27</v>
      </c>
      <c r="B8" s="76">
        <f>_xlfn.STDEV.S(B4:B6)</f>
        <v>9.9999999999997868E-3</v>
      </c>
      <c r="C8" s="72">
        <f>_xlfn.STDEV.S(C4:C6)</f>
        <v>3.0550504633039155E-2</v>
      </c>
    </row>
  </sheetData>
  <mergeCells count="1"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3F37-41B7-4E9F-96FD-D40FED556AC4}">
  <dimension ref="A1:CS44"/>
  <sheetViews>
    <sheetView zoomScale="78" workbookViewId="0">
      <selection activeCell="P11" sqref="P11"/>
    </sheetView>
  </sheetViews>
  <sheetFormatPr defaultRowHeight="14.5" x14ac:dyDescent="0.35"/>
  <cols>
    <col min="2" max="2" width="5.36328125" bestFit="1" customWidth="1"/>
    <col min="3" max="3" width="7.6328125" style="37" bestFit="1" customWidth="1"/>
    <col min="4" max="4" width="20" bestFit="1" customWidth="1"/>
    <col min="5" max="5" width="22" bestFit="1" customWidth="1"/>
    <col min="6" max="6" width="13.7265625" bestFit="1" customWidth="1"/>
    <col min="7" max="7" width="15.54296875" bestFit="1" customWidth="1"/>
    <col min="8" max="8" width="15.1796875" bestFit="1" customWidth="1"/>
    <col min="9" max="9" width="12.6328125" bestFit="1" customWidth="1"/>
    <col min="10" max="10" width="13.7265625" bestFit="1" customWidth="1"/>
    <col min="11" max="11" width="15.54296875" bestFit="1" customWidth="1"/>
    <col min="12" max="12" width="15.1796875" bestFit="1" customWidth="1"/>
    <col min="13" max="13" width="12.6328125" bestFit="1" customWidth="1"/>
  </cols>
  <sheetData>
    <row r="1" spans="1:97" ht="18.5" x14ac:dyDescent="0.45">
      <c r="D1" s="135" t="s">
        <v>101</v>
      </c>
      <c r="E1" s="136"/>
      <c r="F1" s="132" t="s">
        <v>63</v>
      </c>
      <c r="G1" s="133"/>
      <c r="H1" s="133"/>
      <c r="I1" s="134"/>
      <c r="J1" s="133" t="s">
        <v>64</v>
      </c>
      <c r="K1" s="133"/>
      <c r="L1" s="133"/>
      <c r="M1" s="134"/>
    </row>
    <row r="2" spans="1:97" x14ac:dyDescent="0.35">
      <c r="B2" s="61" t="s">
        <v>63</v>
      </c>
      <c r="C2" s="77" t="s">
        <v>25</v>
      </c>
      <c r="D2" s="61" t="s">
        <v>65</v>
      </c>
      <c r="E2" s="78" t="s">
        <v>95</v>
      </c>
      <c r="F2" s="61" t="s">
        <v>3</v>
      </c>
      <c r="G2" s="64" t="s">
        <v>4</v>
      </c>
      <c r="H2" s="64" t="s">
        <v>37</v>
      </c>
      <c r="I2" s="78" t="s">
        <v>66</v>
      </c>
      <c r="J2" s="64" t="s">
        <v>3</v>
      </c>
      <c r="K2" s="64" t="s">
        <v>4</v>
      </c>
      <c r="L2" s="64" t="s">
        <v>37</v>
      </c>
      <c r="M2" s="78" t="s">
        <v>66</v>
      </c>
    </row>
    <row r="3" spans="1:97" x14ac:dyDescent="0.35">
      <c r="B3" s="16" t="s">
        <v>67</v>
      </c>
      <c r="C3" s="37">
        <v>0</v>
      </c>
      <c r="D3" s="67">
        <v>0.21439999999999998</v>
      </c>
      <c r="E3" s="79">
        <v>6.5563169164882234E-3</v>
      </c>
      <c r="F3" s="67">
        <v>4551</v>
      </c>
      <c r="G3" s="70">
        <v>947.54</v>
      </c>
      <c r="H3" s="70">
        <v>0.01</v>
      </c>
      <c r="I3" s="68">
        <v>0.44900000000000001</v>
      </c>
      <c r="J3" s="70">
        <v>4551</v>
      </c>
      <c r="K3" s="70">
        <v>947.54</v>
      </c>
      <c r="L3" s="70">
        <v>0.01</v>
      </c>
      <c r="M3" s="68">
        <v>0.44900000000000001</v>
      </c>
    </row>
    <row r="4" spans="1:97" x14ac:dyDescent="0.35">
      <c r="B4" s="16" t="s">
        <v>68</v>
      </c>
      <c r="C4" s="37">
        <v>0</v>
      </c>
      <c r="D4" s="67">
        <v>0.21439999999999998</v>
      </c>
      <c r="E4" s="79">
        <v>6.5563169164882234E-3</v>
      </c>
      <c r="F4" s="67">
        <v>4575.1099999999997</v>
      </c>
      <c r="G4" s="70">
        <v>947.78</v>
      </c>
      <c r="H4" s="70">
        <v>0.01</v>
      </c>
      <c r="I4" s="68">
        <v>0.42599999999999999</v>
      </c>
      <c r="J4" s="70">
        <v>4575.1099999999997</v>
      </c>
      <c r="K4" s="70">
        <v>947.78</v>
      </c>
      <c r="L4" s="70">
        <v>0.01</v>
      </c>
      <c r="M4" s="68">
        <v>0.42599999999999999</v>
      </c>
    </row>
    <row r="5" spans="1:97" x14ac:dyDescent="0.35">
      <c r="B5" s="16" t="s">
        <v>69</v>
      </c>
      <c r="C5" s="37">
        <v>0</v>
      </c>
      <c r="D5" s="67">
        <v>0.21439999999999998</v>
      </c>
      <c r="E5" s="79">
        <v>6.5563169164882234E-3</v>
      </c>
      <c r="F5" s="67">
        <v>4571.9399999999996</v>
      </c>
      <c r="G5" s="70">
        <v>960.01</v>
      </c>
      <c r="H5" s="70">
        <v>0.01</v>
      </c>
      <c r="I5" s="68">
        <v>0.39400000000000002</v>
      </c>
      <c r="J5" s="70">
        <v>4571.9399999999996</v>
      </c>
      <c r="K5" s="70">
        <v>960.01</v>
      </c>
      <c r="L5" s="70">
        <v>0.01</v>
      </c>
      <c r="M5" s="68">
        <v>0.39400000000000002</v>
      </c>
    </row>
    <row r="6" spans="1:97" s="36" customFormat="1" x14ac:dyDescent="0.35">
      <c r="A6" s="22"/>
      <c r="B6" s="80" t="s">
        <v>70</v>
      </c>
      <c r="C6" s="81">
        <f>AVERAGE(C3:C5)</f>
        <v>0</v>
      </c>
      <c r="D6" s="82">
        <v>0.21440000000000001</v>
      </c>
      <c r="E6" s="83">
        <v>6.5563169164882225E-3</v>
      </c>
      <c r="F6" s="82">
        <f t="shared" ref="F6:M6" si="0">AVERAGE(F3:F5)</f>
        <v>4566.0166666666664</v>
      </c>
      <c r="G6" s="71">
        <f t="shared" si="0"/>
        <v>951.77666666666664</v>
      </c>
      <c r="H6" s="71">
        <f t="shared" si="0"/>
        <v>0.01</v>
      </c>
      <c r="I6" s="72">
        <f t="shared" si="0"/>
        <v>0.42300000000000004</v>
      </c>
      <c r="J6" s="71">
        <f t="shared" si="0"/>
        <v>4566.0166666666664</v>
      </c>
      <c r="K6" s="71">
        <f t="shared" si="0"/>
        <v>951.77666666666664</v>
      </c>
      <c r="L6" s="71">
        <f t="shared" si="0"/>
        <v>0.01</v>
      </c>
      <c r="M6" s="72">
        <f t="shared" si="0"/>
        <v>0.42300000000000004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</row>
    <row r="7" spans="1:97" s="22" customFormat="1" x14ac:dyDescent="0.35">
      <c r="B7" s="84" t="s">
        <v>27</v>
      </c>
      <c r="C7" s="85"/>
      <c r="D7" s="86">
        <v>3.3993498887762956E-17</v>
      </c>
      <c r="E7" s="87">
        <v>1.0622968402425924E-18</v>
      </c>
      <c r="F7" s="86">
        <f t="shared" ref="F7:M7" si="1">_xlfn.STDEV.S(F3:F5)</f>
        <v>13.101047031948553</v>
      </c>
      <c r="G7" s="88">
        <f t="shared" si="1"/>
        <v>7.1312855316088362</v>
      </c>
      <c r="H7" s="88">
        <f t="shared" si="1"/>
        <v>0</v>
      </c>
      <c r="I7" s="69">
        <f t="shared" si="1"/>
        <v>2.7622454633866263E-2</v>
      </c>
      <c r="J7" s="88">
        <f t="shared" si="1"/>
        <v>13.101047031948553</v>
      </c>
      <c r="K7" s="88">
        <f t="shared" si="1"/>
        <v>7.1312855316088362</v>
      </c>
      <c r="L7" s="88">
        <f t="shared" si="1"/>
        <v>0</v>
      </c>
      <c r="M7" s="69">
        <f t="shared" si="1"/>
        <v>2.7622454633866263E-2</v>
      </c>
    </row>
    <row r="8" spans="1:97" s="22" customFormat="1" x14ac:dyDescent="0.35">
      <c r="B8"/>
      <c r="C8" s="37"/>
      <c r="D8" s="67"/>
      <c r="E8" s="79"/>
      <c r="F8" s="67"/>
      <c r="G8" s="70"/>
      <c r="H8" s="70"/>
      <c r="I8" s="68"/>
      <c r="J8" s="70"/>
      <c r="K8" s="70"/>
      <c r="L8" s="70"/>
      <c r="M8" s="70"/>
    </row>
    <row r="9" spans="1:97" x14ac:dyDescent="0.35">
      <c r="B9" s="89" t="s">
        <v>71</v>
      </c>
      <c r="C9" s="90">
        <v>21.75</v>
      </c>
      <c r="D9" s="91">
        <v>0.39400428265524629</v>
      </c>
      <c r="E9" s="66">
        <v>1.9336188436830836E-2</v>
      </c>
      <c r="F9" s="91">
        <v>4236.29</v>
      </c>
      <c r="G9" s="92">
        <v>827.99</v>
      </c>
      <c r="H9" s="92">
        <v>4.63</v>
      </c>
      <c r="I9" s="66">
        <v>1.0900000000000001</v>
      </c>
      <c r="J9" s="92">
        <v>4153.17</v>
      </c>
      <c r="K9" s="92">
        <v>839.22</v>
      </c>
      <c r="L9" s="92">
        <v>5.83</v>
      </c>
      <c r="M9" s="66">
        <v>1.093</v>
      </c>
    </row>
    <row r="10" spans="1:97" x14ac:dyDescent="0.35">
      <c r="B10" s="16" t="s">
        <v>72</v>
      </c>
      <c r="C10" s="37">
        <v>21.75</v>
      </c>
      <c r="D10" s="67">
        <v>0.41113490364025695</v>
      </c>
      <c r="E10" s="68">
        <v>1.6102783725910064E-2</v>
      </c>
      <c r="F10" s="67">
        <v>4279.43</v>
      </c>
      <c r="G10" s="70">
        <v>810.02</v>
      </c>
      <c r="H10" s="70">
        <v>4.57</v>
      </c>
      <c r="I10" s="68">
        <v>1.0529999999999999</v>
      </c>
      <c r="J10" s="70">
        <v>4229.9399999999996</v>
      </c>
      <c r="K10" s="70">
        <v>805.52</v>
      </c>
      <c r="L10" s="70">
        <v>5.61</v>
      </c>
      <c r="M10" s="68">
        <v>1.093</v>
      </c>
    </row>
    <row r="11" spans="1:97" x14ac:dyDescent="0.35">
      <c r="B11" s="16" t="s">
        <v>73</v>
      </c>
      <c r="C11" s="37">
        <v>21.75</v>
      </c>
      <c r="D11" s="67">
        <v>0.41755888650963596</v>
      </c>
      <c r="E11" s="68">
        <v>1.948608137044968E-2</v>
      </c>
      <c r="F11" s="67">
        <v>4295.93</v>
      </c>
      <c r="G11" s="70">
        <v>816.26</v>
      </c>
      <c r="H11" s="70">
        <v>4.68</v>
      </c>
      <c r="I11" s="68">
        <v>1.0580000000000001</v>
      </c>
      <c r="J11" s="70">
        <v>4262.3</v>
      </c>
      <c r="K11" s="70">
        <v>816.51</v>
      </c>
      <c r="L11" s="70">
        <v>5.77</v>
      </c>
      <c r="M11" s="68">
        <v>1.0900000000000001</v>
      </c>
    </row>
    <row r="12" spans="1:97" s="36" customFormat="1" x14ac:dyDescent="0.35">
      <c r="A12" s="22"/>
      <c r="B12" s="80" t="s">
        <v>74</v>
      </c>
      <c r="C12" s="81">
        <v>21.75</v>
      </c>
      <c r="D12" s="82">
        <v>0.40756602426837979</v>
      </c>
      <c r="E12" s="72">
        <v>1.8308351177730196E-2</v>
      </c>
      <c r="F12" s="82">
        <f t="shared" ref="F12:M12" si="2">AVERAGE(F9:F11)</f>
        <v>4270.55</v>
      </c>
      <c r="G12" s="71">
        <f t="shared" si="2"/>
        <v>818.09</v>
      </c>
      <c r="H12" s="71">
        <f t="shared" si="2"/>
        <v>4.626666666666666</v>
      </c>
      <c r="I12" s="72">
        <f t="shared" si="2"/>
        <v>1.0669999999999999</v>
      </c>
      <c r="J12" s="71">
        <f t="shared" si="2"/>
        <v>4215.1366666666663</v>
      </c>
      <c r="K12" s="71">
        <f t="shared" si="2"/>
        <v>820.41666666666663</v>
      </c>
      <c r="L12" s="71">
        <f t="shared" si="2"/>
        <v>5.7366666666666672</v>
      </c>
      <c r="M12" s="72">
        <f t="shared" si="2"/>
        <v>1.0919999999999999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</row>
    <row r="13" spans="1:97" s="22" customFormat="1" x14ac:dyDescent="0.35">
      <c r="B13" s="84" t="s">
        <v>27</v>
      </c>
      <c r="C13" s="85"/>
      <c r="D13" s="86">
        <v>1.2176104289244788E-2</v>
      </c>
      <c r="E13" s="69">
        <v>1.9115472296763873E-3</v>
      </c>
      <c r="F13" s="86">
        <f t="shared" ref="F13:M13" si="3">_xlfn.STDEV.S(F9:F11)</f>
        <v>30.795668526596582</v>
      </c>
      <c r="G13" s="88">
        <f t="shared" si="3"/>
        <v>9.1236999073840792</v>
      </c>
      <c r="H13" s="88">
        <f t="shared" si="3"/>
        <v>5.5075705472860732E-2</v>
      </c>
      <c r="I13" s="69">
        <f t="shared" si="3"/>
        <v>2.0074859899884789E-2</v>
      </c>
      <c r="J13" s="88">
        <f t="shared" si="3"/>
        <v>56.050809390528265</v>
      </c>
      <c r="K13" s="88">
        <f t="shared" si="3"/>
        <v>17.186303655333631</v>
      </c>
      <c r="L13" s="88">
        <f t="shared" si="3"/>
        <v>0.11372481406154633</v>
      </c>
      <c r="M13" s="69">
        <f t="shared" si="3"/>
        <v>1.7320508075688147E-3</v>
      </c>
    </row>
    <row r="14" spans="1:97" s="22" customFormat="1" x14ac:dyDescent="0.35">
      <c r="B14"/>
      <c r="C14" s="37"/>
      <c r="D14" s="67"/>
      <c r="E14" s="68"/>
      <c r="F14" s="67"/>
      <c r="G14" s="70"/>
      <c r="H14" s="70"/>
      <c r="I14" s="68"/>
      <c r="J14" s="70"/>
      <c r="K14" s="70"/>
      <c r="L14" s="70"/>
      <c r="M14" s="70"/>
    </row>
    <row r="15" spans="1:97" x14ac:dyDescent="0.35">
      <c r="B15" s="89" t="s">
        <v>75</v>
      </c>
      <c r="C15" s="90">
        <v>45.08</v>
      </c>
      <c r="D15" s="91">
        <v>0.75160599571734477</v>
      </c>
      <c r="E15" s="66">
        <v>5.7173447537473235E-2</v>
      </c>
      <c r="F15" s="91">
        <v>4022.46</v>
      </c>
      <c r="G15" s="92">
        <v>753.36</v>
      </c>
      <c r="H15" s="92">
        <v>6.6</v>
      </c>
      <c r="I15" s="66">
        <v>1.288</v>
      </c>
      <c r="J15" s="92">
        <v>3871.44</v>
      </c>
      <c r="K15" s="92">
        <v>739.38</v>
      </c>
      <c r="L15" s="92">
        <v>8.67</v>
      </c>
      <c r="M15" s="66">
        <v>1.444</v>
      </c>
    </row>
    <row r="16" spans="1:97" x14ac:dyDescent="0.35">
      <c r="B16" s="16" t="s">
        <v>76</v>
      </c>
      <c r="C16" s="37">
        <v>45.08</v>
      </c>
      <c r="D16" s="67">
        <v>0.79871520342612423</v>
      </c>
      <c r="E16" s="68">
        <v>4.8179871520342615E-2</v>
      </c>
      <c r="F16" s="67">
        <v>4019.28</v>
      </c>
      <c r="G16" s="70">
        <v>757.35</v>
      </c>
      <c r="H16" s="70">
        <v>6.5</v>
      </c>
      <c r="I16" s="68">
        <v>1.29</v>
      </c>
      <c r="J16" s="70">
        <v>3888.58</v>
      </c>
      <c r="K16" s="70">
        <v>733.39</v>
      </c>
      <c r="L16" s="70">
        <v>8.2799999999999994</v>
      </c>
      <c r="M16" s="68">
        <v>1.395</v>
      </c>
    </row>
    <row r="17" spans="1:97" x14ac:dyDescent="0.35">
      <c r="B17" s="16" t="s">
        <v>77</v>
      </c>
      <c r="C17" s="37">
        <v>45.08</v>
      </c>
      <c r="D17" s="67">
        <v>0.77301927194860809</v>
      </c>
      <c r="E17" s="68">
        <v>4.8394004282655251E-2</v>
      </c>
      <c r="F17" s="67">
        <v>4086.54</v>
      </c>
      <c r="G17" s="70">
        <v>753.11</v>
      </c>
      <c r="H17" s="70">
        <v>6.74</v>
      </c>
      <c r="I17" s="68">
        <v>1.27</v>
      </c>
      <c r="J17" s="70">
        <v>3825.13</v>
      </c>
      <c r="K17" s="70">
        <v>733.39</v>
      </c>
      <c r="L17" s="70">
        <v>8.7799999999999994</v>
      </c>
      <c r="M17" s="68">
        <v>1.351</v>
      </c>
    </row>
    <row r="18" spans="1:97" s="36" customFormat="1" x14ac:dyDescent="0.35">
      <c r="A18" s="22"/>
      <c r="B18" s="80" t="s">
        <v>78</v>
      </c>
      <c r="C18" s="81">
        <v>45.08</v>
      </c>
      <c r="D18" s="82">
        <v>0.77444682369735907</v>
      </c>
      <c r="E18" s="72">
        <v>5.1249107780157031E-2</v>
      </c>
      <c r="F18" s="82">
        <f t="shared" ref="F18:M18" si="4">AVERAGE(F15:F17)</f>
        <v>4042.7599999999998</v>
      </c>
      <c r="G18" s="71">
        <f t="shared" si="4"/>
        <v>754.60666666666668</v>
      </c>
      <c r="H18" s="71">
        <f t="shared" si="4"/>
        <v>6.6133333333333333</v>
      </c>
      <c r="I18" s="72">
        <f t="shared" si="4"/>
        <v>1.2826666666666668</v>
      </c>
      <c r="J18" s="71">
        <f t="shared" si="4"/>
        <v>3861.7166666666672</v>
      </c>
      <c r="K18" s="71">
        <f t="shared" si="4"/>
        <v>735.38666666666666</v>
      </c>
      <c r="L18" s="71">
        <f t="shared" si="4"/>
        <v>8.5766666666666662</v>
      </c>
      <c r="M18" s="72">
        <f t="shared" si="4"/>
        <v>1.3966666666666665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s="22" customFormat="1" x14ac:dyDescent="0.35">
      <c r="B19" s="84" t="s">
        <v>27</v>
      </c>
      <c r="C19" s="85"/>
      <c r="D19" s="86">
        <v>2.3587025898441562E-2</v>
      </c>
      <c r="E19" s="69">
        <v>5.1317457439025507E-3</v>
      </c>
      <c r="F19" s="86">
        <f t="shared" ref="F19:M19" si="5">_xlfn.STDEV.S(F15:F17)</f>
        <v>37.947916938878123</v>
      </c>
      <c r="G19" s="88">
        <f t="shared" si="5"/>
        <v>2.3790824561862829</v>
      </c>
      <c r="H19" s="88">
        <f t="shared" si="5"/>
        <v>0.1205542754668343</v>
      </c>
      <c r="I19" s="69">
        <f t="shared" si="5"/>
        <v>1.1015141094572214E-2</v>
      </c>
      <c r="J19" s="88">
        <f t="shared" si="5"/>
        <v>32.823513421529512</v>
      </c>
      <c r="K19" s="88">
        <f t="shared" si="5"/>
        <v>3.4583281124458636</v>
      </c>
      <c r="L19" s="88">
        <f t="shared" si="5"/>
        <v>0.26274195198584749</v>
      </c>
      <c r="M19" s="69">
        <f t="shared" si="5"/>
        <v>4.6522396040330212E-2</v>
      </c>
    </row>
    <row r="20" spans="1:97" s="22" customFormat="1" x14ac:dyDescent="0.35">
      <c r="B20"/>
      <c r="C20" s="37"/>
      <c r="D20" s="67"/>
      <c r="E20" s="68"/>
      <c r="F20" s="67"/>
      <c r="G20" s="70"/>
      <c r="H20" s="70"/>
      <c r="I20" s="68"/>
      <c r="J20" s="70"/>
      <c r="K20" s="70"/>
      <c r="L20" s="70"/>
      <c r="M20" s="70"/>
    </row>
    <row r="21" spans="1:97" x14ac:dyDescent="0.35">
      <c r="B21" s="89" t="s">
        <v>79</v>
      </c>
      <c r="C21" s="90">
        <v>70.83</v>
      </c>
      <c r="D21" s="91">
        <v>1.190578158458244</v>
      </c>
      <c r="E21" s="66">
        <v>3.961456102783726E-2</v>
      </c>
      <c r="F21" s="91">
        <v>3801.65</v>
      </c>
      <c r="G21" s="92">
        <v>727.65</v>
      </c>
      <c r="H21" s="92">
        <v>9.5</v>
      </c>
      <c r="I21" s="66">
        <v>1.58</v>
      </c>
      <c r="J21" s="92">
        <v>3523.1</v>
      </c>
      <c r="K21" s="92">
        <v>694.71</v>
      </c>
      <c r="L21" s="92">
        <v>11.96</v>
      </c>
      <c r="M21" s="66">
        <v>1.6850000000000001</v>
      </c>
    </row>
    <row r="22" spans="1:97" x14ac:dyDescent="0.35">
      <c r="B22" s="16" t="s">
        <v>80</v>
      </c>
      <c r="C22" s="37">
        <v>70.83</v>
      </c>
      <c r="D22" s="67">
        <v>1.171306209850107</v>
      </c>
      <c r="E22" s="68">
        <v>4.346895074946467E-2</v>
      </c>
      <c r="F22" s="67">
        <v>3800.38</v>
      </c>
      <c r="G22" s="70">
        <v>725.16</v>
      </c>
      <c r="H22" s="70">
        <v>9.0500000000000007</v>
      </c>
      <c r="I22" s="68">
        <v>1.54</v>
      </c>
      <c r="J22" s="70">
        <v>3541.5</v>
      </c>
      <c r="K22" s="70">
        <v>692.71</v>
      </c>
      <c r="L22" s="70">
        <v>11.63</v>
      </c>
      <c r="M22" s="68">
        <v>1.6759999999999999</v>
      </c>
    </row>
    <row r="23" spans="1:97" x14ac:dyDescent="0.35">
      <c r="B23" s="16" t="s">
        <v>81</v>
      </c>
      <c r="C23" s="37">
        <v>70.83</v>
      </c>
      <c r="D23" s="67">
        <v>1.1777301927194861</v>
      </c>
      <c r="E23" s="68">
        <v>4.8394004282655251E-2</v>
      </c>
      <c r="F23" s="67">
        <v>3828.3</v>
      </c>
      <c r="G23" s="70">
        <v>714.18</v>
      </c>
      <c r="H23" s="70">
        <v>8.93</v>
      </c>
      <c r="I23" s="68">
        <v>1.4530000000000001</v>
      </c>
      <c r="J23" s="70">
        <v>3546.58</v>
      </c>
      <c r="K23" s="70">
        <v>688.72</v>
      </c>
      <c r="L23" s="70">
        <v>11.48</v>
      </c>
      <c r="M23" s="68">
        <v>1.607</v>
      </c>
    </row>
    <row r="24" spans="1:97" s="36" customFormat="1" x14ac:dyDescent="0.35">
      <c r="A24" s="22"/>
      <c r="B24" s="80" t="s">
        <v>82</v>
      </c>
      <c r="C24" s="81">
        <v>70.83</v>
      </c>
      <c r="D24" s="82">
        <v>1.1798715203426122</v>
      </c>
      <c r="E24" s="72">
        <v>4.3825838686652387E-2</v>
      </c>
      <c r="F24" s="82">
        <f t="shared" ref="F24:M24" si="6">AVERAGE(F21:F23)</f>
        <v>3810.1100000000006</v>
      </c>
      <c r="G24" s="71">
        <f t="shared" si="6"/>
        <v>722.32999999999993</v>
      </c>
      <c r="H24" s="71">
        <f t="shared" si="6"/>
        <v>9.16</v>
      </c>
      <c r="I24" s="72">
        <f t="shared" si="6"/>
        <v>1.5243333333333335</v>
      </c>
      <c r="J24" s="71">
        <f t="shared" si="6"/>
        <v>3537.06</v>
      </c>
      <c r="K24" s="71">
        <f t="shared" si="6"/>
        <v>692.04666666666674</v>
      </c>
      <c r="L24" s="71">
        <f t="shared" si="6"/>
        <v>11.690000000000003</v>
      </c>
      <c r="M24" s="72">
        <f t="shared" si="6"/>
        <v>1.6559999999999999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s="22" customFormat="1" x14ac:dyDescent="0.35">
      <c r="B25" s="84" t="s">
        <v>27</v>
      </c>
      <c r="C25" s="85"/>
      <c r="D25" s="86">
        <v>9.8127959206762705E-3</v>
      </c>
      <c r="E25" s="69">
        <v>4.4005889055812588E-3</v>
      </c>
      <c r="F25" s="86">
        <f t="shared" ref="F25:M25" si="7">_xlfn.STDEV.S(F21:F23)</f>
        <v>15.765795254283924</v>
      </c>
      <c r="G25" s="88">
        <f t="shared" si="7"/>
        <v>7.167070531256142</v>
      </c>
      <c r="H25" s="88">
        <f t="shared" si="7"/>
        <v>0.30049958402633437</v>
      </c>
      <c r="I25" s="69">
        <f t="shared" si="7"/>
        <v>6.4933299110189469E-2</v>
      </c>
      <c r="J25" s="88">
        <f t="shared" si="7"/>
        <v>12.353655329496634</v>
      </c>
      <c r="K25" s="88">
        <f t="shared" si="7"/>
        <v>3.0495956016057875</v>
      </c>
      <c r="L25" s="88">
        <f t="shared" si="7"/>
        <v>0.24556058315617368</v>
      </c>
      <c r="M25" s="69">
        <f t="shared" si="7"/>
        <v>4.2673176586703748E-2</v>
      </c>
    </row>
    <row r="26" spans="1:97" s="22" customFormat="1" x14ac:dyDescent="0.35">
      <c r="B26"/>
      <c r="C26" s="37"/>
      <c r="D26" s="67"/>
      <c r="E26" s="68"/>
      <c r="F26" s="67"/>
      <c r="G26" s="70"/>
      <c r="H26" s="70"/>
      <c r="I26" s="68"/>
      <c r="J26" s="70"/>
      <c r="K26" s="70"/>
      <c r="L26" s="70"/>
      <c r="M26" s="70"/>
    </row>
    <row r="27" spans="1:97" x14ac:dyDescent="0.35">
      <c r="B27" s="89" t="s">
        <v>83</v>
      </c>
      <c r="C27" s="90">
        <v>95.33</v>
      </c>
      <c r="D27" s="91">
        <v>1.2355460385438972</v>
      </c>
      <c r="E27" s="66">
        <v>0.39614561027837264</v>
      </c>
      <c r="F27" s="91">
        <v>3891.11</v>
      </c>
      <c r="G27" s="92">
        <v>743.38</v>
      </c>
      <c r="H27" s="92">
        <v>9.0399999999999991</v>
      </c>
      <c r="I27" s="66">
        <v>1.58</v>
      </c>
      <c r="J27" s="92"/>
      <c r="K27" s="92"/>
      <c r="L27" s="92"/>
      <c r="M27" s="66"/>
    </row>
    <row r="28" spans="1:97" x14ac:dyDescent="0.35">
      <c r="B28" s="16" t="s">
        <v>84</v>
      </c>
      <c r="C28" s="37">
        <v>95.33</v>
      </c>
      <c r="D28" s="67">
        <v>1.2847965738758029</v>
      </c>
      <c r="E28" s="68">
        <v>0.38758029978586728</v>
      </c>
      <c r="F28" s="67">
        <v>3868.91</v>
      </c>
      <c r="G28" s="70">
        <v>751.61</v>
      </c>
      <c r="H28" s="70">
        <v>8.8000000000000007</v>
      </c>
      <c r="I28" s="68">
        <v>1.508</v>
      </c>
      <c r="J28" s="70">
        <v>3653.17</v>
      </c>
      <c r="K28" s="70">
        <v>718.42</v>
      </c>
      <c r="L28" s="70">
        <v>10.88</v>
      </c>
      <c r="M28" s="68">
        <v>1.5629999999999999</v>
      </c>
    </row>
    <row r="29" spans="1:97" x14ac:dyDescent="0.35">
      <c r="B29" s="16" t="s">
        <v>85</v>
      </c>
      <c r="C29" s="37">
        <v>95.33</v>
      </c>
      <c r="D29" s="67">
        <v>1.2505353319057815</v>
      </c>
      <c r="E29" s="68">
        <v>0.37901498929336191</v>
      </c>
      <c r="F29" s="67">
        <v>3841.62</v>
      </c>
      <c r="G29" s="70">
        <v>748.62</v>
      </c>
      <c r="H29" s="70">
        <v>8.98</v>
      </c>
      <c r="I29" s="68">
        <v>1.52</v>
      </c>
      <c r="J29" s="70">
        <v>3618.28</v>
      </c>
      <c r="K29" s="70">
        <v>717.92</v>
      </c>
      <c r="L29" s="70">
        <v>11.06</v>
      </c>
      <c r="M29" s="68">
        <v>1.6040000000000001</v>
      </c>
    </row>
    <row r="30" spans="1:97" s="36" customFormat="1" x14ac:dyDescent="0.35">
      <c r="A30" s="22"/>
      <c r="B30" s="80" t="s">
        <v>86</v>
      </c>
      <c r="C30" s="81">
        <v>95.33</v>
      </c>
      <c r="D30" s="82">
        <v>1.2569593147751605</v>
      </c>
      <c r="E30" s="72">
        <v>0.38758029978586728</v>
      </c>
      <c r="F30" s="82">
        <f t="shared" ref="F30:M30" si="8">AVERAGE(F27:F29)</f>
        <v>3867.2133333333331</v>
      </c>
      <c r="G30" s="71">
        <f t="shared" si="8"/>
        <v>747.87</v>
      </c>
      <c r="H30" s="71">
        <f t="shared" si="8"/>
        <v>8.94</v>
      </c>
      <c r="I30" s="72">
        <f t="shared" si="8"/>
        <v>1.5360000000000003</v>
      </c>
      <c r="J30" s="71">
        <f t="shared" si="8"/>
        <v>3635.7250000000004</v>
      </c>
      <c r="K30" s="71">
        <f t="shared" si="8"/>
        <v>718.17</v>
      </c>
      <c r="L30" s="71">
        <f t="shared" si="8"/>
        <v>10.97</v>
      </c>
      <c r="M30" s="72">
        <f t="shared" si="8"/>
        <v>1.5834999999999999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</row>
    <row r="31" spans="1:97" s="22" customFormat="1" x14ac:dyDescent="0.35">
      <c r="B31" s="84" t="s">
        <v>27</v>
      </c>
      <c r="C31" s="85"/>
      <c r="D31" s="86">
        <v>2.5245880348076198E-2</v>
      </c>
      <c r="E31" s="69">
        <v>8.5653104925053625E-3</v>
      </c>
      <c r="F31" s="86">
        <f t="shared" ref="F31:M31" si="9">_xlfn.STDEV.S(F27:F29)</f>
        <v>24.788586755467502</v>
      </c>
      <c r="G31" s="88">
        <f t="shared" si="9"/>
        <v>4.1659452708839169</v>
      </c>
      <c r="H31" s="88">
        <f t="shared" si="9"/>
        <v>0.12489995996796729</v>
      </c>
      <c r="I31" s="69">
        <f t="shared" si="9"/>
        <v>3.8574603043971853E-2</v>
      </c>
      <c r="J31" s="88">
        <f t="shared" si="9"/>
        <v>24.670955595598553</v>
      </c>
      <c r="K31" s="88">
        <f t="shared" si="9"/>
        <v>0.35355339059327379</v>
      </c>
      <c r="L31" s="88">
        <f t="shared" si="9"/>
        <v>0.12727922061357835</v>
      </c>
      <c r="M31" s="69">
        <f t="shared" si="9"/>
        <v>2.8991378028648554E-2</v>
      </c>
    </row>
    <row r="32" spans="1:97" s="22" customFormat="1" x14ac:dyDescent="0.35">
      <c r="B32"/>
      <c r="C32" s="37"/>
      <c r="D32" s="67"/>
      <c r="E32" s="68"/>
      <c r="F32" s="67"/>
      <c r="G32" s="70"/>
      <c r="H32" s="70"/>
      <c r="I32" s="68"/>
      <c r="J32" s="70"/>
      <c r="K32" s="70"/>
      <c r="L32" s="70"/>
      <c r="M32" s="70"/>
    </row>
    <row r="33" spans="1:97" x14ac:dyDescent="0.35">
      <c r="B33" s="89" t="s">
        <v>87</v>
      </c>
      <c r="C33" s="90">
        <v>117.33</v>
      </c>
      <c r="D33" s="91">
        <v>1.3040685224839401</v>
      </c>
      <c r="E33" s="66">
        <v>0.51391862955032119</v>
      </c>
      <c r="F33" s="91">
        <v>4024.36</v>
      </c>
      <c r="G33" s="92">
        <v>771.08</v>
      </c>
      <c r="H33" s="92">
        <v>7.59</v>
      </c>
      <c r="I33" s="66">
        <v>1.4350000000000001</v>
      </c>
      <c r="J33" s="92">
        <v>3760.41</v>
      </c>
      <c r="K33" s="92">
        <v>743.13</v>
      </c>
      <c r="L33" s="92">
        <v>9.8699999999999992</v>
      </c>
      <c r="M33" s="66">
        <v>1.508</v>
      </c>
    </row>
    <row r="34" spans="1:97" x14ac:dyDescent="0.35">
      <c r="B34" s="16" t="s">
        <v>88</v>
      </c>
      <c r="C34" s="37">
        <v>117.33</v>
      </c>
      <c r="D34" s="67">
        <v>1.2783725910064239</v>
      </c>
      <c r="E34" s="68">
        <v>0.5588865096359743</v>
      </c>
      <c r="F34" s="67">
        <v>4016.75</v>
      </c>
      <c r="G34" s="70">
        <v>778.07</v>
      </c>
      <c r="H34" s="70">
        <v>7.5</v>
      </c>
      <c r="I34" s="68">
        <v>1.4119999999999999</v>
      </c>
      <c r="J34" s="70">
        <v>3714.72</v>
      </c>
      <c r="K34" s="70">
        <v>731.9</v>
      </c>
      <c r="L34" s="70">
        <v>10.34</v>
      </c>
      <c r="M34" s="68">
        <v>1.514</v>
      </c>
    </row>
    <row r="35" spans="1:97" x14ac:dyDescent="0.35">
      <c r="B35" s="16" t="s">
        <v>89</v>
      </c>
      <c r="C35" s="37">
        <v>117.33</v>
      </c>
      <c r="D35" s="67">
        <v>1.3147751605995717</v>
      </c>
      <c r="E35" s="68">
        <v>0.58029978586723774</v>
      </c>
      <c r="F35" s="67">
        <v>3938.07</v>
      </c>
      <c r="G35" s="70">
        <v>774.08</v>
      </c>
      <c r="H35" s="70">
        <v>7.96</v>
      </c>
      <c r="I35" s="68">
        <v>1.4330000000000001</v>
      </c>
      <c r="J35" s="70">
        <v>3702.03</v>
      </c>
      <c r="K35" s="70">
        <v>734.14</v>
      </c>
      <c r="L35" s="70">
        <v>10.09</v>
      </c>
      <c r="M35" s="68">
        <v>1.528</v>
      </c>
    </row>
    <row r="36" spans="1:97" s="36" customFormat="1" x14ac:dyDescent="0.35">
      <c r="A36" s="22"/>
      <c r="B36" s="80" t="s">
        <v>90</v>
      </c>
      <c r="C36" s="81">
        <v>117.33</v>
      </c>
      <c r="D36" s="82">
        <v>1.299072091363312</v>
      </c>
      <c r="E36" s="72">
        <v>0.55103497501784438</v>
      </c>
      <c r="F36" s="82">
        <f t="shared" ref="F36:M36" si="10">AVERAGE(F33:F35)</f>
        <v>3993.06</v>
      </c>
      <c r="G36" s="71">
        <f t="shared" si="10"/>
        <v>774.41</v>
      </c>
      <c r="H36" s="71">
        <f t="shared" si="10"/>
        <v>7.6833333333333336</v>
      </c>
      <c r="I36" s="72">
        <f t="shared" si="10"/>
        <v>1.4266666666666667</v>
      </c>
      <c r="J36" s="71">
        <f t="shared" si="10"/>
        <v>3725.72</v>
      </c>
      <c r="K36" s="71">
        <f t="shared" si="10"/>
        <v>736.39</v>
      </c>
      <c r="L36" s="71">
        <f t="shared" si="10"/>
        <v>10.1</v>
      </c>
      <c r="M36" s="72">
        <f t="shared" si="10"/>
        <v>1.5166666666666668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</row>
    <row r="37" spans="1:97" s="22" customFormat="1" x14ac:dyDescent="0.35">
      <c r="B37" s="84" t="s">
        <v>27</v>
      </c>
      <c r="C37" s="85"/>
      <c r="D37" s="86">
        <v>1.8708554492621259E-2</v>
      </c>
      <c r="E37" s="69">
        <v>3.3879926584741829E-2</v>
      </c>
      <c r="F37" s="86">
        <f t="shared" ref="F37:M37" si="11">_xlfn.STDEV.S(F33:F35)</f>
        <v>47.774502613841989</v>
      </c>
      <c r="G37" s="88">
        <f t="shared" si="11"/>
        <v>3.5066650823824097</v>
      </c>
      <c r="H37" s="88">
        <f t="shared" si="11"/>
        <v>0.24378952670968729</v>
      </c>
      <c r="I37" s="69">
        <f t="shared" si="11"/>
        <v>1.2741009902411005E-2</v>
      </c>
      <c r="J37" s="88">
        <f t="shared" si="11"/>
        <v>30.705147776879244</v>
      </c>
      <c r="K37" s="88">
        <f t="shared" si="11"/>
        <v>5.9434922394161589</v>
      </c>
      <c r="L37" s="88">
        <f t="shared" si="11"/>
        <v>0.23515952032609724</v>
      </c>
      <c r="M37" s="69">
        <f t="shared" si="11"/>
        <v>1.0263202878893776E-2</v>
      </c>
    </row>
    <row r="38" spans="1:97" s="22" customFormat="1" x14ac:dyDescent="0.35">
      <c r="B38"/>
      <c r="C38" s="37"/>
      <c r="D38" s="67"/>
      <c r="E38" s="68"/>
      <c r="F38" s="67"/>
      <c r="G38" s="70"/>
      <c r="H38" s="70"/>
      <c r="I38" s="68"/>
      <c r="J38" s="70"/>
      <c r="K38" s="70"/>
      <c r="L38" s="70"/>
      <c r="M38" s="70"/>
    </row>
    <row r="39" spans="1:97" x14ac:dyDescent="0.35">
      <c r="B39" s="89" t="s">
        <v>91</v>
      </c>
      <c r="C39" s="90">
        <v>141</v>
      </c>
      <c r="D39" s="91">
        <v>1.3468950749464668</v>
      </c>
      <c r="E39" s="66">
        <v>0.80942184154175589</v>
      </c>
      <c r="F39" s="91">
        <v>3983.12</v>
      </c>
      <c r="G39" s="92">
        <v>774.58</v>
      </c>
      <c r="H39" s="92">
        <v>8.1</v>
      </c>
      <c r="I39" s="66">
        <v>1.45</v>
      </c>
      <c r="J39" s="92">
        <v>3793.4</v>
      </c>
      <c r="K39" s="92">
        <v>763.09</v>
      </c>
      <c r="L39" s="92">
        <v>10.36</v>
      </c>
      <c r="M39" s="66">
        <v>1.5569999999999999</v>
      </c>
    </row>
    <row r="40" spans="1:97" x14ac:dyDescent="0.35">
      <c r="B40" s="16" t="s">
        <v>92</v>
      </c>
      <c r="C40" s="37">
        <v>141</v>
      </c>
      <c r="D40" s="67">
        <v>1.4239828693790151</v>
      </c>
      <c r="E40" s="68">
        <v>0.70663811563169165</v>
      </c>
      <c r="F40" s="67">
        <v>4077.02</v>
      </c>
      <c r="G40" s="70">
        <v>781.31</v>
      </c>
      <c r="H40" s="70">
        <v>7.34</v>
      </c>
      <c r="I40" s="68">
        <v>1.401</v>
      </c>
      <c r="J40" s="70">
        <v>3832.74</v>
      </c>
      <c r="K40" s="70">
        <v>749.37</v>
      </c>
      <c r="L40" s="70">
        <v>9.81</v>
      </c>
      <c r="M40" s="68">
        <v>1.5629999999999999</v>
      </c>
    </row>
    <row r="41" spans="1:97" x14ac:dyDescent="0.35">
      <c r="B41" s="16" t="s">
        <v>93</v>
      </c>
      <c r="C41" s="37">
        <v>141</v>
      </c>
      <c r="D41" s="67">
        <v>1.4882226980728053</v>
      </c>
      <c r="E41" s="68">
        <v>0.71092077087794425</v>
      </c>
      <c r="F41" s="67">
        <v>3952.03</v>
      </c>
      <c r="G41" s="70">
        <v>776.82</v>
      </c>
      <c r="H41" s="70">
        <v>7.88</v>
      </c>
      <c r="I41" s="68">
        <v>1.421</v>
      </c>
      <c r="J41" s="70">
        <v>3705.84</v>
      </c>
      <c r="K41" s="70">
        <v>751.11</v>
      </c>
      <c r="L41" s="70">
        <v>10.210000000000001</v>
      </c>
      <c r="M41" s="68">
        <v>1.546</v>
      </c>
    </row>
    <row r="42" spans="1:97" s="36" customFormat="1" x14ac:dyDescent="0.35">
      <c r="A42" s="22"/>
      <c r="B42" s="80" t="s">
        <v>94</v>
      </c>
      <c r="C42" s="81">
        <v>141</v>
      </c>
      <c r="D42" s="82">
        <v>1.4197002141327626</v>
      </c>
      <c r="E42" s="72">
        <v>0.74232690935046397</v>
      </c>
      <c r="F42" s="82">
        <f t="shared" ref="F42:M42" si="12">AVERAGE(F39:F41)</f>
        <v>4004.0566666666668</v>
      </c>
      <c r="G42" s="71">
        <f t="shared" si="12"/>
        <v>777.57</v>
      </c>
      <c r="H42" s="71">
        <f t="shared" si="12"/>
        <v>7.7733333333333334</v>
      </c>
      <c r="I42" s="72">
        <f t="shared" si="12"/>
        <v>1.4240000000000002</v>
      </c>
      <c r="J42" s="71">
        <f t="shared" si="12"/>
        <v>3777.3266666666664</v>
      </c>
      <c r="K42" s="71">
        <f t="shared" si="12"/>
        <v>754.52333333333343</v>
      </c>
      <c r="L42" s="71">
        <f t="shared" si="12"/>
        <v>10.126666666666667</v>
      </c>
      <c r="M42" s="72">
        <f t="shared" si="12"/>
        <v>1.5553333333333335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</row>
    <row r="43" spans="1:97" x14ac:dyDescent="0.35">
      <c r="B43" s="84" t="s">
        <v>27</v>
      </c>
      <c r="C43" s="85"/>
      <c r="D43" s="86">
        <v>7.0761077695324734E-2</v>
      </c>
      <c r="E43" s="69">
        <v>5.8145358613608304E-2</v>
      </c>
      <c r="F43" s="86">
        <f t="shared" ref="F43:M43" si="13">_xlfn.STDEV.S(F39:F41)</f>
        <v>65.07213715049879</v>
      </c>
      <c r="G43" s="88">
        <f t="shared" si="13"/>
        <v>3.4271124872113017</v>
      </c>
      <c r="H43" s="88">
        <f t="shared" si="13"/>
        <v>0.39106691669499893</v>
      </c>
      <c r="I43" s="69">
        <f t="shared" si="13"/>
        <v>2.46373699895098E-2</v>
      </c>
      <c r="J43" s="88">
        <f t="shared" si="13"/>
        <v>64.958960377559251</v>
      </c>
      <c r="K43" s="88">
        <f t="shared" si="13"/>
        <v>7.4697880380458948</v>
      </c>
      <c r="L43" s="88">
        <f t="shared" si="13"/>
        <v>0.28431203515386599</v>
      </c>
      <c r="M43" s="69">
        <f t="shared" si="13"/>
        <v>8.6216781042516549E-3</v>
      </c>
    </row>
    <row r="44" spans="1:97" x14ac:dyDescent="0.35">
      <c r="B44" s="22"/>
      <c r="D44" s="23"/>
      <c r="E44" s="23"/>
      <c r="F44" s="23"/>
      <c r="G44" s="23"/>
      <c r="H44" s="23"/>
      <c r="I44" s="23"/>
      <c r="J44" s="23"/>
      <c r="K44" s="23"/>
      <c r="L44" s="23"/>
      <c r="M44" s="23"/>
    </row>
  </sheetData>
  <mergeCells count="3">
    <mergeCell ref="F1:I1"/>
    <mergeCell ref="J1:M1"/>
    <mergeCell ref="D1:E1"/>
  </mergeCells>
  <phoneticPr fontId="8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Growth curve</vt:lpstr>
      <vt:lpstr>Doxycycline </vt:lpstr>
      <vt:lpstr>Metabolite DOE</vt:lpstr>
      <vt:lpstr>Metabolite dosing</vt:lpstr>
      <vt:lpstr>Media pH</vt:lpstr>
      <vt:lpstr>High density culture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Phillips</dc:creator>
  <cp:lastModifiedBy>David Phillips</cp:lastModifiedBy>
  <dcterms:created xsi:type="dcterms:W3CDTF">2024-05-26T13:51:28Z</dcterms:created>
  <dcterms:modified xsi:type="dcterms:W3CDTF">2024-09-18T15:15:22Z</dcterms:modified>
</cp:coreProperties>
</file>