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ajes22_bath_ac_uk/Documents/08 Bath data/2025/03.Research/20250125_Articles/20250826_Samuel Codoped catalyst/September 16/Data/"/>
    </mc:Choice>
  </mc:AlternateContent>
  <xr:revisionPtr revIDLastSave="1" documentId="13_ncr:1_{53032F8A-BF8E-4EEA-802C-CC70D45EDABF}" xr6:coauthVersionLast="47" xr6:coauthVersionMax="47" xr10:uidLastSave="{723AF300-CA9E-4004-A235-BBE8E7AA5238}"/>
  <bookViews>
    <workbookView xWindow="-110" yWindow="-110" windowWidth="19420" windowHeight="10300" xr2:uid="{4804C9DF-3F96-4646-AFE9-CD3AF48739EF}"/>
  </bookViews>
  <sheets>
    <sheet name="Light Only" sheetId="4" r:id="rId1"/>
    <sheet name="H2O2 only" sheetId="3" r:id="rId2"/>
    <sheet name="GCN-20mg pH 3" sheetId="2" r:id="rId3"/>
    <sheet name="NaCuCN-20mg pH3 no H202" sheetId="5" r:id="rId4"/>
    <sheet name="NaCuCN-20mg pH 3" sheetId="7" r:id="rId5"/>
    <sheet name="NaCuCN-NaCl 20mg pH 7" sheetId="8" r:id="rId6"/>
    <sheet name="Absorbance Experiments" sheetId="10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10"/>
  <c r="F6" i="10"/>
  <c r="G5" i="10"/>
  <c r="F5" i="10"/>
  <c r="G4" i="10"/>
  <c r="F4" i="10"/>
  <c r="G3" i="10"/>
  <c r="F3" i="10"/>
  <c r="Q19" i="8"/>
  <c r="P19" i="8"/>
  <c r="O19" i="8"/>
  <c r="N19" i="8"/>
  <c r="M19" i="8"/>
  <c r="L19" i="8"/>
  <c r="K19" i="8"/>
  <c r="O27" i="8" s="1"/>
  <c r="O30" i="8" s="1"/>
  <c r="Q18" i="8"/>
  <c r="P18" i="8"/>
  <c r="O18" i="8"/>
  <c r="N18" i="8"/>
  <c r="N22" i="8" s="1"/>
  <c r="M18" i="8"/>
  <c r="L18" i="8"/>
  <c r="K18" i="8"/>
  <c r="O26" i="8" s="1"/>
  <c r="O29" i="8" s="1"/>
  <c r="Q17" i="8"/>
  <c r="Q21" i="8" s="1"/>
  <c r="P17" i="8"/>
  <c r="P20" i="8" s="1"/>
  <c r="O17" i="8"/>
  <c r="N17" i="8"/>
  <c r="M17" i="8"/>
  <c r="M21" i="8" s="1"/>
  <c r="L17" i="8"/>
  <c r="K17" i="8"/>
  <c r="Q14" i="8"/>
  <c r="P14" i="8"/>
  <c r="O14" i="8"/>
  <c r="N14" i="8"/>
  <c r="M14" i="8"/>
  <c r="L14" i="8"/>
  <c r="K14" i="8"/>
  <c r="Q13" i="8"/>
  <c r="P13" i="8"/>
  <c r="O13" i="8"/>
  <c r="N13" i="8"/>
  <c r="M13" i="8"/>
  <c r="L13" i="8"/>
  <c r="K13" i="8"/>
  <c r="Q12" i="8"/>
  <c r="P12" i="8"/>
  <c r="O12" i="8"/>
  <c r="N12" i="8"/>
  <c r="M12" i="8"/>
  <c r="L12" i="8"/>
  <c r="K12" i="8"/>
  <c r="Q11" i="8"/>
  <c r="P11" i="8"/>
  <c r="O11" i="8"/>
  <c r="N11" i="8"/>
  <c r="M11" i="8"/>
  <c r="L11" i="8"/>
  <c r="K11" i="8"/>
  <c r="H15" i="7"/>
  <c r="G15" i="7"/>
  <c r="F15" i="7"/>
  <c r="E15" i="7"/>
  <c r="D15" i="7"/>
  <c r="C15" i="7"/>
  <c r="B15" i="7"/>
  <c r="F23" i="7" s="1"/>
  <c r="F26" i="7" s="1"/>
  <c r="H14" i="7"/>
  <c r="H16" i="7" s="1"/>
  <c r="G14" i="7"/>
  <c r="F14" i="7"/>
  <c r="E14" i="7"/>
  <c r="E18" i="7" s="1"/>
  <c r="D14" i="7"/>
  <c r="C14" i="7"/>
  <c r="B14" i="7"/>
  <c r="F22" i="7" s="1"/>
  <c r="F25" i="7" s="1"/>
  <c r="H13" i="7"/>
  <c r="G13" i="7"/>
  <c r="G16" i="7" s="1"/>
  <c r="F13" i="7"/>
  <c r="E13" i="7"/>
  <c r="D13" i="7"/>
  <c r="C13" i="7"/>
  <c r="B13" i="7"/>
  <c r="H10" i="7"/>
  <c r="G10" i="7"/>
  <c r="F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B12" i="7" s="1"/>
  <c r="H7" i="7"/>
  <c r="G7" i="7"/>
  <c r="F7" i="7"/>
  <c r="E7" i="7"/>
  <c r="D7" i="7"/>
  <c r="C7" i="7"/>
  <c r="B7" i="7"/>
  <c r="B8" i="3"/>
  <c r="C8" i="3"/>
  <c r="D8" i="3"/>
  <c r="E8" i="3"/>
  <c r="F8" i="3"/>
  <c r="G8" i="3"/>
  <c r="H8" i="3"/>
  <c r="B9" i="3"/>
  <c r="B12" i="3" s="1"/>
  <c r="C9" i="3"/>
  <c r="D9" i="3"/>
  <c r="E9" i="3"/>
  <c r="F9" i="3"/>
  <c r="F12" i="3" s="1"/>
  <c r="G9" i="3"/>
  <c r="H9" i="3"/>
  <c r="B10" i="3"/>
  <c r="C10" i="3"/>
  <c r="C13" i="3" s="1"/>
  <c r="D10" i="3"/>
  <c r="E10" i="3"/>
  <c r="F10" i="3"/>
  <c r="G10" i="3"/>
  <c r="G13" i="3" s="1"/>
  <c r="H10" i="3"/>
  <c r="B11" i="3"/>
  <c r="C11" i="3"/>
  <c r="D11" i="3"/>
  <c r="D13" i="3" s="1"/>
  <c r="E11" i="3"/>
  <c r="F11" i="3"/>
  <c r="G11" i="3"/>
  <c r="H11" i="3"/>
  <c r="H13" i="3" s="1"/>
  <c r="E12" i="3"/>
  <c r="B13" i="3"/>
  <c r="E13" i="3"/>
  <c r="F13" i="3"/>
  <c r="B14" i="3"/>
  <c r="C14" i="3"/>
  <c r="C17" i="3" s="1"/>
  <c r="D14" i="3"/>
  <c r="E14" i="3"/>
  <c r="F14" i="3"/>
  <c r="G14" i="3"/>
  <c r="G17" i="3" s="1"/>
  <c r="H14" i="3"/>
  <c r="B15" i="3"/>
  <c r="C15" i="3"/>
  <c r="D15" i="3"/>
  <c r="D17" i="3" s="1"/>
  <c r="E15" i="3"/>
  <c r="F15" i="3"/>
  <c r="G15" i="3"/>
  <c r="H15" i="3"/>
  <c r="H17" i="3" s="1"/>
  <c r="B16" i="3"/>
  <c r="C16" i="3"/>
  <c r="D16" i="3"/>
  <c r="E16" i="3"/>
  <c r="E17" i="3" s="1"/>
  <c r="F16" i="3"/>
  <c r="G16" i="3"/>
  <c r="H16" i="3"/>
  <c r="B17" i="3"/>
  <c r="F17" i="3"/>
  <c r="B19" i="3"/>
  <c r="C19" i="3"/>
  <c r="C22" i="3" s="1"/>
  <c r="D19" i="3"/>
  <c r="E19" i="3"/>
  <c r="F19" i="3"/>
  <c r="G19" i="3"/>
  <c r="G22" i="3" s="1"/>
  <c r="H19" i="3"/>
  <c r="B20" i="3"/>
  <c r="C20" i="3"/>
  <c r="D20" i="3"/>
  <c r="D22" i="3" s="1"/>
  <c r="E20" i="3"/>
  <c r="F20" i="3"/>
  <c r="G20" i="3"/>
  <c r="H20" i="3"/>
  <c r="H22" i="3" s="1"/>
  <c r="B21" i="3"/>
  <c r="C21" i="3"/>
  <c r="D21" i="3"/>
  <c r="E21" i="3"/>
  <c r="E22" i="3" s="1"/>
  <c r="F21" i="3"/>
  <c r="G21" i="3"/>
  <c r="H21" i="3"/>
  <c r="B22" i="3"/>
  <c r="F22" i="3"/>
  <c r="B23" i="3"/>
  <c r="C23" i="3"/>
  <c r="C26" i="3" s="1"/>
  <c r="D23" i="3"/>
  <c r="E23" i="3"/>
  <c r="F23" i="3"/>
  <c r="G23" i="3"/>
  <c r="G26" i="3" s="1"/>
  <c r="H23" i="3"/>
  <c r="B24" i="3"/>
  <c r="C24" i="3"/>
  <c r="D24" i="3"/>
  <c r="D27" i="3" s="1"/>
  <c r="E24" i="3"/>
  <c r="F24" i="3"/>
  <c r="G24" i="3"/>
  <c r="H24" i="3"/>
  <c r="H27" i="3" s="1"/>
  <c r="B25" i="3"/>
  <c r="C25" i="3"/>
  <c r="D25" i="3"/>
  <c r="E25" i="3"/>
  <c r="E27" i="3" s="1"/>
  <c r="F25" i="3"/>
  <c r="G25" i="3"/>
  <c r="H25" i="3"/>
  <c r="B26" i="3"/>
  <c r="F26" i="3"/>
  <c r="B27" i="3"/>
  <c r="C27" i="3"/>
  <c r="F27" i="3"/>
  <c r="G27" i="3"/>
  <c r="B28" i="3"/>
  <c r="D28" i="3"/>
  <c r="E28" i="3"/>
  <c r="F28" i="3"/>
  <c r="H28" i="3"/>
  <c r="B30" i="3"/>
  <c r="F30" i="3"/>
  <c r="C29" i="3"/>
  <c r="D29" i="3"/>
  <c r="G29" i="3"/>
  <c r="D30" i="3"/>
  <c r="E30" i="3"/>
  <c r="H30" i="3"/>
  <c r="D31" i="3"/>
  <c r="B29" i="3"/>
  <c r="B31" i="3" s="1"/>
  <c r="E29" i="3"/>
  <c r="E31" i="3" s="1"/>
  <c r="F29" i="3"/>
  <c r="F31" i="3" s="1"/>
  <c r="C30" i="3"/>
  <c r="G30" i="3"/>
  <c r="Q20" i="8" l="1"/>
  <c r="N16" i="8"/>
  <c r="N20" i="8"/>
  <c r="N25" i="8"/>
  <c r="N28" i="8" s="1"/>
  <c r="M20" i="8"/>
  <c r="L20" i="8"/>
  <c r="L27" i="8"/>
  <c r="L30" i="8" s="1"/>
  <c r="M15" i="8"/>
  <c r="O23" i="8"/>
  <c r="P27" i="8"/>
  <c r="P30" i="8" s="1"/>
  <c r="N23" i="8"/>
  <c r="K15" i="8"/>
  <c r="O15" i="8"/>
  <c r="L16" i="8"/>
  <c r="M16" i="8"/>
  <c r="Q16" i="8"/>
  <c r="L26" i="8"/>
  <c r="L29" i="8" s="1"/>
  <c r="P26" i="8"/>
  <c r="P29" i="8" s="1"/>
  <c r="P16" i="8"/>
  <c r="O22" i="8"/>
  <c r="M22" i="8"/>
  <c r="Q22" i="8"/>
  <c r="Q15" i="8"/>
  <c r="N21" i="8"/>
  <c r="L15" i="8"/>
  <c r="P15" i="8"/>
  <c r="O21" i="8"/>
  <c r="F11" i="7"/>
  <c r="E16" i="7"/>
  <c r="E21" i="7"/>
  <c r="E24" i="7" s="1"/>
  <c r="D16" i="7"/>
  <c r="C16" i="7"/>
  <c r="C23" i="7"/>
  <c r="C26" i="7" s="1"/>
  <c r="D11" i="7"/>
  <c r="D23" i="7"/>
  <c r="D26" i="7" s="1"/>
  <c r="H19" i="7"/>
  <c r="F19" i="7"/>
  <c r="C11" i="7"/>
  <c r="G11" i="7"/>
  <c r="G23" i="7"/>
  <c r="G26" i="7" s="1"/>
  <c r="E23" i="7"/>
  <c r="E26" i="7" s="1"/>
  <c r="C12" i="7"/>
  <c r="D12" i="7"/>
  <c r="H12" i="7"/>
  <c r="C22" i="7"/>
  <c r="C25" i="7" s="1"/>
  <c r="G18" i="7"/>
  <c r="G12" i="7"/>
  <c r="F18" i="7"/>
  <c r="E12" i="7"/>
  <c r="F17" i="7"/>
  <c r="D17" i="7"/>
  <c r="H17" i="7"/>
  <c r="H11" i="7"/>
  <c r="E17" i="7"/>
  <c r="N24" i="8"/>
  <c r="L22" i="8"/>
  <c r="M23" i="8"/>
  <c r="Q23" i="8"/>
  <c r="Q24" i="8" s="1"/>
  <c r="K25" i="8"/>
  <c r="K28" i="8" s="1"/>
  <c r="O25" i="8"/>
  <c r="O28" i="8" s="1"/>
  <c r="O31" i="8" s="1"/>
  <c r="M27" i="8"/>
  <c r="M30" i="8" s="1"/>
  <c r="N15" i="8"/>
  <c r="K16" i="8"/>
  <c r="O16" i="8"/>
  <c r="K20" i="8"/>
  <c r="O20" i="8"/>
  <c r="L21" i="8"/>
  <c r="P21" i="8"/>
  <c r="L25" i="8"/>
  <c r="L28" i="8" s="1"/>
  <c r="P25" i="8"/>
  <c r="P28" i="8" s="1"/>
  <c r="M26" i="8"/>
  <c r="M29" i="8" s="1"/>
  <c r="Q26" i="8"/>
  <c r="Q29" i="8" s="1"/>
  <c r="N27" i="8"/>
  <c r="N30" i="8" s="1"/>
  <c r="K21" i="8"/>
  <c r="P22" i="8"/>
  <c r="Q27" i="8"/>
  <c r="Q30" i="8" s="1"/>
  <c r="K23" i="8"/>
  <c r="M25" i="8"/>
  <c r="M28" i="8" s="1"/>
  <c r="Q25" i="8"/>
  <c r="Q28" i="8" s="1"/>
  <c r="N26" i="8"/>
  <c r="N29" i="8" s="1"/>
  <c r="K27" i="8"/>
  <c r="K30" i="8" s="1"/>
  <c r="K22" i="8"/>
  <c r="L23" i="8"/>
  <c r="P23" i="8"/>
  <c r="K26" i="8"/>
  <c r="K29" i="8" s="1"/>
  <c r="F20" i="7"/>
  <c r="B17" i="7"/>
  <c r="C18" i="7"/>
  <c r="F21" i="7"/>
  <c r="F24" i="7" s="1"/>
  <c r="F27" i="7" s="1"/>
  <c r="G22" i="7"/>
  <c r="G25" i="7" s="1"/>
  <c r="H23" i="7"/>
  <c r="H26" i="7" s="1"/>
  <c r="E11" i="7"/>
  <c r="F12" i="7"/>
  <c r="F16" i="7"/>
  <c r="C17" i="7"/>
  <c r="G17" i="7"/>
  <c r="D18" i="7"/>
  <c r="H18" i="7"/>
  <c r="H20" i="7" s="1"/>
  <c r="E19" i="7"/>
  <c r="E20" i="7" s="1"/>
  <c r="C21" i="7"/>
  <c r="C24" i="7" s="1"/>
  <c r="G21" i="7"/>
  <c r="G24" i="7" s="1"/>
  <c r="D22" i="7"/>
  <c r="D25" i="7" s="1"/>
  <c r="H22" i="7"/>
  <c r="H25" i="7" s="1"/>
  <c r="B11" i="7"/>
  <c r="B19" i="7"/>
  <c r="D21" i="7"/>
  <c r="D24" i="7" s="1"/>
  <c r="H21" i="7"/>
  <c r="H24" i="7" s="1"/>
  <c r="H27" i="7" s="1"/>
  <c r="E22" i="7"/>
  <c r="E25" i="7" s="1"/>
  <c r="B23" i="7"/>
  <c r="B26" i="7" s="1"/>
  <c r="D19" i="7"/>
  <c r="B21" i="7"/>
  <c r="B24" i="7" s="1"/>
  <c r="B16" i="7"/>
  <c r="B18" i="7"/>
  <c r="C19" i="7"/>
  <c r="G19" i="7"/>
  <c r="B22" i="7"/>
  <c r="B25" i="7" s="1"/>
  <c r="G28" i="3"/>
  <c r="G31" i="3" s="1"/>
  <c r="C28" i="3"/>
  <c r="C31" i="3" s="1"/>
  <c r="E26" i="3"/>
  <c r="H12" i="3"/>
  <c r="D12" i="3"/>
  <c r="H29" i="3"/>
  <c r="H31" i="3" s="1"/>
  <c r="H26" i="3"/>
  <c r="D26" i="3"/>
  <c r="G12" i="3"/>
  <c r="C12" i="3"/>
  <c r="N31" i="8" l="1"/>
  <c r="O24" i="8"/>
  <c r="P31" i="8"/>
  <c r="Q31" i="8"/>
  <c r="M31" i="8"/>
  <c r="L31" i="8"/>
  <c r="M24" i="8"/>
  <c r="E27" i="7"/>
  <c r="D27" i="7"/>
  <c r="D20" i="7"/>
  <c r="G20" i="7"/>
  <c r="G27" i="7"/>
  <c r="C27" i="7"/>
  <c r="P24" i="8"/>
  <c r="K24" i="8"/>
  <c r="L24" i="8"/>
  <c r="K31" i="8"/>
  <c r="B27" i="7"/>
  <c r="C20" i="7"/>
  <c r="B20" i="7"/>
  <c r="H16" i="5"/>
  <c r="G16" i="5"/>
  <c r="F16" i="5"/>
  <c r="E16" i="5"/>
  <c r="E20" i="5" s="1"/>
  <c r="D16" i="5"/>
  <c r="C16" i="5"/>
  <c r="B16" i="5"/>
  <c r="H15" i="5"/>
  <c r="H19" i="5" s="1"/>
  <c r="G15" i="5"/>
  <c r="F15" i="5"/>
  <c r="E15" i="5"/>
  <c r="E19" i="5" s="1"/>
  <c r="D15" i="5"/>
  <c r="D19" i="5" s="1"/>
  <c r="C15" i="5"/>
  <c r="B15" i="5"/>
  <c r="H14" i="5"/>
  <c r="G14" i="5"/>
  <c r="F14" i="5"/>
  <c r="E14" i="5"/>
  <c r="D14" i="5"/>
  <c r="C14" i="5"/>
  <c r="C17" i="5" s="1"/>
  <c r="B14" i="5"/>
  <c r="F23" i="5" s="1"/>
  <c r="F26" i="5" s="1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D12" i="5" s="1"/>
  <c r="C9" i="5"/>
  <c r="B9" i="5"/>
  <c r="H8" i="5"/>
  <c r="G8" i="5"/>
  <c r="F8" i="5"/>
  <c r="E8" i="5"/>
  <c r="D8" i="5"/>
  <c r="C8" i="5"/>
  <c r="B8" i="5"/>
  <c r="H15" i="4"/>
  <c r="G15" i="4"/>
  <c r="F15" i="4"/>
  <c r="F19" i="4" s="1"/>
  <c r="E15" i="4"/>
  <c r="D15" i="4"/>
  <c r="C15" i="4"/>
  <c r="B15" i="4"/>
  <c r="H14" i="4"/>
  <c r="G14" i="4"/>
  <c r="F14" i="4"/>
  <c r="E14" i="4"/>
  <c r="E18" i="4" s="1"/>
  <c r="D14" i="4"/>
  <c r="D18" i="4" s="1"/>
  <c r="C14" i="4"/>
  <c r="C18" i="4" s="1"/>
  <c r="B14" i="4"/>
  <c r="F23" i="4" s="1"/>
  <c r="F27" i="4" s="1"/>
  <c r="H13" i="4"/>
  <c r="H16" i="4" s="1"/>
  <c r="G13" i="4"/>
  <c r="F13" i="4"/>
  <c r="E13" i="4"/>
  <c r="D13" i="4"/>
  <c r="D16" i="4" s="1"/>
  <c r="C13" i="4"/>
  <c r="C16" i="4" s="1"/>
  <c r="B13" i="4"/>
  <c r="H10" i="4"/>
  <c r="G10" i="4"/>
  <c r="F10" i="4"/>
  <c r="E10" i="4"/>
  <c r="D10" i="4"/>
  <c r="C10" i="4"/>
  <c r="B10" i="4"/>
  <c r="H9" i="4"/>
  <c r="G9" i="4"/>
  <c r="F9" i="4"/>
  <c r="E9" i="4"/>
  <c r="D9" i="4"/>
  <c r="D11" i="4" s="1"/>
  <c r="C9" i="4"/>
  <c r="B9" i="4"/>
  <c r="H8" i="4"/>
  <c r="G8" i="4"/>
  <c r="F8" i="4"/>
  <c r="E8" i="4"/>
  <c r="D8" i="4"/>
  <c r="C8" i="4"/>
  <c r="C11" i="4" s="1"/>
  <c r="B8" i="4"/>
  <c r="B11" i="4" s="1"/>
  <c r="H7" i="4"/>
  <c r="F7" i="4"/>
  <c r="E7" i="4"/>
  <c r="D7" i="4"/>
  <c r="C7" i="4"/>
  <c r="B7" i="4"/>
  <c r="J19" i="2"/>
  <c r="I19" i="2"/>
  <c r="H19" i="2"/>
  <c r="G19" i="2"/>
  <c r="G24" i="2" s="1"/>
  <c r="G32" i="2" s="1"/>
  <c r="F19" i="2"/>
  <c r="F24" i="2" s="1"/>
  <c r="F32" i="2" s="1"/>
  <c r="E19" i="2"/>
  <c r="D19" i="2"/>
  <c r="J18" i="2"/>
  <c r="J27" i="2" s="1"/>
  <c r="I18" i="2"/>
  <c r="I27" i="2" s="1"/>
  <c r="H18" i="2"/>
  <c r="G18" i="2"/>
  <c r="F18" i="2"/>
  <c r="F23" i="2" s="1"/>
  <c r="F31" i="2" s="1"/>
  <c r="E18" i="2"/>
  <c r="E23" i="2" s="1"/>
  <c r="E31" i="2" s="1"/>
  <c r="D18" i="2"/>
  <c r="D27" i="2" s="1"/>
  <c r="J17" i="2"/>
  <c r="I17" i="2"/>
  <c r="H17" i="2"/>
  <c r="H20" i="2" s="1"/>
  <c r="G17" i="2"/>
  <c r="F17" i="2"/>
  <c r="E17" i="2"/>
  <c r="D17" i="2"/>
  <c r="G22" i="2" s="1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J11" i="2"/>
  <c r="I11" i="2"/>
  <c r="H11" i="2"/>
  <c r="G11" i="2"/>
  <c r="F11" i="2"/>
  <c r="E11" i="2"/>
  <c r="D11" i="2"/>
  <c r="G24" i="5" l="1"/>
  <c r="G27" i="5" s="1"/>
  <c r="G17" i="5"/>
  <c r="H25" i="5"/>
  <c r="H28" i="5" s="1"/>
  <c r="C20" i="5"/>
  <c r="D20" i="5"/>
  <c r="E18" i="5"/>
  <c r="I24" i="2"/>
  <c r="I32" i="2" s="1"/>
  <c r="I20" i="2"/>
  <c r="G27" i="2"/>
  <c r="F15" i="2"/>
  <c r="G16" i="2"/>
  <c r="E26" i="2"/>
  <c r="D16" i="2"/>
  <c r="H16" i="2"/>
  <c r="E28" i="2"/>
  <c r="G11" i="4"/>
  <c r="G16" i="4"/>
  <c r="G24" i="4"/>
  <c r="G28" i="4" s="1"/>
  <c r="E22" i="4"/>
  <c r="B12" i="5"/>
  <c r="F12" i="5"/>
  <c r="E17" i="5"/>
  <c r="C12" i="5"/>
  <c r="G12" i="5"/>
  <c r="D17" i="5"/>
  <c r="H17" i="5"/>
  <c r="F20" i="5"/>
  <c r="D24" i="5"/>
  <c r="D27" i="5" s="1"/>
  <c r="D13" i="5"/>
  <c r="H13" i="5"/>
  <c r="H12" i="5"/>
  <c r="F19" i="5"/>
  <c r="G20" i="5"/>
  <c r="H24" i="5"/>
  <c r="H27" i="5" s="1"/>
  <c r="E13" i="5"/>
  <c r="F18" i="5"/>
  <c r="C19" i="5"/>
  <c r="G19" i="5"/>
  <c r="H20" i="5"/>
  <c r="E25" i="5"/>
  <c r="E28" i="5" s="1"/>
  <c r="E22" i="5"/>
  <c r="E21" i="5"/>
  <c r="E12" i="5"/>
  <c r="B13" i="5"/>
  <c r="F13" i="5"/>
  <c r="B17" i="5"/>
  <c r="F17" i="5"/>
  <c r="C18" i="5"/>
  <c r="G18" i="5"/>
  <c r="D23" i="5"/>
  <c r="D26" i="5" s="1"/>
  <c r="H23" i="5"/>
  <c r="H26" i="5" s="1"/>
  <c r="E24" i="5"/>
  <c r="E27" i="5" s="1"/>
  <c r="B25" i="5"/>
  <c r="B28" i="5" s="1"/>
  <c r="F25" i="5"/>
  <c r="F28" i="5" s="1"/>
  <c r="G23" i="5"/>
  <c r="G26" i="5" s="1"/>
  <c r="C13" i="5"/>
  <c r="G13" i="5"/>
  <c r="D18" i="5"/>
  <c r="H18" i="5"/>
  <c r="B20" i="5"/>
  <c r="E23" i="5"/>
  <c r="E26" i="5" s="1"/>
  <c r="B24" i="5"/>
  <c r="B27" i="5" s="1"/>
  <c r="F24" i="5"/>
  <c r="F27" i="5" s="1"/>
  <c r="C25" i="5"/>
  <c r="C28" i="5" s="1"/>
  <c r="G25" i="5"/>
  <c r="G28" i="5" s="1"/>
  <c r="B18" i="5"/>
  <c r="C23" i="5"/>
  <c r="C26" i="5" s="1"/>
  <c r="B19" i="5"/>
  <c r="B23" i="5"/>
  <c r="B26" i="5" s="1"/>
  <c r="C24" i="5"/>
  <c r="C27" i="5" s="1"/>
  <c r="D25" i="5"/>
  <c r="D28" i="5" s="1"/>
  <c r="D12" i="4"/>
  <c r="H12" i="4"/>
  <c r="H11" i="4"/>
  <c r="E17" i="4"/>
  <c r="E20" i="4" s="1"/>
  <c r="F18" i="4"/>
  <c r="C19" i="4"/>
  <c r="G19" i="4"/>
  <c r="E12" i="4"/>
  <c r="F16" i="4"/>
  <c r="G23" i="4"/>
  <c r="G27" i="4" s="1"/>
  <c r="D19" i="4"/>
  <c r="H24" i="4"/>
  <c r="H28" i="4" s="1"/>
  <c r="F11" i="4"/>
  <c r="H18" i="4"/>
  <c r="E19" i="4"/>
  <c r="E16" i="4"/>
  <c r="E26" i="4"/>
  <c r="F17" i="4"/>
  <c r="F20" i="4" s="1"/>
  <c r="G18" i="4"/>
  <c r="H19" i="4"/>
  <c r="F22" i="4"/>
  <c r="D24" i="4"/>
  <c r="D28" i="4" s="1"/>
  <c r="E11" i="4"/>
  <c r="B12" i="4"/>
  <c r="F12" i="4"/>
  <c r="B16" i="4"/>
  <c r="C17" i="4"/>
  <c r="C20" i="4" s="1"/>
  <c r="G17" i="4"/>
  <c r="C22" i="4"/>
  <c r="G22" i="4"/>
  <c r="D23" i="4"/>
  <c r="D27" i="4" s="1"/>
  <c r="H23" i="4"/>
  <c r="H27" i="4" s="1"/>
  <c r="E24" i="4"/>
  <c r="E28" i="4" s="1"/>
  <c r="C23" i="4"/>
  <c r="C27" i="4" s="1"/>
  <c r="C12" i="4"/>
  <c r="G12" i="4"/>
  <c r="D17" i="4"/>
  <c r="D20" i="4" s="1"/>
  <c r="H17" i="4"/>
  <c r="H20" i="4" s="1"/>
  <c r="B19" i="4"/>
  <c r="D22" i="4"/>
  <c r="H22" i="4"/>
  <c r="E23" i="4"/>
  <c r="E27" i="4" s="1"/>
  <c r="B24" i="4"/>
  <c r="B28" i="4" s="1"/>
  <c r="F24" i="4"/>
  <c r="F28" i="4" s="1"/>
  <c r="B17" i="4"/>
  <c r="B22" i="4"/>
  <c r="B18" i="4"/>
  <c r="B23" i="4"/>
  <c r="B27" i="4" s="1"/>
  <c r="C24" i="4"/>
  <c r="C28" i="4" s="1"/>
  <c r="E15" i="2"/>
  <c r="I15" i="2"/>
  <c r="F20" i="2"/>
  <c r="J20" i="2"/>
  <c r="H28" i="2"/>
  <c r="F16" i="2"/>
  <c r="J16" i="2"/>
  <c r="J15" i="2"/>
  <c r="G26" i="2"/>
  <c r="H27" i="2"/>
  <c r="I28" i="2"/>
  <c r="G20" i="2"/>
  <c r="J28" i="2"/>
  <c r="G30" i="2"/>
  <c r="H22" i="2"/>
  <c r="I23" i="2"/>
  <c r="I31" i="2" s="1"/>
  <c r="J24" i="2"/>
  <c r="J32" i="2" s="1"/>
  <c r="D26" i="2"/>
  <c r="E27" i="2"/>
  <c r="F28" i="2"/>
  <c r="G15" i="2"/>
  <c r="D20" i="2"/>
  <c r="E22" i="2"/>
  <c r="J23" i="2"/>
  <c r="J31" i="2" s="1"/>
  <c r="I26" i="2"/>
  <c r="F27" i="2"/>
  <c r="G28" i="2"/>
  <c r="D15" i="2"/>
  <c r="H15" i="2"/>
  <c r="E16" i="2"/>
  <c r="I16" i="2"/>
  <c r="E20" i="2"/>
  <c r="F22" i="2"/>
  <c r="J22" i="2"/>
  <c r="G23" i="2"/>
  <c r="G31" i="2" s="1"/>
  <c r="D24" i="2"/>
  <c r="D32" i="2" s="1"/>
  <c r="H24" i="2"/>
  <c r="H32" i="2" s="1"/>
  <c r="F26" i="2"/>
  <c r="J26" i="2"/>
  <c r="D28" i="2"/>
  <c r="D22" i="2"/>
  <c r="H26" i="2"/>
  <c r="I22" i="2"/>
  <c r="D23" i="2"/>
  <c r="D31" i="2" s="1"/>
  <c r="H23" i="2"/>
  <c r="H31" i="2" s="1"/>
  <c r="E24" i="2"/>
  <c r="E32" i="2" s="1"/>
  <c r="E29" i="5" l="1"/>
  <c r="B29" i="5"/>
  <c r="F22" i="5"/>
  <c r="I29" i="2"/>
  <c r="E29" i="2"/>
  <c r="D29" i="2"/>
  <c r="G25" i="2"/>
  <c r="F21" i="5"/>
  <c r="F29" i="5"/>
  <c r="F29" i="2"/>
  <c r="H29" i="2"/>
  <c r="J29" i="2"/>
  <c r="G29" i="2"/>
  <c r="C29" i="5"/>
  <c r="H29" i="5"/>
  <c r="G21" i="5"/>
  <c r="G22" i="5"/>
  <c r="C21" i="5"/>
  <c r="C22" i="5"/>
  <c r="H21" i="5"/>
  <c r="H22" i="5"/>
  <c r="G29" i="5"/>
  <c r="B22" i="5"/>
  <c r="B21" i="5"/>
  <c r="D21" i="5"/>
  <c r="D22" i="5"/>
  <c r="D29" i="5"/>
  <c r="B20" i="4"/>
  <c r="G20" i="4"/>
  <c r="C25" i="4"/>
  <c r="C26" i="4"/>
  <c r="C29" i="4" s="1"/>
  <c r="D25" i="4"/>
  <c r="D26" i="4"/>
  <c r="D29" i="4" s="1"/>
  <c r="E25" i="4"/>
  <c r="B25" i="4"/>
  <c r="B26" i="4"/>
  <c r="B29" i="4" s="1"/>
  <c r="G25" i="4"/>
  <c r="G26" i="4"/>
  <c r="G29" i="4" s="1"/>
  <c r="H25" i="4"/>
  <c r="H26" i="4"/>
  <c r="H29" i="4" s="1"/>
  <c r="F26" i="4"/>
  <c r="F29" i="4" s="1"/>
  <c r="F25" i="4"/>
  <c r="E29" i="4"/>
  <c r="G33" i="2"/>
  <c r="J25" i="2"/>
  <c r="J30" i="2"/>
  <c r="J33" i="2" s="1"/>
  <c r="D25" i="2"/>
  <c r="D30" i="2"/>
  <c r="D33" i="2" s="1"/>
  <c r="F25" i="2"/>
  <c r="F30" i="2"/>
  <c r="F33" i="2" s="1"/>
  <c r="I25" i="2"/>
  <c r="I30" i="2"/>
  <c r="I33" i="2" s="1"/>
  <c r="E30" i="2"/>
  <c r="E33" i="2" s="1"/>
  <c r="E25" i="2"/>
  <c r="H25" i="2"/>
  <c r="H30" i="2"/>
  <c r="H33" i="2" s="1"/>
</calcChain>
</file>

<file path=xl/sharedStrings.xml><?xml version="1.0" encoding="utf-8"?>
<sst xmlns="http://schemas.openxmlformats.org/spreadsheetml/2006/main" count="172" uniqueCount="50">
  <si>
    <t>900rpm speed</t>
  </si>
  <si>
    <t>1omg</t>
  </si>
  <si>
    <t>Reaction conditions</t>
  </si>
  <si>
    <t>1st</t>
  </si>
  <si>
    <t>2nd</t>
  </si>
  <si>
    <t>3rd</t>
  </si>
  <si>
    <t>% degradation(average)</t>
  </si>
  <si>
    <t>std</t>
  </si>
  <si>
    <t>C1</t>
  </si>
  <si>
    <t>C2</t>
  </si>
  <si>
    <t>C3</t>
  </si>
  <si>
    <t>C0/C(1)</t>
  </si>
  <si>
    <t>C0/C(2)</t>
  </si>
  <si>
    <t>C0/C(3)</t>
  </si>
  <si>
    <t>C/C0</t>
  </si>
  <si>
    <t>C/Co(2)</t>
  </si>
  <si>
    <t>C/C0(3)</t>
  </si>
  <si>
    <t>ln(Co/C)(1)</t>
  </si>
  <si>
    <t>ln(Co/C)(2)</t>
  </si>
  <si>
    <t>ln(Co/C)(3)</t>
  </si>
  <si>
    <t>pH3</t>
  </si>
  <si>
    <t>10ppm Iopamidol</t>
  </si>
  <si>
    <t>pH3 10ppm Iopamidol</t>
  </si>
  <si>
    <t>20mg GCN</t>
  </si>
  <si>
    <t>Graphitic Carbon Nitride</t>
  </si>
  <si>
    <t>5mM H2O2</t>
  </si>
  <si>
    <t>5mM H202</t>
  </si>
  <si>
    <t>C/Co(1)</t>
  </si>
  <si>
    <t>Average</t>
  </si>
  <si>
    <t>NaCuCN</t>
  </si>
  <si>
    <t>C/C0(1)</t>
  </si>
  <si>
    <t>C/C0(2)</t>
  </si>
  <si>
    <t>Light only</t>
  </si>
  <si>
    <t>20mg</t>
  </si>
  <si>
    <t>C/Co(3)</t>
  </si>
  <si>
    <t>No H202</t>
  </si>
  <si>
    <t>20mg catalyst</t>
  </si>
  <si>
    <t>Time (min)</t>
  </si>
  <si>
    <t>Time(min)</t>
  </si>
  <si>
    <t>Intensity 1</t>
  </si>
  <si>
    <t>Intensity 2</t>
  </si>
  <si>
    <t>Intensity 3</t>
  </si>
  <si>
    <t>pH3  Iopamidol</t>
  </si>
  <si>
    <t>Standard Deviation</t>
  </si>
  <si>
    <t>Absorbance 1</t>
  </si>
  <si>
    <t>Absorbance 2</t>
  </si>
  <si>
    <t>Absorbance 3</t>
  </si>
  <si>
    <t>Catalyst amount(mg)</t>
  </si>
  <si>
    <t>pH7 10ppm Iopamidol</t>
  </si>
  <si>
    <t>10ppm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</si>
</sst>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Light Only</c:v>
          </c:tx>
          <c:spPr>
            <a:ln w="38100">
              <a:noFill/>
            </a:ln>
          </c:spPr>
          <c:marker>
            <c:symbol val="circl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'Light Only'!$B$12:$H$12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0.24384901556823119</c:v>
                  </c:pt>
                  <c:pt idx="2">
                    <c:v>0.18574284057661558</c:v>
                  </c:pt>
                  <c:pt idx="3">
                    <c:v>0.57645478728423527</c:v>
                  </c:pt>
                  <c:pt idx="4">
                    <c:v>0.68458172385421301</c:v>
                  </c:pt>
                  <c:pt idx="5">
                    <c:v>0.34636328819748885</c:v>
                  </c:pt>
                  <c:pt idx="6">
                    <c:v>0.58362699787230043</c:v>
                  </c:pt>
                </c:numCache>
              </c:numRef>
            </c:plus>
            <c:minus>
              <c:numRef>
                <c:f>'Light Only'!$B$12:$H$12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0.24384901556823119</c:v>
                  </c:pt>
                  <c:pt idx="2">
                    <c:v>0.18574284057661558</c:v>
                  </c:pt>
                  <c:pt idx="3">
                    <c:v>0.57645478728423527</c:v>
                  </c:pt>
                  <c:pt idx="4">
                    <c:v>0.68458172385421301</c:v>
                  </c:pt>
                  <c:pt idx="5">
                    <c:v>0.34636328819748885</c:v>
                  </c:pt>
                  <c:pt idx="6">
                    <c:v>0.58362699787230043</c:v>
                  </c:pt>
                </c:numCache>
              </c:numRef>
            </c:minus>
          </c:errBars>
          <c:xVal>
            <c:numRef>
              <c:f>'Light Only'!$B$3:$H$3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'Light Only'!$B$11:$H$11</c:f>
              <c:numCache>
                <c:formatCode>General</c:formatCode>
                <c:ptCount val="7"/>
                <c:pt idx="0">
                  <c:v>0</c:v>
                </c:pt>
                <c:pt idx="1">
                  <c:v>1.3596160326498066</c:v>
                </c:pt>
                <c:pt idx="2">
                  <c:v>1.9427178750005687</c:v>
                </c:pt>
                <c:pt idx="3">
                  <c:v>2.1763794376008212</c:v>
                </c:pt>
                <c:pt idx="4">
                  <c:v>2.7678909457966374</c:v>
                </c:pt>
                <c:pt idx="5">
                  <c:v>3.6925379306342521</c:v>
                </c:pt>
                <c:pt idx="6">
                  <c:v>4.0705045513776525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A1-426F-AC9F-803C93B82D2B}"/>
            </c:ext>
          </c:extLst>
        </c:ser>
        <c:ser>
          <c:idx val="2"/>
          <c:order val="1"/>
          <c:tx>
            <c:v>H202 only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'[1]Codoped-MCF Slurry'!$K$16:$Q$16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2.7840969574901053</c:v>
                  </c:pt>
                  <c:pt idx="2">
                    <c:v>0.94054846934595393</c:v>
                  </c:pt>
                  <c:pt idx="3">
                    <c:v>4.6734286412483268</c:v>
                  </c:pt>
                  <c:pt idx="4">
                    <c:v>4.5149284726080223</c:v>
                  </c:pt>
                  <c:pt idx="5">
                    <c:v>3.5955553336907387</c:v>
                  </c:pt>
                  <c:pt idx="6">
                    <c:v>9.2797499667168211</c:v>
                  </c:pt>
                </c:numCache>
              </c:numRef>
            </c:plus>
            <c:minus>
              <c:numRef>
                <c:f>'[1]Codoped-MCF Slurry'!$K$16:$Q$16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2.7840969574901053</c:v>
                  </c:pt>
                  <c:pt idx="2">
                    <c:v>0.94054846934595393</c:v>
                  </c:pt>
                  <c:pt idx="3">
                    <c:v>4.6734286412483268</c:v>
                  </c:pt>
                  <c:pt idx="4">
                    <c:v>4.5149284726080223</c:v>
                  </c:pt>
                  <c:pt idx="5">
                    <c:v>3.5955553336907387</c:v>
                  </c:pt>
                  <c:pt idx="6">
                    <c:v>9.2797499667168211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'[1]Codoped-MCF Slurry'!$K$7:$Q$7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'[1]Codoped-MCF Slurry'!$K$15:$Q$15</c:f>
              <c:numCache>
                <c:formatCode>General</c:formatCode>
                <c:ptCount val="7"/>
                <c:pt idx="0">
                  <c:v>0</c:v>
                </c:pt>
                <c:pt idx="1">
                  <c:v>12.095751444803938</c:v>
                </c:pt>
                <c:pt idx="2">
                  <c:v>14.377300439488314</c:v>
                </c:pt>
                <c:pt idx="3">
                  <c:v>27.081394397018375</c:v>
                </c:pt>
                <c:pt idx="4">
                  <c:v>32.059796386967214</c:v>
                </c:pt>
                <c:pt idx="5">
                  <c:v>38.514211894520422</c:v>
                </c:pt>
                <c:pt idx="6">
                  <c:v>30.099125583487108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A1-426F-AC9F-803C93B82D2B}"/>
            </c:ext>
          </c:extLst>
        </c:ser>
        <c:ser>
          <c:idx val="3"/>
          <c:order val="2"/>
          <c:tx>
            <c:v>GCN/H202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'[1]GCN-10mg pH 3'!$K$16:$Q$16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2.1041050892681614</c:v>
                  </c:pt>
                  <c:pt idx="2">
                    <c:v>1.3988595805078845</c:v>
                  </c:pt>
                  <c:pt idx="3">
                    <c:v>1.495991280271147</c:v>
                  </c:pt>
                  <c:pt idx="4">
                    <c:v>2.4519189986678298</c:v>
                  </c:pt>
                  <c:pt idx="5">
                    <c:v>2.1620731669845092</c:v>
                  </c:pt>
                  <c:pt idx="6">
                    <c:v>1.9394914774678158</c:v>
                  </c:pt>
                </c:numCache>
              </c:numRef>
            </c:plus>
            <c:minus>
              <c:numRef>
                <c:f>'[1]GCN-10mg pH 3'!$K$16:$Q$16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2.1041050892681614</c:v>
                  </c:pt>
                  <c:pt idx="2">
                    <c:v>1.3988595805078845</c:v>
                  </c:pt>
                  <c:pt idx="3">
                    <c:v>1.495991280271147</c:v>
                  </c:pt>
                  <c:pt idx="4">
                    <c:v>2.4519189986678298</c:v>
                  </c:pt>
                  <c:pt idx="5">
                    <c:v>2.1620731669845092</c:v>
                  </c:pt>
                  <c:pt idx="6">
                    <c:v>1.9394914774678158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'[1]GCN-10mg pH 3'!$K$7:$Q$7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'[1]GCN-10mg pH 3'!$K$15:$Q$15</c:f>
              <c:numCache>
                <c:formatCode>General</c:formatCode>
                <c:ptCount val="7"/>
                <c:pt idx="0">
                  <c:v>0</c:v>
                </c:pt>
                <c:pt idx="1">
                  <c:v>9.8433400658551324</c:v>
                </c:pt>
                <c:pt idx="2">
                  <c:v>12.76179305811238</c:v>
                </c:pt>
                <c:pt idx="3">
                  <c:v>14.739179686413777</c:v>
                </c:pt>
                <c:pt idx="4">
                  <c:v>16.737336181169756</c:v>
                </c:pt>
                <c:pt idx="5">
                  <c:v>21.948643880992147</c:v>
                </c:pt>
                <c:pt idx="6">
                  <c:v>23.25216127298734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A1-426F-AC9F-803C93B82D2B}"/>
            </c:ext>
          </c:extLst>
        </c:ser>
        <c:ser>
          <c:idx val="0"/>
          <c:order val="4"/>
          <c:tx>
            <c:v>NaCuCN/H202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'[1]NaCuCN-10mg pH 3'!$K$16:$Q$16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2.4420734667169768</c:v>
                  </c:pt>
                  <c:pt idx="2">
                    <c:v>6.5903703656913066</c:v>
                  </c:pt>
                  <c:pt idx="3">
                    <c:v>4.4005142589481725</c:v>
                  </c:pt>
                  <c:pt idx="4">
                    <c:v>2.7279255235004038</c:v>
                  </c:pt>
                  <c:pt idx="5">
                    <c:v>1.9061008088432341</c:v>
                  </c:pt>
                  <c:pt idx="6">
                    <c:v>1.5736125336677265</c:v>
                  </c:pt>
                </c:numCache>
              </c:numRef>
            </c:plus>
            <c:minus>
              <c:numRef>
                <c:f>'[1]NaCuCN-10mg pH 3'!$K$16:$Q$16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2.4420734667169768</c:v>
                  </c:pt>
                  <c:pt idx="2">
                    <c:v>6.5903703656913066</c:v>
                  </c:pt>
                  <c:pt idx="3">
                    <c:v>4.4005142589481725</c:v>
                  </c:pt>
                  <c:pt idx="4">
                    <c:v>2.7279255235004038</c:v>
                  </c:pt>
                  <c:pt idx="5">
                    <c:v>1.9061008088432341</c:v>
                  </c:pt>
                  <c:pt idx="6">
                    <c:v>1.5736125336677265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'[1]NaCuCN-10mg pH 3'!$K$7:$Q$7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'[1]NaCuCN-10mg pH 3'!$K$15:$Q$15</c:f>
              <c:numCache>
                <c:formatCode>General</c:formatCode>
                <c:ptCount val="7"/>
                <c:pt idx="0">
                  <c:v>0</c:v>
                </c:pt>
                <c:pt idx="1">
                  <c:v>19.962250452665643</c:v>
                </c:pt>
                <c:pt idx="2">
                  <c:v>35.745613486092431</c:v>
                </c:pt>
                <c:pt idx="3">
                  <c:v>41.37408189538575</c:v>
                </c:pt>
                <c:pt idx="4">
                  <c:v>53.575462689446717</c:v>
                </c:pt>
                <c:pt idx="5">
                  <c:v>66.429354625602741</c:v>
                </c:pt>
                <c:pt idx="6">
                  <c:v>72.570844703388715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A1-426F-AC9F-803C93B8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47552"/>
        <c:axId val="1000348512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3"/>
                <c:tx>
                  <c:v>NaCuCN/H202</c:v>
                </c:tx>
                <c:spPr>
                  <a:ln w="38100" cap="rnd">
                    <a:noFill/>
                    <a:round/>
                  </a:ln>
                  <a:effectLst/>
                </c:spP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'[1]NaCuCN-10mg pH 3'!$K$24:$Q$24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0</c:v>
                        </c:pt>
                        <c:pt idx="1">
                          <c:v>2.4546087967412915E-2</c:v>
                        </c:pt>
                        <c:pt idx="2">
                          <c:v>6.6226678871196723E-2</c:v>
                        </c:pt>
                        <c:pt idx="3">
                          <c:v>4.4214787676541037E-2</c:v>
                        </c:pt>
                        <c:pt idx="4">
                          <c:v>2.741072997510063E-2</c:v>
                        </c:pt>
                        <c:pt idx="5">
                          <c:v>1.9160204398672737E-2</c:v>
                        </c:pt>
                        <c:pt idx="6">
                          <c:v>1.5798656364292011E-2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'[1]NaCuCN-10mg pH 3'!$K$24:$Q$24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0</c:v>
                        </c:pt>
                        <c:pt idx="1">
                          <c:v>2.4546087967412915E-2</c:v>
                        </c:pt>
                        <c:pt idx="2">
                          <c:v>6.6226678871196723E-2</c:v>
                        </c:pt>
                        <c:pt idx="3">
                          <c:v>4.4214787676541037E-2</c:v>
                        </c:pt>
                        <c:pt idx="4">
                          <c:v>2.741072997510063E-2</c:v>
                        </c:pt>
                        <c:pt idx="5">
                          <c:v>1.9160204398672737E-2</c:v>
                        </c:pt>
                        <c:pt idx="6">
                          <c:v>1.5798656364292011E-2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'[1]NaCuCN-10mg pH 3'!$K$7:$Q$7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20</c:v>
                      </c:pt>
                      <c:pt idx="3">
                        <c:v>40</c:v>
                      </c:pt>
                      <c:pt idx="4">
                        <c:v>60</c:v>
                      </c:pt>
                      <c:pt idx="5">
                        <c:v>90</c:v>
                      </c:pt>
                      <c:pt idx="6">
                        <c:v>120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'[1]NaCuCN-10mg pH 3'!$K$23:$Q$23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0.78763352070038695</c:v>
                      </c:pt>
                      <c:pt idx="2">
                        <c:v>0.72487472092656391</c:v>
                      </c:pt>
                      <c:pt idx="3">
                        <c:v>0.60769284772687582</c:v>
                      </c:pt>
                      <c:pt idx="4">
                        <c:v>0.49885325611402898</c:v>
                      </c:pt>
                      <c:pt idx="5">
                        <c:v>0.35778726431272972</c:v>
                      </c:pt>
                      <c:pt idx="6">
                        <c:v>0.27686178299960118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A0A1-426F-AC9F-803C93B82D2B}"/>
                  </c:ext>
                </c:extLst>
              </c15:ser>
            </c15:filteredScatterSeries>
          </c:ext>
        </c:extLst>
      </c:scatterChart>
      <c:valAx>
        <c:axId val="1000347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8512"/>
        <c:crosses val="autoZero"/>
        <c:crossBetween val="midCat"/>
      </c:valAx>
      <c:valAx>
        <c:axId val="1000348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Degradation(%)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7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'Light Only'!$B$16:$H$16</c:f>
                <c:numCache>
                  <c:formatCode>General</c:formatCode>
                  <c:ptCount val="7"/>
                  <c:pt idx="0">
                    <c:v>2.2001936726419761E-2</c:v>
                  </c:pt>
                  <c:pt idx="1">
                    <c:v>1.1223063789772794E-2</c:v>
                  </c:pt>
                  <c:pt idx="2">
                    <c:v>1.8492454242996274E-2</c:v>
                  </c:pt>
                  <c:pt idx="3">
                    <c:v>1.2514926389584987E-2</c:v>
                  </c:pt>
                  <c:pt idx="4">
                    <c:v>1.0943845072950185E-2</c:v>
                  </c:pt>
                  <c:pt idx="5">
                    <c:v>1.3273393718395213E-2</c:v>
                  </c:pt>
                  <c:pt idx="6">
                    <c:v>8.184610777975946E-3</c:v>
                  </c:pt>
                </c:numCache>
              </c:numRef>
            </c:plus>
            <c:minus>
              <c:numRef>
                <c:f>'Light Only'!$B$16:$H$16</c:f>
                <c:numCache>
                  <c:formatCode>General</c:formatCode>
                  <c:ptCount val="7"/>
                  <c:pt idx="0">
                    <c:v>2.2001936726419761E-2</c:v>
                  </c:pt>
                  <c:pt idx="1">
                    <c:v>1.1223063789772794E-2</c:v>
                  </c:pt>
                  <c:pt idx="2">
                    <c:v>1.8492454242996274E-2</c:v>
                  </c:pt>
                  <c:pt idx="3">
                    <c:v>1.2514926389584987E-2</c:v>
                  </c:pt>
                  <c:pt idx="4">
                    <c:v>1.0943845072950185E-2</c:v>
                  </c:pt>
                  <c:pt idx="5">
                    <c:v>1.3273393718395213E-2</c:v>
                  </c:pt>
                  <c:pt idx="6">
                    <c:v>8.184610777975946E-3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'Light Only'!$B$3:$H$3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'Light Only'!$B$15:$H$15</c:f>
              <c:numCache>
                <c:formatCode>General</c:formatCode>
                <c:ptCount val="7"/>
                <c:pt idx="0">
                  <c:v>4.3420300256316358</c:v>
                </c:pt>
                <c:pt idx="1">
                  <c:v>4.2876250457707794</c:v>
                </c:pt>
                <c:pt idx="2">
                  <c:v>4.2680065909923099</c:v>
                </c:pt>
                <c:pt idx="3">
                  <c:v>4.2356682533870371</c:v>
                </c:pt>
                <c:pt idx="4">
                  <c:v>4.24020139143171</c:v>
                </c:pt>
                <c:pt idx="5">
                  <c:v>4.1712207982424019</c:v>
                </c:pt>
                <c:pt idx="6">
                  <c:v>4.1815408275357013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B1-4F91-9239-109C7717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60496"/>
        <c:axId val="178960976"/>
      </c:scatterChart>
      <c:valAx>
        <c:axId val="17896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(min)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60976"/>
        <c:crosses val="autoZero"/>
        <c:crossBetween val="midCat"/>
      </c:valAx>
      <c:valAx>
        <c:axId val="1789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96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'NaCuCN-20mg pH3 no H202'!$B$13:$H$13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0.55683862643641291</c:v>
                  </c:pt>
                  <c:pt idx="2">
                    <c:v>0.67028763672990987</c:v>
                  </c:pt>
                  <c:pt idx="3">
                    <c:v>1.5793230508055842</c:v>
                  </c:pt>
                  <c:pt idx="4">
                    <c:v>0.97690880614816289</c:v>
                  </c:pt>
                  <c:pt idx="5">
                    <c:v>1.0998937694053272</c:v>
                  </c:pt>
                  <c:pt idx="6">
                    <c:v>1.507329238081182</c:v>
                  </c:pt>
                </c:numCache>
              </c:numRef>
            </c:plus>
            <c:minus>
              <c:numRef>
                <c:f>'NaCuCN-20mg pH3 no H202'!$B$13:$H$13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0.55683862643641291</c:v>
                  </c:pt>
                  <c:pt idx="2">
                    <c:v>0.67028763672990987</c:v>
                  </c:pt>
                  <c:pt idx="3">
                    <c:v>1.5793230508055842</c:v>
                  </c:pt>
                  <c:pt idx="4">
                    <c:v>0.97690880614816289</c:v>
                  </c:pt>
                  <c:pt idx="5">
                    <c:v>1.0998937694053272</c:v>
                  </c:pt>
                  <c:pt idx="6">
                    <c:v>1.507329238081182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'NaCuCN-20mg pH3 no H202'!$B$4:$H$4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90</c:v>
                </c:pt>
                <c:pt idx="6">
                  <c:v>120</c:v>
                </c:pt>
              </c:numCache>
            </c:numRef>
          </c:xVal>
          <c:yVal>
            <c:numRef>
              <c:f>'NaCuCN-20mg pH3 no H202'!$B$12:$H$12</c:f>
              <c:numCache>
                <c:formatCode>General</c:formatCode>
                <c:ptCount val="7"/>
                <c:pt idx="0">
                  <c:v>0</c:v>
                </c:pt>
                <c:pt idx="1">
                  <c:v>15.340316667654639</c:v>
                </c:pt>
                <c:pt idx="2">
                  <c:v>22.968274938169028</c:v>
                </c:pt>
                <c:pt idx="3">
                  <c:v>34.270981452982824</c:v>
                </c:pt>
                <c:pt idx="4">
                  <c:v>39.509428727926341</c:v>
                </c:pt>
                <c:pt idx="5">
                  <c:v>37.827842535603885</c:v>
                </c:pt>
                <c:pt idx="6">
                  <c:v>45.214801341403813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DB-46D5-AFAE-5B3B7E10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47552"/>
        <c:axId val="1000348512"/>
      </c:scatterChart>
      <c:valAx>
        <c:axId val="1000347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8512"/>
        <c:crosses val="autoZero"/>
        <c:crossBetween val="midCat"/>
      </c:valAx>
      <c:valAx>
        <c:axId val="1000348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Degradation(%)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4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[2]Sheet1!$E$19</c:f>
                <c:numCache>
                  <c:formatCode>General</c:formatCode>
                  <c:ptCount val="1"/>
                  <c:pt idx="0">
                    <c:v>1.6901340957610169</c:v>
                  </c:pt>
                </c:numCache>
              </c:numRef>
            </c:plus>
            <c:minus>
              <c:numRef>
                <c:f>[2]Sheet1!$E$19</c:f>
                <c:numCache>
                  <c:formatCode>General</c:formatCode>
                  <c:ptCount val="1"/>
                  <c:pt idx="0">
                    <c:v>1.6901340957610169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[2]Sheet1!$E$14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[2]Sheet1!$E$18</c:f>
              <c:numCache>
                <c:formatCode>General</c:formatCode>
                <c:ptCount val="1"/>
                <c:pt idx="0">
                  <c:v>25.099690601790225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8D-4B2F-861E-1F2176F1900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[2]Sheet1!$F$19</c:f>
                <c:numCache>
                  <c:formatCode>General</c:formatCode>
                  <c:ptCount val="1"/>
                  <c:pt idx="0">
                    <c:v>1.4758736068075784</c:v>
                  </c:pt>
                </c:numCache>
              </c:numRef>
            </c:plus>
            <c:minus>
              <c:numRef>
                <c:f>[2]Sheet1!$F$19</c:f>
                <c:numCache>
                  <c:formatCode>General</c:formatCode>
                  <c:ptCount val="1"/>
                  <c:pt idx="0">
                    <c:v>1.4758736068075784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[2]Sheet1!$F$18</c:f>
              <c:numCache>
                <c:formatCode>General</c:formatCode>
                <c:ptCount val="1"/>
                <c:pt idx="0">
                  <c:v>28.876836314790733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8D-4B2F-861E-1F2176F1900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[2]Sheet1!$G$19</c:f>
                <c:numCache>
                  <c:formatCode>General</c:formatCode>
                  <c:ptCount val="1"/>
                  <c:pt idx="0">
                    <c:v>1.930148344763509</c:v>
                  </c:pt>
                </c:numCache>
              </c:numRef>
            </c:plus>
            <c:minus>
              <c:numRef>
                <c:f>[2]Sheet1!$G$19</c:f>
                <c:numCache>
                  <c:formatCode>General</c:formatCode>
                  <c:ptCount val="1"/>
                  <c:pt idx="0">
                    <c:v>1.930148344763509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[2]Sheet1!$G$14</c:f>
              <c:numCache>
                <c:formatCode>General</c:formatCode>
                <c:ptCount val="1"/>
                <c:pt idx="0">
                  <c:v>15</c:v>
                </c:pt>
              </c:numCache>
            </c:numRef>
          </c:xVal>
          <c:yVal>
            <c:numRef>
              <c:f>[2]Sheet1!$G$18</c:f>
              <c:numCache>
                <c:formatCode>General</c:formatCode>
                <c:ptCount val="1"/>
                <c:pt idx="0">
                  <c:v>35.212841395019012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8D-4B2F-861E-1F2176F1900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[2]Sheet1!$H$19</c:f>
                <c:numCache>
                  <c:formatCode>General</c:formatCode>
                  <c:ptCount val="1"/>
                  <c:pt idx="0">
                    <c:v>1.9478098187680737</c:v>
                  </c:pt>
                </c:numCache>
              </c:numRef>
            </c:plus>
            <c:minus>
              <c:numRef>
                <c:f>[2]Sheet1!$H$19</c:f>
                <c:numCache>
                  <c:formatCode>General</c:formatCode>
                  <c:ptCount val="1"/>
                  <c:pt idx="0">
                    <c:v>1.9478098187680737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[2]Sheet1!$H$14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[2]Sheet1!$H$18</c:f>
              <c:numCache>
                <c:formatCode>General</c:formatCode>
                <c:ptCount val="1"/>
                <c:pt idx="0">
                  <c:v>45.830779952793179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8D-4B2F-861E-1F2176F1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23199"/>
        <c:axId val="857824927"/>
      </c:scatterChart>
      <c:valAx>
        <c:axId val="857823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Residence 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24927"/>
        <c:crosses val="autoZero"/>
        <c:crossBetween val="midCat"/>
      </c:valAx>
      <c:valAx>
        <c:axId val="857824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Degradation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23199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9</xdr:row>
      <xdr:rowOff>85725</xdr:rowOff>
    </xdr:from>
    <xdr:to>
      <xdr:col>31</xdr:col>
      <xdr:colOff>314325</xdr:colOff>
      <xdr:row>20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92406A-BA2D-46C1-BCF1-D080CAEC5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533400</xdr:colOff>
      <xdr:row>0</xdr:row>
      <xdr:rowOff>0</xdr:rowOff>
    </xdr:from>
    <xdr:to>
      <xdr:col>32</xdr:col>
      <xdr:colOff>228600</xdr:colOff>
      <xdr:row>13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7DF2E3-56AC-4AF9-A9B9-75AA12DA0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509587</xdr:colOff>
      <xdr:row>17</xdr:row>
      <xdr:rowOff>109537</xdr:rowOff>
    </xdr:from>
    <xdr:to>
      <xdr:col>29</xdr:col>
      <xdr:colOff>204787</xdr:colOff>
      <xdr:row>31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3623B6-0BAA-4811-84C7-389F108A1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285750</xdr:colOff>
      <xdr:row>46</xdr:row>
      <xdr:rowOff>47625</xdr:rowOff>
    </xdr:from>
    <xdr:to>
      <xdr:col>27</xdr:col>
      <xdr:colOff>541261</xdr:colOff>
      <xdr:row>63</xdr:row>
      <xdr:rowOff>108857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009D7B27-C84C-4D5D-99D4-2A16FE93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Codoped%20Catalyst%20Paper%20Data\Data\HCMP%20Low%20pH%20(version%208).xlsx" TargetMode="External"/><Relationship Id="rId1" Type="http://schemas.openxmlformats.org/officeDocument/2006/relationships/externalLinkPath" Target="HCMP%20Low%20pH%20(version%208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Iopamidol-expt.xlsx" TargetMode="External"/><Relationship Id="rId1" Type="http://schemas.openxmlformats.org/officeDocument/2006/relationships/externalLinkPath" Target="/Users/User/Downloads/Iopamidol-ex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CMP-20mg pH 7 0mM H202 (3)"/>
      <sheetName val="HCMP-20mg pH 7 0mM H202"/>
      <sheetName val="Sheet5"/>
      <sheetName val="HCMP-20mg pH 7 1mM H202"/>
      <sheetName val="HCMP-20mg pH 7 3mM H202 (2)"/>
      <sheetName val="HCMP-20mg pH 7 5mM H202 (2)"/>
      <sheetName val="NaCuCN-20mg pH3 1M KHPO4 H2O2"/>
      <sheetName val="NaCuCN-20mg pH3 no H202"/>
      <sheetName val="Combined Degradation Graphs"/>
      <sheetName val="HCMP Exp 1 pH2 (3)"/>
      <sheetName val="1ml meth(1st)"/>
      <sheetName val="5ml meth"/>
      <sheetName val="10ml meth"/>
      <sheetName val="2ml meth"/>
      <sheetName val="HCMP-meth only (0ml)repeats"/>
      <sheetName val="HCMP-meth only (2ml)repeats"/>
      <sheetName val="HCMP-meth only (4ml) repeats"/>
      <sheetName val="HCMP-meth only (5ml) repeat "/>
      <sheetName val="HCMP-meth only (6ml) repeat (3)"/>
      <sheetName val="Combine repeats graph"/>
      <sheetName val="NaCuCN-20mg pH 3"/>
      <sheetName val="Sheet3"/>
      <sheetName val="NaCuCN-5mg pH 3"/>
      <sheetName val="H2O2 only (2)"/>
      <sheetName val="HCMP-10mg pH 3"/>
      <sheetName val="HCMP-20mg pH 3"/>
      <sheetName val="NaCuCN-10mg pH 3"/>
      <sheetName val="NaCuCN-NaCl 10mg pH 7"/>
      <sheetName val="NaCuCN-10mg pH 7"/>
      <sheetName val="NaCuCN-10mg pH 12  "/>
      <sheetName val="GCN-10mg pH 3"/>
      <sheetName val="MCF UnCoated Experiments "/>
      <sheetName val="MCF Coated Experiments"/>
      <sheetName val="New Codoped-MCF"/>
      <sheetName val="Codoped-MCF Slurry"/>
      <sheetName val="Light Only"/>
      <sheetName val="HCMP-meth only(4ml)"/>
      <sheetName val="HCMP-meth only(5ml)"/>
      <sheetName val="HCMP-meth only(6ml)"/>
      <sheetName val="HCMP-meth-low pH"/>
      <sheetName val="HCMP Exp 1 pH2 (4)"/>
      <sheetName val="ZnO (2)"/>
      <sheetName val="Sc Onlya"/>
      <sheetName val="TiO2 only"/>
      <sheetName val="TiO2 mixed"/>
      <sheetName val="TiO2-Sc hetero"/>
      <sheetName val="ZnO"/>
      <sheetName val="ZnO-mixed"/>
      <sheetName val="ZnO Hetero"/>
      <sheetName val="ZnO-Sc mixed"/>
      <sheetName val="ZnO Pr 3+"/>
      <sheetName val="ZnO-Sc Heterostructure"/>
      <sheetName val="ZnO Heterostructure"/>
      <sheetName val="ZnO Pr3+-MB (2)"/>
      <sheetName val="TiO2-SC (3)"/>
      <sheetName val="TiO2-SC (2)"/>
      <sheetName val="ZnO-SC (2)"/>
      <sheetName val="ZnO-SC"/>
      <sheetName val="Calibration Curve"/>
      <sheetName val="HCMP meth No Light "/>
      <sheetName val="HCMP H+ No Light"/>
      <sheetName val="Meth Low pH"/>
      <sheetName val="Meth Low pH Exp 2"/>
      <sheetName val="HCMP Light cat only"/>
      <sheetName val="HCMP Meth"/>
      <sheetName val="HCMP Meth Exp 2"/>
      <sheetName val="HCMP H+ H2O2 "/>
      <sheetName val="Combined H202 graph"/>
      <sheetName val="Sheet2"/>
      <sheetName val="Sheet1"/>
      <sheetName val="HCMP-20mg pH 7 0mM H20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B2">
            <v>0</v>
          </cell>
        </row>
      </sheetData>
      <sheetData sheetId="21" refreshError="1"/>
      <sheetData sheetId="22">
        <row r="7">
          <cell r="K7">
            <v>0</v>
          </cell>
        </row>
      </sheetData>
      <sheetData sheetId="23">
        <row r="2">
          <cell r="B2">
            <v>0</v>
          </cell>
        </row>
      </sheetData>
      <sheetData sheetId="24">
        <row r="7">
          <cell r="K7">
            <v>0</v>
          </cell>
        </row>
      </sheetData>
      <sheetData sheetId="25" refreshError="1"/>
      <sheetData sheetId="26">
        <row r="7">
          <cell r="K7">
            <v>0</v>
          </cell>
          <cell r="L7">
            <v>10</v>
          </cell>
          <cell r="M7">
            <v>20</v>
          </cell>
          <cell r="N7">
            <v>40</v>
          </cell>
          <cell r="O7">
            <v>60</v>
          </cell>
          <cell r="P7">
            <v>90</v>
          </cell>
          <cell r="Q7">
            <v>120</v>
          </cell>
        </row>
        <row r="15">
          <cell r="K15">
            <v>0</v>
          </cell>
          <cell r="L15">
            <v>19.962250452665643</v>
          </cell>
          <cell r="M15">
            <v>35.745613486092431</v>
          </cell>
          <cell r="N15">
            <v>41.37408189538575</v>
          </cell>
          <cell r="O15">
            <v>53.575462689446717</v>
          </cell>
          <cell r="P15">
            <v>66.429354625602741</v>
          </cell>
          <cell r="Q15">
            <v>72.570844703388715</v>
          </cell>
        </row>
        <row r="16">
          <cell r="K16">
            <v>0</v>
          </cell>
          <cell r="L16">
            <v>2.4420734667169768</v>
          </cell>
          <cell r="M16">
            <v>6.5903703656913066</v>
          </cell>
          <cell r="N16">
            <v>4.4005142589481725</v>
          </cell>
          <cell r="O16">
            <v>2.7279255235004038</v>
          </cell>
          <cell r="P16">
            <v>1.9061008088432341</v>
          </cell>
          <cell r="Q16">
            <v>1.5736125336677265</v>
          </cell>
        </row>
        <row r="23">
          <cell r="K23">
            <v>1</v>
          </cell>
          <cell r="L23">
            <v>0.78763352070038695</v>
          </cell>
          <cell r="M23">
            <v>0.72487472092656391</v>
          </cell>
          <cell r="N23">
            <v>0.60769284772687582</v>
          </cell>
          <cell r="O23">
            <v>0.49885325611402898</v>
          </cell>
          <cell r="P23">
            <v>0.35778726431272972</v>
          </cell>
          <cell r="Q23">
            <v>0.27686178299960118</v>
          </cell>
        </row>
        <row r="24">
          <cell r="K24">
            <v>0</v>
          </cell>
          <cell r="L24">
            <v>2.4546087967412915E-2</v>
          </cell>
          <cell r="M24">
            <v>6.6226678871196723E-2</v>
          </cell>
          <cell r="N24">
            <v>4.4214787676541037E-2</v>
          </cell>
          <cell r="O24">
            <v>2.741072997510063E-2</v>
          </cell>
          <cell r="P24">
            <v>1.9160204398672737E-2</v>
          </cell>
          <cell r="Q24">
            <v>1.5798656364292011E-2</v>
          </cell>
        </row>
      </sheetData>
      <sheetData sheetId="27">
        <row r="2">
          <cell r="B2">
            <v>0</v>
          </cell>
        </row>
      </sheetData>
      <sheetData sheetId="28">
        <row r="7">
          <cell r="K7">
            <v>0</v>
          </cell>
        </row>
      </sheetData>
      <sheetData sheetId="29">
        <row r="7">
          <cell r="K7">
            <v>0</v>
          </cell>
        </row>
      </sheetData>
      <sheetData sheetId="30">
        <row r="2">
          <cell r="B2">
            <v>0</v>
          </cell>
        </row>
        <row r="7">
          <cell r="K7">
            <v>0</v>
          </cell>
          <cell r="L7">
            <v>10</v>
          </cell>
          <cell r="M7">
            <v>20</v>
          </cell>
          <cell r="N7">
            <v>40</v>
          </cell>
          <cell r="O7">
            <v>60</v>
          </cell>
          <cell r="P7">
            <v>90</v>
          </cell>
          <cell r="Q7">
            <v>120</v>
          </cell>
        </row>
        <row r="15">
          <cell r="K15">
            <v>0</v>
          </cell>
          <cell r="L15">
            <v>9.8433400658551324</v>
          </cell>
          <cell r="M15">
            <v>12.76179305811238</v>
          </cell>
          <cell r="N15">
            <v>14.739179686413777</v>
          </cell>
          <cell r="O15">
            <v>16.737336181169756</v>
          </cell>
          <cell r="P15">
            <v>21.948643880992147</v>
          </cell>
          <cell r="Q15">
            <v>23.25216127298734</v>
          </cell>
        </row>
        <row r="16">
          <cell r="K16">
            <v>0</v>
          </cell>
          <cell r="L16">
            <v>2.1041050892681614</v>
          </cell>
          <cell r="M16">
            <v>1.3988595805078845</v>
          </cell>
          <cell r="N16">
            <v>1.495991280271147</v>
          </cell>
          <cell r="O16">
            <v>2.4519189986678298</v>
          </cell>
          <cell r="P16">
            <v>2.1620731669845092</v>
          </cell>
          <cell r="Q16">
            <v>1.9394914774678158</v>
          </cell>
        </row>
      </sheetData>
      <sheetData sheetId="31" refreshError="1"/>
      <sheetData sheetId="32" refreshError="1"/>
      <sheetData sheetId="33" refreshError="1"/>
      <sheetData sheetId="34">
        <row r="7">
          <cell r="K7">
            <v>0</v>
          </cell>
          <cell r="L7">
            <v>5</v>
          </cell>
          <cell r="M7">
            <v>10</v>
          </cell>
          <cell r="N7">
            <v>15</v>
          </cell>
          <cell r="O7">
            <v>20</v>
          </cell>
          <cell r="P7">
            <v>30</v>
          </cell>
          <cell r="Q7">
            <v>40</v>
          </cell>
        </row>
        <row r="15">
          <cell r="K15">
            <v>0</v>
          </cell>
          <cell r="L15">
            <v>12.095751444803938</v>
          </cell>
          <cell r="M15">
            <v>14.377300439488314</v>
          </cell>
          <cell r="N15">
            <v>27.081394397018375</v>
          </cell>
          <cell r="O15">
            <v>32.059796386967214</v>
          </cell>
          <cell r="P15">
            <v>38.514211894520422</v>
          </cell>
          <cell r="Q15">
            <v>30.099125583487108</v>
          </cell>
        </row>
        <row r="16">
          <cell r="K16">
            <v>0</v>
          </cell>
          <cell r="L16">
            <v>2.7840969574901053</v>
          </cell>
          <cell r="M16">
            <v>0.94054846934595393</v>
          </cell>
          <cell r="N16">
            <v>4.6734286412483268</v>
          </cell>
          <cell r="O16">
            <v>4.5149284726080223</v>
          </cell>
          <cell r="P16">
            <v>3.5955553336907387</v>
          </cell>
          <cell r="Q16">
            <v>9.2797499667168211</v>
          </cell>
        </row>
      </sheetData>
      <sheetData sheetId="35">
        <row r="2">
          <cell r="B2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4">
          <cell r="E14">
            <v>5</v>
          </cell>
          <cell r="F14">
            <v>10</v>
          </cell>
          <cell r="G14">
            <v>15</v>
          </cell>
          <cell r="H14">
            <v>20</v>
          </cell>
        </row>
        <row r="18">
          <cell r="E18">
            <v>25.099690601790225</v>
          </cell>
          <cell r="F18">
            <v>28.876836314790733</v>
          </cell>
          <cell r="G18">
            <v>35.212841395019012</v>
          </cell>
          <cell r="H18">
            <v>45.830779952793179</v>
          </cell>
        </row>
        <row r="19">
          <cell r="E19">
            <v>1.6901340957610169</v>
          </cell>
          <cell r="F19">
            <v>1.4758736068075784</v>
          </cell>
          <cell r="G19">
            <v>1.930148344763509</v>
          </cell>
          <cell r="H19">
            <v>1.9478098187680737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2B07-FE60-48E9-BD85-35E1286A935B}">
  <dimension ref="A1:H29"/>
  <sheetViews>
    <sheetView tabSelected="1" workbookViewId="0">
      <selection activeCell="G8" sqref="G8"/>
    </sheetView>
  </sheetViews>
  <sheetFormatPr defaultRowHeight="14.5" x14ac:dyDescent="0.35"/>
  <sheetData>
    <row r="1" spans="1:8" x14ac:dyDescent="0.35">
      <c r="A1" s="1" t="s">
        <v>32</v>
      </c>
      <c r="B1" t="s">
        <v>22</v>
      </c>
      <c r="E1" t="s">
        <v>0</v>
      </c>
    </row>
    <row r="3" spans="1:8" x14ac:dyDescent="0.35">
      <c r="A3" t="s">
        <v>37</v>
      </c>
      <c r="B3">
        <v>0</v>
      </c>
      <c r="C3">
        <v>10</v>
      </c>
      <c r="D3">
        <v>20</v>
      </c>
      <c r="E3">
        <v>40</v>
      </c>
      <c r="F3">
        <v>60</v>
      </c>
      <c r="G3">
        <v>90</v>
      </c>
      <c r="H3">
        <v>120</v>
      </c>
    </row>
    <row r="4" spans="1:8" x14ac:dyDescent="0.35">
      <c r="A4" t="s">
        <v>39</v>
      </c>
      <c r="B4">
        <v>592.88350000000003</v>
      </c>
      <c r="C4">
        <v>586.16719999999998</v>
      </c>
      <c r="D4">
        <v>581.13139999999999</v>
      </c>
      <c r="E4">
        <v>584.72239999999999</v>
      </c>
      <c r="F4">
        <v>579.6413</v>
      </c>
      <c r="G4">
        <v>573.89229999999998</v>
      </c>
      <c r="H4">
        <v>571.33510000000001</v>
      </c>
    </row>
    <row r="5" spans="1:8" x14ac:dyDescent="0.35">
      <c r="A5" t="s">
        <v>40</v>
      </c>
      <c r="B5">
        <v>600.10271</v>
      </c>
      <c r="C5">
        <v>589.91300000000001</v>
      </c>
      <c r="D5">
        <v>587.21320000000003</v>
      </c>
      <c r="E5">
        <v>583.82360000000006</v>
      </c>
      <c r="F5">
        <v>577.69349999999997</v>
      </c>
      <c r="G5">
        <v>576.36199999999997</v>
      </c>
      <c r="H5">
        <v>570.7251</v>
      </c>
    </row>
    <row r="6" spans="1:8" x14ac:dyDescent="0.35">
      <c r="A6" t="s">
        <v>41</v>
      </c>
      <c r="B6">
        <v>595.25609999999995</v>
      </c>
      <c r="C6">
        <v>587.82709999999997</v>
      </c>
      <c r="D6">
        <v>585.14819999999997</v>
      </c>
      <c r="E6">
        <v>580.73239999999998</v>
      </c>
      <c r="F6">
        <v>581.35140000000001</v>
      </c>
      <c r="G6">
        <v>571.93209999999999</v>
      </c>
      <c r="H6">
        <v>573.34130000000005</v>
      </c>
    </row>
    <row r="7" spans="1:8" x14ac:dyDescent="0.35">
      <c r="A7" t="s">
        <v>28</v>
      </c>
      <c r="B7">
        <f t="shared" ref="B7:H7" si="0">AVERAGE(B4:B6)</f>
        <v>596.08077000000003</v>
      </c>
      <c r="C7">
        <f t="shared" si="0"/>
        <v>587.96909999999991</v>
      </c>
      <c r="D7">
        <f t="shared" si="0"/>
        <v>584.49760000000003</v>
      </c>
      <c r="E7">
        <f t="shared" si="0"/>
        <v>583.09280000000001</v>
      </c>
      <c r="F7">
        <f t="shared" si="0"/>
        <v>579.56206666666674</v>
      </c>
      <c r="G7">
        <f>AVERAGE(G4:G6)</f>
        <v>574.06213333333335</v>
      </c>
      <c r="H7">
        <f t="shared" si="0"/>
        <v>571.80049999999994</v>
      </c>
    </row>
    <row r="8" spans="1:8" x14ac:dyDescent="0.35">
      <c r="A8" t="s">
        <v>3</v>
      </c>
      <c r="B8">
        <f t="shared" ref="B8:H10" si="1">($B4-B4)/$B4*100</f>
        <v>0</v>
      </c>
      <c r="C8">
        <f t="shared" si="1"/>
        <v>1.1328195168190793</v>
      </c>
      <c r="D8">
        <f t="shared" si="1"/>
        <v>1.9821938036730724</v>
      </c>
      <c r="E8">
        <f t="shared" si="1"/>
        <v>1.3765098876929502</v>
      </c>
      <c r="F8">
        <f t="shared" si="1"/>
        <v>2.2335247987167839</v>
      </c>
      <c r="G8">
        <f t="shared" si="1"/>
        <v>3.2031925327657205</v>
      </c>
      <c r="H8">
        <f t="shared" si="1"/>
        <v>3.6345082971612492</v>
      </c>
    </row>
    <row r="9" spans="1:8" x14ac:dyDescent="0.35">
      <c r="A9" t="s">
        <v>4</v>
      </c>
      <c r="B9">
        <f t="shared" si="1"/>
        <v>0</v>
      </c>
      <c r="C9">
        <f t="shared" si="1"/>
        <v>1.6979943316703221</v>
      </c>
      <c r="D9">
        <f t="shared" si="1"/>
        <v>2.1478839847265436</v>
      </c>
      <c r="E9">
        <f t="shared" si="1"/>
        <v>2.7127206274405835</v>
      </c>
      <c r="F9">
        <f t="shared" si="1"/>
        <v>3.7342290955493316</v>
      </c>
      <c r="G9">
        <f t="shared" si="1"/>
        <v>3.9561077802831508</v>
      </c>
      <c r="H9">
        <f t="shared" si="1"/>
        <v>4.8954303172535258</v>
      </c>
    </row>
    <row r="10" spans="1:8" x14ac:dyDescent="0.35">
      <c r="A10" t="s">
        <v>5</v>
      </c>
      <c r="B10">
        <f t="shared" si="1"/>
        <v>0</v>
      </c>
      <c r="C10">
        <f t="shared" si="1"/>
        <v>1.2480342494600181</v>
      </c>
      <c r="D10">
        <f t="shared" si="1"/>
        <v>1.69807583660209</v>
      </c>
      <c r="E10">
        <f t="shared" si="1"/>
        <v>2.4399077976689298</v>
      </c>
      <c r="F10">
        <f t="shared" si="1"/>
        <v>2.3359189431237977</v>
      </c>
      <c r="G10">
        <f t="shared" si="1"/>
        <v>3.9183134788538845</v>
      </c>
      <c r="H10">
        <f t="shared" si="1"/>
        <v>3.6815750397181821</v>
      </c>
    </row>
    <row r="11" spans="1:8" ht="58" x14ac:dyDescent="0.35">
      <c r="A11" s="2" t="s">
        <v>6</v>
      </c>
      <c r="B11">
        <f>AVERAGE(B8:B10)</f>
        <v>0</v>
      </c>
      <c r="C11">
        <f t="shared" ref="C11:H11" si="2">AVERAGE(C8:C10)</f>
        <v>1.3596160326498066</v>
      </c>
      <c r="D11">
        <f t="shared" si="2"/>
        <v>1.9427178750005687</v>
      </c>
      <c r="E11">
        <f t="shared" si="2"/>
        <v>2.1763794376008212</v>
      </c>
      <c r="F11">
        <f t="shared" si="2"/>
        <v>2.7678909457966374</v>
      </c>
      <c r="G11">
        <f t="shared" si="2"/>
        <v>3.6925379306342521</v>
      </c>
      <c r="H11">
        <f t="shared" si="2"/>
        <v>4.0705045513776525</v>
      </c>
    </row>
    <row r="12" spans="1:8" x14ac:dyDescent="0.35">
      <c r="A12" t="s">
        <v>7</v>
      </c>
      <c r="B12">
        <f>_xlfn.STDEV.P(B8:B10)</f>
        <v>0</v>
      </c>
      <c r="C12">
        <f t="shared" ref="C12:H12" si="3">_xlfn.STDEV.P(C8:C10)</f>
        <v>0.24384901556823119</v>
      </c>
      <c r="D12">
        <f t="shared" si="3"/>
        <v>0.18574284057661558</v>
      </c>
      <c r="E12">
        <f t="shared" si="3"/>
        <v>0.57645478728423527</v>
      </c>
      <c r="F12">
        <f t="shared" si="3"/>
        <v>0.68458172385421301</v>
      </c>
      <c r="G12">
        <f t="shared" si="3"/>
        <v>0.34636328819748885</v>
      </c>
      <c r="H12">
        <f t="shared" si="3"/>
        <v>0.58362699787230043</v>
      </c>
    </row>
    <row r="13" spans="1:8" x14ac:dyDescent="0.35">
      <c r="A13" t="s">
        <v>8</v>
      </c>
      <c r="B13">
        <f t="shared" ref="B13:H15" si="4">(B4-2.3519)/136.55</f>
        <v>4.3246547052361768</v>
      </c>
      <c r="C13">
        <f t="shared" si="4"/>
        <v>4.2754690589527637</v>
      </c>
      <c r="D13">
        <f t="shared" si="4"/>
        <v>4.2385902599780296</v>
      </c>
      <c r="E13">
        <f t="shared" si="4"/>
        <v>4.2648883192969604</v>
      </c>
      <c r="F13">
        <f t="shared" si="4"/>
        <v>4.2276777737092637</v>
      </c>
      <c r="G13">
        <f t="shared" si="4"/>
        <v>4.1855759794946898</v>
      </c>
      <c r="H13">
        <f t="shared" si="4"/>
        <v>4.1668487733430979</v>
      </c>
    </row>
    <row r="14" spans="1:8" x14ac:dyDescent="0.35">
      <c r="A14" t="s">
        <v>9</v>
      </c>
      <c r="B14">
        <f t="shared" si="4"/>
        <v>4.3775233247894541</v>
      </c>
      <c r="C14">
        <f t="shared" si="4"/>
        <v>4.3029007689491028</v>
      </c>
      <c r="D14">
        <f t="shared" si="4"/>
        <v>4.2831292566825336</v>
      </c>
      <c r="E14">
        <f t="shared" si="4"/>
        <v>4.2583061149761994</v>
      </c>
      <c r="F14">
        <f t="shared" si="4"/>
        <v>4.2134134016843641</v>
      </c>
      <c r="G14">
        <f t="shared" si="4"/>
        <v>4.2036623947272052</v>
      </c>
      <c r="H14">
        <f t="shared" si="4"/>
        <v>4.16238154522153</v>
      </c>
    </row>
    <row r="15" spans="1:8" x14ac:dyDescent="0.35">
      <c r="A15" t="s">
        <v>10</v>
      </c>
      <c r="B15">
        <f>(B6-2.3519)/136.55</f>
        <v>4.3420300256316358</v>
      </c>
      <c r="C15">
        <f t="shared" si="4"/>
        <v>4.2876250457707794</v>
      </c>
      <c r="D15">
        <f t="shared" si="4"/>
        <v>4.2680065909923099</v>
      </c>
      <c r="E15">
        <f t="shared" si="4"/>
        <v>4.2356682533870371</v>
      </c>
      <c r="F15">
        <f t="shared" si="4"/>
        <v>4.24020139143171</v>
      </c>
      <c r="G15">
        <f t="shared" si="4"/>
        <v>4.1712207982424019</v>
      </c>
      <c r="H15">
        <f t="shared" si="4"/>
        <v>4.1815408275357013</v>
      </c>
    </row>
    <row r="16" spans="1:8" x14ac:dyDescent="0.35">
      <c r="A16" t="s">
        <v>7</v>
      </c>
      <c r="B16">
        <f>_xlfn.STDEV.P(B13:B15)</f>
        <v>2.2001936726419761E-2</v>
      </c>
      <c r="C16">
        <f t="shared" ref="C16:H16" si="5">_xlfn.STDEV.P(C13:C15)</f>
        <v>1.1223063789772794E-2</v>
      </c>
      <c r="D16">
        <f t="shared" si="5"/>
        <v>1.8492454242996274E-2</v>
      </c>
      <c r="E16">
        <f t="shared" si="5"/>
        <v>1.2514926389584987E-2</v>
      </c>
      <c r="F16">
        <f t="shared" si="5"/>
        <v>1.0943845072950185E-2</v>
      </c>
      <c r="G16">
        <f t="shared" si="5"/>
        <v>1.3273393718395213E-2</v>
      </c>
      <c r="H16">
        <f t="shared" si="5"/>
        <v>8.184610777975946E-3</v>
      </c>
    </row>
    <row r="17" spans="1:8" x14ac:dyDescent="0.35">
      <c r="A17" t="s">
        <v>30</v>
      </c>
      <c r="B17">
        <f t="shared" ref="B17:H19" si="6">B13/$B13</f>
        <v>1</v>
      </c>
      <c r="C17">
        <f t="shared" si="6"/>
        <v>0.98862668822464361</v>
      </c>
      <c r="D17">
        <f t="shared" si="6"/>
        <v>0.98009911747313772</v>
      </c>
      <c r="E17">
        <f t="shared" si="6"/>
        <v>0.98618007910160943</v>
      </c>
      <c r="F17">
        <f t="shared" si="6"/>
        <v>0.97757579780658654</v>
      </c>
      <c r="G17">
        <f t="shared" si="6"/>
        <v>0.96784050167679414</v>
      </c>
      <c r="H17">
        <f t="shared" si="6"/>
        <v>0.96351016609441409</v>
      </c>
    </row>
    <row r="18" spans="1:8" x14ac:dyDescent="0.35">
      <c r="A18" t="s">
        <v>31</v>
      </c>
      <c r="B18">
        <f t="shared" si="6"/>
        <v>1</v>
      </c>
      <c r="C18">
        <f t="shared" si="6"/>
        <v>0.98295324769196057</v>
      </c>
      <c r="D18">
        <f t="shared" si="6"/>
        <v>0.97843664988090939</v>
      </c>
      <c r="E18">
        <f t="shared" si="6"/>
        <v>0.97276605948890316</v>
      </c>
      <c r="F18">
        <f t="shared" si="6"/>
        <v>0.96251078271228097</v>
      </c>
      <c r="G18">
        <f t="shared" si="6"/>
        <v>0.96028326586458312</v>
      </c>
      <c r="H18">
        <f t="shared" si="6"/>
        <v>0.95085308207277874</v>
      </c>
    </row>
    <row r="19" spans="1:8" x14ac:dyDescent="0.35">
      <c r="A19" t="s">
        <v>16</v>
      </c>
      <c r="B19">
        <f t="shared" si="6"/>
        <v>1</v>
      </c>
      <c r="C19">
        <f t="shared" si="6"/>
        <v>0.98747015116438719</v>
      </c>
      <c r="D19">
        <f t="shared" si="6"/>
        <v>0.98295188328907113</v>
      </c>
      <c r="E19">
        <f t="shared" si="6"/>
        <v>0.9755041370933113</v>
      </c>
      <c r="F19">
        <f t="shared" si="6"/>
        <v>0.97654815061185285</v>
      </c>
      <c r="G19">
        <f t="shared" si="6"/>
        <v>0.96066143569230933</v>
      </c>
      <c r="H19">
        <f t="shared" si="6"/>
        <v>0.96303821089477892</v>
      </c>
    </row>
    <row r="20" spans="1:8" x14ac:dyDescent="0.35">
      <c r="A20" t="s">
        <v>7</v>
      </c>
      <c r="B20">
        <f>_xlfn.STDEV.P(B17:B19)</f>
        <v>0</v>
      </c>
      <c r="C20">
        <f t="shared" ref="C20:H20" si="7">_xlfn.STDEV.P(C17:C19)</f>
        <v>2.4478544444031204E-3</v>
      </c>
      <c r="D20">
        <f t="shared" si="7"/>
        <v>1.864564412222731E-3</v>
      </c>
      <c r="E20">
        <f t="shared" si="7"/>
        <v>5.7870423159789089E-3</v>
      </c>
      <c r="F20">
        <f t="shared" si="7"/>
        <v>6.8723151209636466E-3</v>
      </c>
      <c r="G20">
        <f t="shared" si="7"/>
        <v>3.4768091046174007E-3</v>
      </c>
      <c r="H20">
        <f t="shared" si="7"/>
        <v>5.858534914027747E-3</v>
      </c>
    </row>
    <row r="22" spans="1:8" x14ac:dyDescent="0.35">
      <c r="A22" t="s">
        <v>11</v>
      </c>
      <c r="B22">
        <f t="shared" ref="B22:H24" si="8">$B13/B13</f>
        <v>1</v>
      </c>
      <c r="C22">
        <f t="shared" si="8"/>
        <v>1.0115041520837156</v>
      </c>
      <c r="D22">
        <f t="shared" si="8"/>
        <v>1.0203049693363362</v>
      </c>
      <c r="E22">
        <f t="shared" si="8"/>
        <v>1.0140135875701122</v>
      </c>
      <c r="F22">
        <f t="shared" si="8"/>
        <v>1.0229385815849035</v>
      </c>
      <c r="G22">
        <f t="shared" si="8"/>
        <v>1.0332280972613661</v>
      </c>
      <c r="H22">
        <f t="shared" si="8"/>
        <v>1.0378717684458871</v>
      </c>
    </row>
    <row r="23" spans="1:8" x14ac:dyDescent="0.35">
      <c r="A23" t="s">
        <v>12</v>
      </c>
      <c r="B23">
        <f t="shared" si="8"/>
        <v>1</v>
      </c>
      <c r="C23">
        <f t="shared" si="8"/>
        <v>1.0173423836261455</v>
      </c>
      <c r="D23">
        <f t="shared" si="8"/>
        <v>1.0220385756417802</v>
      </c>
      <c r="E23">
        <f t="shared" si="8"/>
        <v>1.0279963926017379</v>
      </c>
      <c r="F23">
        <f t="shared" si="8"/>
        <v>1.0389493998000492</v>
      </c>
      <c r="G23">
        <f t="shared" si="8"/>
        <v>1.0413593941988131</v>
      </c>
      <c r="H23">
        <f t="shared" si="8"/>
        <v>1.0516871837025392</v>
      </c>
    </row>
    <row r="24" spans="1:8" x14ac:dyDescent="0.35">
      <c r="A24" t="s">
        <v>13</v>
      </c>
      <c r="B24">
        <f t="shared" si="8"/>
        <v>1</v>
      </c>
      <c r="C24">
        <f t="shared" si="8"/>
        <v>1.0126888380583838</v>
      </c>
      <c r="D24">
        <f t="shared" si="8"/>
        <v>1.0173437957653471</v>
      </c>
      <c r="E24">
        <f t="shared" si="8"/>
        <v>1.0251109779807583</v>
      </c>
      <c r="F24">
        <f t="shared" si="8"/>
        <v>1.0240150466451177</v>
      </c>
      <c r="G24">
        <f t="shared" si="8"/>
        <v>1.0409494571616076</v>
      </c>
      <c r="H24">
        <f t="shared" si="8"/>
        <v>1.0383803972543095</v>
      </c>
    </row>
    <row r="25" spans="1:8" x14ac:dyDescent="0.35">
      <c r="A25" t="s">
        <v>7</v>
      </c>
      <c r="B25">
        <f>_xlfn.STDEV.P(B22:B24)</f>
        <v>0</v>
      </c>
      <c r="C25">
        <f t="shared" ref="C25:H25" si="9">_xlfn.STDEV.P(C22:C24)</f>
        <v>2.5197864713951295E-3</v>
      </c>
      <c r="D25">
        <f t="shared" si="9"/>
        <v>1.9383526175011463E-3</v>
      </c>
      <c r="E25">
        <f t="shared" si="9"/>
        <v>6.0276817730434539E-3</v>
      </c>
      <c r="F25">
        <f t="shared" si="9"/>
        <v>7.3070740541882279E-3</v>
      </c>
      <c r="G25">
        <f t="shared" si="9"/>
        <v>3.7402530658360573E-3</v>
      </c>
      <c r="H25">
        <f t="shared" si="9"/>
        <v>6.3961357045335659E-3</v>
      </c>
    </row>
    <row r="26" spans="1:8" x14ac:dyDescent="0.35">
      <c r="A26" t="s">
        <v>17</v>
      </c>
      <c r="B26">
        <f t="shared" ref="B26:H28" si="10">LN(B22)</f>
        <v>0</v>
      </c>
      <c r="C26">
        <f t="shared" si="10"/>
        <v>1.1438482494861034E-2</v>
      </c>
      <c r="D26">
        <f t="shared" si="10"/>
        <v>2.0101572153140578E-2</v>
      </c>
      <c r="E26">
        <f t="shared" si="10"/>
        <v>1.3916305049737444E-2</v>
      </c>
      <c r="F26">
        <f t="shared" si="10"/>
        <v>2.2679447615749495E-2</v>
      </c>
      <c r="G26">
        <f t="shared" si="10"/>
        <v>3.268797627683917E-2</v>
      </c>
      <c r="H26">
        <f t="shared" si="10"/>
        <v>3.7172239969664948E-2</v>
      </c>
    </row>
    <row r="27" spans="1:8" x14ac:dyDescent="0.35">
      <c r="A27" t="s">
        <v>18</v>
      </c>
      <c r="B27">
        <f t="shared" si="10"/>
        <v>0</v>
      </c>
      <c r="C27">
        <f t="shared" si="10"/>
        <v>1.7193720808382922E-2</v>
      </c>
      <c r="D27">
        <f t="shared" si="10"/>
        <v>2.1799236315539122E-2</v>
      </c>
      <c r="E27">
        <f t="shared" si="10"/>
        <v>2.761165788453802E-2</v>
      </c>
      <c r="F27">
        <f t="shared" si="10"/>
        <v>3.8210010064994478E-2</v>
      </c>
      <c r="G27">
        <f t="shared" si="10"/>
        <v>4.0526969435494865E-2</v>
      </c>
      <c r="H27">
        <f t="shared" si="10"/>
        <v>5.039571620215811E-2</v>
      </c>
    </row>
    <row r="28" spans="1:8" x14ac:dyDescent="0.35">
      <c r="A28" t="s">
        <v>19</v>
      </c>
      <c r="B28">
        <f t="shared" si="10"/>
        <v>0</v>
      </c>
      <c r="C28">
        <f t="shared" si="10"/>
        <v>1.2609009332669983E-2</v>
      </c>
      <c r="D28">
        <f t="shared" si="10"/>
        <v>1.7195108874233939E-2</v>
      </c>
      <c r="E28">
        <f t="shared" si="10"/>
        <v>2.4800877930207934E-2</v>
      </c>
      <c r="F28">
        <f t="shared" si="10"/>
        <v>2.373122049873316E-2</v>
      </c>
      <c r="G28">
        <f t="shared" si="10"/>
        <v>4.013323625587209E-2</v>
      </c>
      <c r="H28">
        <f t="shared" si="10"/>
        <v>3.7662188952740962E-2</v>
      </c>
    </row>
    <row r="29" spans="1:8" x14ac:dyDescent="0.35">
      <c r="A29" t="s">
        <v>7</v>
      </c>
      <c r="B29">
        <f>_xlfn.STDEV.P(B26:B28)</f>
        <v>0</v>
      </c>
      <c r="C29">
        <f t="shared" ref="C29:H29" si="11">_xlfn.STDEV.P(C26:C28)</f>
        <v>2.4835565993370431E-3</v>
      </c>
      <c r="D29">
        <f t="shared" si="11"/>
        <v>1.9010985682466305E-3</v>
      </c>
      <c r="E29">
        <f t="shared" si="11"/>
        <v>5.9060900773092529E-3</v>
      </c>
      <c r="F29">
        <f t="shared" si="11"/>
        <v>7.086293056091977E-3</v>
      </c>
      <c r="G29">
        <f t="shared" si="11"/>
        <v>3.6061172673601287E-3</v>
      </c>
      <c r="H29">
        <f t="shared" si="11"/>
        <v>6.1213931773827961E-3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7558-235E-4332-9035-7A42CC2906D0}">
  <dimension ref="A1:H31"/>
  <sheetViews>
    <sheetView workbookViewId="0">
      <selection activeCell="N12" sqref="N12"/>
    </sheetView>
  </sheetViews>
  <sheetFormatPr defaultRowHeight="14.5" x14ac:dyDescent="0.35"/>
  <sheetData>
    <row r="1" spans="1:8" x14ac:dyDescent="0.35">
      <c r="A1" s="1" t="s">
        <v>26</v>
      </c>
      <c r="B1" t="s">
        <v>22</v>
      </c>
      <c r="E1" t="s">
        <v>0</v>
      </c>
    </row>
    <row r="4" spans="1:8" x14ac:dyDescent="0.35">
      <c r="A4" t="s">
        <v>37</v>
      </c>
      <c r="B4">
        <v>0</v>
      </c>
      <c r="C4">
        <v>10</v>
      </c>
      <c r="D4">
        <v>20</v>
      </c>
      <c r="E4">
        <v>40</v>
      </c>
      <c r="F4">
        <v>60</v>
      </c>
      <c r="G4">
        <v>90</v>
      </c>
      <c r="H4">
        <v>120</v>
      </c>
    </row>
    <row r="5" spans="1:8" x14ac:dyDescent="0.35">
      <c r="A5" t="s">
        <v>39</v>
      </c>
      <c r="B5">
        <v>1346.2012</v>
      </c>
      <c r="C5">
        <v>1320.1328000000001</v>
      </c>
      <c r="D5">
        <v>1275.8614</v>
      </c>
      <c r="E5">
        <v>1245.0963999999999</v>
      </c>
      <c r="F5">
        <v>1237.4517000000001</v>
      </c>
      <c r="G5">
        <v>1214.3514</v>
      </c>
      <c r="H5">
        <v>1213.8612000000001</v>
      </c>
    </row>
    <row r="6" spans="1:8" x14ac:dyDescent="0.35">
      <c r="A6" t="s">
        <v>40</v>
      </c>
      <c r="B6">
        <v>1336.3371999999999</v>
      </c>
      <c r="C6">
        <v>1310.3112000000001</v>
      </c>
      <c r="D6">
        <v>1273.5145</v>
      </c>
      <c r="E6">
        <v>1250.6251</v>
      </c>
      <c r="F6">
        <v>1221.4531999999999</v>
      </c>
      <c r="G6">
        <v>1205.165</v>
      </c>
      <c r="H6">
        <v>1253.3271</v>
      </c>
    </row>
    <row r="7" spans="1:8" x14ac:dyDescent="0.35">
      <c r="A7" t="s">
        <v>41</v>
      </c>
      <c r="B7">
        <v>1328.6533999999999</v>
      </c>
      <c r="C7">
        <v>1286.3178</v>
      </c>
      <c r="D7">
        <v>1260.2451000000001</v>
      </c>
      <c r="E7">
        <v>1232.5223000000001</v>
      </c>
      <c r="F7">
        <v>1222.2617</v>
      </c>
      <c r="G7">
        <v>1211.5509999999999</v>
      </c>
      <c r="H7">
        <v>1156.2809999999999</v>
      </c>
    </row>
    <row r="8" spans="1:8" x14ac:dyDescent="0.35">
      <c r="A8" t="s">
        <v>28</v>
      </c>
      <c r="B8">
        <f t="shared" ref="B8:H8" si="0">AVERAGE(B5:B7)</f>
        <v>1337.0639333333331</v>
      </c>
      <c r="C8">
        <f t="shared" si="0"/>
        <v>1305.5872666666667</v>
      </c>
      <c r="D8">
        <f t="shared" si="0"/>
        <v>1269.8736666666666</v>
      </c>
      <c r="E8">
        <f t="shared" si="0"/>
        <v>1242.7479333333333</v>
      </c>
      <c r="F8">
        <f t="shared" si="0"/>
        <v>1227.0555333333334</v>
      </c>
      <c r="G8">
        <f t="shared" si="0"/>
        <v>1210.3558</v>
      </c>
      <c r="H8">
        <f t="shared" si="0"/>
        <v>1207.8230999999998</v>
      </c>
    </row>
    <row r="9" spans="1:8" x14ac:dyDescent="0.35">
      <c r="A9" t="s">
        <v>3</v>
      </c>
      <c r="B9">
        <f t="shared" ref="B9:H11" si="1">($B5-B5)/$B5*100</f>
        <v>0</v>
      </c>
      <c r="C9">
        <f t="shared" si="1"/>
        <v>1.9364415958030556</v>
      </c>
      <c r="D9">
        <f t="shared" si="1"/>
        <v>5.2250584830855873</v>
      </c>
      <c r="E9">
        <f t="shared" si="1"/>
        <v>7.5103780920712353</v>
      </c>
      <c r="F9">
        <f t="shared" si="1"/>
        <v>8.0782501159559139</v>
      </c>
      <c r="G9">
        <f t="shared" si="1"/>
        <v>9.794212039032498</v>
      </c>
      <c r="H9">
        <f t="shared" si="1"/>
        <v>9.8306256152497795</v>
      </c>
    </row>
    <row r="10" spans="1:8" x14ac:dyDescent="0.35">
      <c r="A10" t="s">
        <v>4</v>
      </c>
      <c r="B10">
        <f t="shared" si="1"/>
        <v>0</v>
      </c>
      <c r="C10">
        <f t="shared" si="1"/>
        <v>1.9475623368113857</v>
      </c>
      <c r="D10">
        <f t="shared" si="1"/>
        <v>4.7011113662030768</v>
      </c>
      <c r="E10">
        <f t="shared" si="1"/>
        <v>6.4139574951591536</v>
      </c>
      <c r="F10">
        <f t="shared" si="1"/>
        <v>8.5969319719603732</v>
      </c>
      <c r="G10">
        <f t="shared" si="1"/>
        <v>9.8158009819677225</v>
      </c>
      <c r="H10">
        <f t="shared" si="1"/>
        <v>6.2117630190942803</v>
      </c>
    </row>
    <row r="11" spans="1:8" x14ac:dyDescent="0.35">
      <c r="A11" t="s">
        <v>5</v>
      </c>
      <c r="B11">
        <f t="shared" si="1"/>
        <v>0</v>
      </c>
      <c r="C11">
        <f t="shared" si="1"/>
        <v>3.1863539430223029</v>
      </c>
      <c r="D11">
        <f t="shared" si="1"/>
        <v>5.1486941590635924</v>
      </c>
      <c r="E11">
        <f t="shared" si="1"/>
        <v>7.2352277877736846</v>
      </c>
      <c r="F11">
        <f t="shared" si="1"/>
        <v>8.0074833662413312</v>
      </c>
      <c r="G11">
        <f t="shared" si="1"/>
        <v>8.8136153491949063</v>
      </c>
      <c r="H11">
        <f t="shared" si="1"/>
        <v>12.973466217750993</v>
      </c>
    </row>
    <row r="12" spans="1:8" ht="58" x14ac:dyDescent="0.35">
      <c r="A12" s="2" t="s">
        <v>6</v>
      </c>
      <c r="B12">
        <f>AVERAGE(B9:B11)</f>
        <v>0</v>
      </c>
      <c r="C12">
        <f t="shared" ref="C12:H12" si="2">AVERAGE(C9:C11)</f>
        <v>2.3567859585455815</v>
      </c>
      <c r="D12">
        <f t="shared" si="2"/>
        <v>5.0249546694507528</v>
      </c>
      <c r="E12">
        <f t="shared" si="2"/>
        <v>7.0531877916680239</v>
      </c>
      <c r="F12">
        <f t="shared" si="2"/>
        <v>8.2275551513858733</v>
      </c>
      <c r="G12">
        <f t="shared" si="2"/>
        <v>9.4745427900650423</v>
      </c>
      <c r="H12">
        <f t="shared" si="2"/>
        <v>9.6719516173650177</v>
      </c>
    </row>
    <row r="13" spans="1:8" x14ac:dyDescent="0.35">
      <c r="A13" t="s">
        <v>7</v>
      </c>
      <c r="B13">
        <f>_xlfn.STDEV.P(B9:B11)</f>
        <v>0</v>
      </c>
      <c r="C13">
        <f t="shared" ref="C13:H13" si="3">_xlfn.STDEV.P(C9:C11)</f>
        <v>0.58661071610380067</v>
      </c>
      <c r="D13">
        <f t="shared" si="3"/>
        <v>0.23110422077439208</v>
      </c>
      <c r="E13">
        <f t="shared" si="3"/>
        <v>0.4657527609292817</v>
      </c>
      <c r="F13">
        <f t="shared" si="3"/>
        <v>0.26278179782167388</v>
      </c>
      <c r="G13">
        <f t="shared" si="3"/>
        <v>0.46742937590301664</v>
      </c>
      <c r="H13">
        <f t="shared" si="3"/>
        <v>2.762733020625852</v>
      </c>
    </row>
    <row r="14" spans="1:8" x14ac:dyDescent="0.35">
      <c r="A14" t="s">
        <v>8</v>
      </c>
      <c r="B14">
        <f t="shared" ref="B14:H16" si="4">(B5-2.3519)/136.55</f>
        <v>9.8414448919809594</v>
      </c>
      <c r="C14">
        <f t="shared" si="4"/>
        <v>9.6505375320395466</v>
      </c>
      <c r="D14">
        <f t="shared" si="4"/>
        <v>9.3263236909556948</v>
      </c>
      <c r="E14">
        <f t="shared" si="4"/>
        <v>9.1010216038081282</v>
      </c>
      <c r="F14">
        <f t="shared" si="4"/>
        <v>9.0450369827901866</v>
      </c>
      <c r="G14">
        <f t="shared" si="4"/>
        <v>8.8758659831563538</v>
      </c>
      <c r="H14">
        <f t="shared" si="4"/>
        <v>8.8722760893445631</v>
      </c>
    </row>
    <row r="15" spans="1:8" x14ac:dyDescent="0.35">
      <c r="A15" t="s">
        <v>9</v>
      </c>
      <c r="B15">
        <f t="shared" si="4"/>
        <v>9.7692076162577806</v>
      </c>
      <c r="C15">
        <f t="shared" si="4"/>
        <v>9.5786107652874417</v>
      </c>
      <c r="D15">
        <f t="shared" si="4"/>
        <v>9.3091365800073227</v>
      </c>
      <c r="E15">
        <f t="shared" si="4"/>
        <v>9.1415100695715861</v>
      </c>
      <c r="F15">
        <f t="shared" si="4"/>
        <v>8.9278747711460991</v>
      </c>
      <c r="G15">
        <f t="shared" si="4"/>
        <v>8.8085909923105081</v>
      </c>
      <c r="H15">
        <f t="shared" si="4"/>
        <v>9.1612976931526919</v>
      </c>
    </row>
    <row r="16" spans="1:8" x14ac:dyDescent="0.35">
      <c r="A16" t="s">
        <v>10</v>
      </c>
      <c r="B16">
        <f>(B7-2.3519)/136.55</f>
        <v>9.7129366532405701</v>
      </c>
      <c r="C16">
        <f t="shared" si="4"/>
        <v>9.402899304284146</v>
      </c>
      <c r="D16">
        <f t="shared" si="4"/>
        <v>9.2119604540461371</v>
      </c>
      <c r="E16">
        <f t="shared" si="4"/>
        <v>9.0089373855730503</v>
      </c>
      <c r="F16">
        <f t="shared" si="4"/>
        <v>8.9337956792383739</v>
      </c>
      <c r="G16">
        <f t="shared" si="4"/>
        <v>8.855357744415965</v>
      </c>
      <c r="H16">
        <f t="shared" si="4"/>
        <v>8.4505975833028195</v>
      </c>
    </row>
    <row r="17" spans="1:8" x14ac:dyDescent="0.35">
      <c r="A17" t="s">
        <v>7</v>
      </c>
      <c r="B17">
        <f>_xlfn.STDEV.P(B14:B16)</f>
        <v>5.2598069997278757E-2</v>
      </c>
      <c r="C17">
        <f t="shared" ref="C17:H17" si="5">_xlfn.STDEV.P(C14:C16)</f>
        <v>0.10401531358899892</v>
      </c>
      <c r="D17">
        <f t="shared" si="5"/>
        <v>5.035159293078522E-2</v>
      </c>
      <c r="E17">
        <f t="shared" si="5"/>
        <v>5.5472050670605233E-2</v>
      </c>
      <c r="F17">
        <f t="shared" si="5"/>
        <v>5.3889463622696823E-2</v>
      </c>
      <c r="G17">
        <f t="shared" si="5"/>
        <v>2.8153628840572924E-2</v>
      </c>
      <c r="H17">
        <f t="shared" si="5"/>
        <v>0.2918220340599616</v>
      </c>
    </row>
    <row r="19" spans="1:8" x14ac:dyDescent="0.35">
      <c r="A19" t="s">
        <v>11</v>
      </c>
      <c r="B19">
        <f t="shared" ref="B19:H21" si="6">$B14/B14</f>
        <v>1</v>
      </c>
      <c r="C19">
        <f t="shared" si="6"/>
        <v>1.0197820441926271</v>
      </c>
      <c r="D19">
        <f t="shared" si="6"/>
        <v>1.0552330390939368</v>
      </c>
      <c r="E19">
        <f t="shared" si="6"/>
        <v>1.0813560631328485</v>
      </c>
      <c r="F19">
        <f t="shared" si="6"/>
        <v>1.0880491600759712</v>
      </c>
      <c r="G19">
        <f t="shared" si="6"/>
        <v>1.1087870085754985</v>
      </c>
      <c r="H19">
        <f t="shared" si="6"/>
        <v>1.1092356451576557</v>
      </c>
    </row>
    <row r="20" spans="1:8" x14ac:dyDescent="0.35">
      <c r="A20" t="s">
        <v>12</v>
      </c>
      <c r="B20">
        <f t="shared" si="6"/>
        <v>1</v>
      </c>
      <c r="C20">
        <f t="shared" si="6"/>
        <v>1.019898172672498</v>
      </c>
      <c r="D20">
        <f t="shared" si="6"/>
        <v>1.0494214508828374</v>
      </c>
      <c r="E20">
        <f t="shared" si="6"/>
        <v>1.0686645359365241</v>
      </c>
      <c r="F20">
        <f t="shared" si="6"/>
        <v>1.0942366315252063</v>
      </c>
      <c r="G20">
        <f t="shared" si="6"/>
        <v>1.1090545156184282</v>
      </c>
      <c r="H20">
        <f t="shared" si="6"/>
        <v>1.0663563114600512</v>
      </c>
    </row>
    <row r="21" spans="1:8" x14ac:dyDescent="0.35">
      <c r="A21" t="s">
        <v>13</v>
      </c>
      <c r="B21">
        <f t="shared" si="6"/>
        <v>1</v>
      </c>
      <c r="C21">
        <f t="shared" si="6"/>
        <v>1.0329725267625876</v>
      </c>
      <c r="D21">
        <f t="shared" si="6"/>
        <v>1.0543832338071306</v>
      </c>
      <c r="E21">
        <f t="shared" si="6"/>
        <v>1.0781445399759251</v>
      </c>
      <c r="F21">
        <f t="shared" si="6"/>
        <v>1.0872127595007433</v>
      </c>
      <c r="G21">
        <f t="shared" si="6"/>
        <v>1.096842943399478</v>
      </c>
      <c r="H21">
        <f t="shared" si="6"/>
        <v>1.1493786749983166</v>
      </c>
    </row>
    <row r="22" spans="1:8" x14ac:dyDescent="0.35">
      <c r="A22" t="s">
        <v>7</v>
      </c>
      <c r="B22">
        <f>_xlfn.STDEV.P(B19:B21)</f>
        <v>0</v>
      </c>
      <c r="C22">
        <f t="shared" ref="C22:H22" si="7">_xlfn.STDEV.P(C19:C21)</f>
        <v>6.1908629009506883E-3</v>
      </c>
      <c r="D22">
        <f t="shared" si="7"/>
        <v>2.5628980200086979E-3</v>
      </c>
      <c r="E22">
        <f t="shared" si="7"/>
        <v>5.3878383642087385E-3</v>
      </c>
      <c r="F22">
        <f t="shared" si="7"/>
        <v>3.1326089069190462E-3</v>
      </c>
      <c r="G22">
        <f t="shared" si="7"/>
        <v>5.6945856254055497E-3</v>
      </c>
      <c r="H22">
        <f t="shared" si="7"/>
        <v>3.3899873730703252E-2</v>
      </c>
    </row>
    <row r="23" spans="1:8" x14ac:dyDescent="0.35">
      <c r="A23" t="s">
        <v>27</v>
      </c>
      <c r="B23">
        <f t="shared" ref="B23:H25" si="8">B14/$B14</f>
        <v>1</v>
      </c>
      <c r="C23">
        <f t="shared" si="8"/>
        <v>0.98060169395482077</v>
      </c>
      <c r="D23">
        <f t="shared" si="8"/>
        <v>0.9476579702798521</v>
      </c>
      <c r="E23">
        <f t="shared" si="8"/>
        <v>0.9247647783125682</v>
      </c>
      <c r="F23">
        <f t="shared" si="8"/>
        <v>0.91907611962144864</v>
      </c>
      <c r="G23">
        <f t="shared" si="8"/>
        <v>0.90188646896642366</v>
      </c>
      <c r="H23">
        <f t="shared" si="8"/>
        <v>0.90152169592230325</v>
      </c>
    </row>
    <row r="24" spans="1:8" x14ac:dyDescent="0.35">
      <c r="A24" t="s">
        <v>15</v>
      </c>
      <c r="B24">
        <f t="shared" si="8"/>
        <v>1</v>
      </c>
      <c r="C24">
        <f t="shared" si="8"/>
        <v>0.98049003988274852</v>
      </c>
      <c r="D24">
        <f t="shared" si="8"/>
        <v>0.9529060027872871</v>
      </c>
      <c r="E24">
        <f t="shared" si="8"/>
        <v>0.93574734294298456</v>
      </c>
      <c r="F24">
        <f t="shared" si="8"/>
        <v>0.91387911096171737</v>
      </c>
      <c r="G24">
        <f t="shared" si="8"/>
        <v>0.90166893143425186</v>
      </c>
      <c r="H24">
        <f t="shared" si="8"/>
        <v>0.93777285251943943</v>
      </c>
    </row>
    <row r="25" spans="1:8" x14ac:dyDescent="0.35">
      <c r="A25" t="s">
        <v>16</v>
      </c>
      <c r="B25">
        <f t="shared" si="8"/>
        <v>1</v>
      </c>
      <c r="C25">
        <f t="shared" si="8"/>
        <v>0.96807995768684596</v>
      </c>
      <c r="D25">
        <f t="shared" si="8"/>
        <v>0.94842175779790661</v>
      </c>
      <c r="E25">
        <f t="shared" si="8"/>
        <v>0.92751942148900546</v>
      </c>
      <c r="F25">
        <f t="shared" si="8"/>
        <v>0.91978317147345467</v>
      </c>
      <c r="G25">
        <f t="shared" si="8"/>
        <v>0.91170755669054149</v>
      </c>
      <c r="H25">
        <f t="shared" si="8"/>
        <v>0.87003528232456961</v>
      </c>
    </row>
    <row r="26" spans="1:8" x14ac:dyDescent="0.35">
      <c r="A26" t="s">
        <v>28</v>
      </c>
      <c r="B26">
        <f>AVERAGE(B23:B25)</f>
        <v>1</v>
      </c>
      <c r="C26">
        <f t="shared" ref="C26:H26" si="9">AVERAGE(C23:C25)</f>
        <v>0.97639056384147171</v>
      </c>
      <c r="D26">
        <f t="shared" si="9"/>
        <v>0.94966191028834857</v>
      </c>
      <c r="E26">
        <f t="shared" si="9"/>
        <v>0.92934384758151933</v>
      </c>
      <c r="F26">
        <f t="shared" si="9"/>
        <v>0.91757946735220697</v>
      </c>
      <c r="G26">
        <f t="shared" si="9"/>
        <v>0.905087652363739</v>
      </c>
      <c r="H26">
        <f t="shared" si="9"/>
        <v>0.90310994358877072</v>
      </c>
    </row>
    <row r="27" spans="1:8" x14ac:dyDescent="0.35">
      <c r="A27" t="s">
        <v>7</v>
      </c>
      <c r="B27">
        <f t="shared" ref="B27:H27" si="10">_xlfn.STDEV.P(B23:B25)</f>
        <v>0</v>
      </c>
      <c r="C27">
        <f t="shared" si="10"/>
        <v>5.8766627519894685E-3</v>
      </c>
      <c r="D27">
        <f t="shared" si="10"/>
        <v>2.3150154714293276E-3</v>
      </c>
      <c r="E27">
        <f t="shared" si="10"/>
        <v>4.6655174340118222E-3</v>
      </c>
      <c r="F27">
        <f t="shared" si="10"/>
        <v>2.6324207671309945E-3</v>
      </c>
      <c r="G27">
        <f t="shared" si="10"/>
        <v>4.6818216267096669E-3</v>
      </c>
      <c r="H27">
        <f t="shared" si="10"/>
        <v>2.7676542437760757E-2</v>
      </c>
    </row>
    <row r="28" spans="1:8" x14ac:dyDescent="0.35">
      <c r="A28" t="s">
        <v>17</v>
      </c>
      <c r="B28">
        <f t="shared" ref="B28:H30" si="11">LN(B19)</f>
        <v>0</v>
      </c>
      <c r="C28">
        <f t="shared" si="11"/>
        <v>1.9588922298802221E-2</v>
      </c>
      <c r="D28">
        <f t="shared" si="11"/>
        <v>5.3761632671828652E-2</v>
      </c>
      <c r="E28">
        <f t="shared" si="11"/>
        <v>7.8215867523983892E-2</v>
      </c>
      <c r="F28">
        <f t="shared" si="11"/>
        <v>8.4386331306345388E-2</v>
      </c>
      <c r="G28">
        <f t="shared" si="11"/>
        <v>0.10326663273217228</v>
      </c>
      <c r="H28">
        <f t="shared" si="11"/>
        <v>0.10367117015880353</v>
      </c>
    </row>
    <row r="29" spans="1:8" x14ac:dyDescent="0.35">
      <c r="A29" t="s">
        <v>18</v>
      </c>
      <c r="B29">
        <f t="shared" si="11"/>
        <v>0</v>
      </c>
      <c r="C29">
        <f t="shared" si="11"/>
        <v>1.9702791599525184E-2</v>
      </c>
      <c r="D29">
        <f t="shared" si="11"/>
        <v>4.8239013154408671E-2</v>
      </c>
      <c r="E29">
        <f t="shared" si="11"/>
        <v>6.6409771696169753E-2</v>
      </c>
      <c r="F29">
        <f t="shared" si="11"/>
        <v>9.0056979993637334E-2</v>
      </c>
      <c r="G29">
        <f t="shared" si="11"/>
        <v>0.10350786461579312</v>
      </c>
      <c r="H29">
        <f t="shared" si="11"/>
        <v>6.4247520794876153E-2</v>
      </c>
    </row>
    <row r="30" spans="1:8" x14ac:dyDescent="0.35">
      <c r="A30" t="s">
        <v>19</v>
      </c>
      <c r="B30">
        <f t="shared" si="11"/>
        <v>0</v>
      </c>
      <c r="C30">
        <f t="shared" si="11"/>
        <v>3.2440594200664793E-2</v>
      </c>
      <c r="D30">
        <f t="shared" si="11"/>
        <v>5.2955983470419229E-2</v>
      </c>
      <c r="E30">
        <f t="shared" si="11"/>
        <v>7.5241545108989824E-2</v>
      </c>
      <c r="F30">
        <f t="shared" si="11"/>
        <v>8.361731989772403E-2</v>
      </c>
      <c r="G30">
        <f t="shared" si="11"/>
        <v>9.2436001854234201E-2</v>
      </c>
      <c r="H30">
        <f t="shared" si="11"/>
        <v>0.13922151375975803</v>
      </c>
    </row>
    <row r="31" spans="1:8" x14ac:dyDescent="0.35">
      <c r="A31" t="s">
        <v>7</v>
      </c>
      <c r="B31">
        <f>_xlfn.STDEV.P(B28:B30)</f>
        <v>0</v>
      </c>
      <c r="C31">
        <f t="shared" ref="C31:H31" si="12">_xlfn.STDEV.P(C28:C30)</f>
        <v>6.0316761259608057E-3</v>
      </c>
      <c r="D31">
        <f t="shared" si="12"/>
        <v>2.4358025356028736E-3</v>
      </c>
      <c r="E31">
        <f t="shared" si="12"/>
        <v>5.013655953042007E-3</v>
      </c>
      <c r="F31">
        <f t="shared" si="12"/>
        <v>2.8716402055692031E-3</v>
      </c>
      <c r="G31">
        <f t="shared" si="12"/>
        <v>5.1634065310780589E-3</v>
      </c>
      <c r="H31">
        <f t="shared" si="12"/>
        <v>3.0621616693683653E-2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3D3C-9CB0-4C04-AFD5-BE2CAF676492}">
  <dimension ref="A1:J33"/>
  <sheetViews>
    <sheetView workbookViewId="0">
      <selection activeCell="H10" sqref="H10"/>
    </sheetView>
  </sheetViews>
  <sheetFormatPr defaultRowHeight="14.5" x14ac:dyDescent="0.35"/>
  <sheetData>
    <row r="1" spans="1:10" x14ac:dyDescent="0.35">
      <c r="A1" s="1" t="s">
        <v>24</v>
      </c>
    </row>
    <row r="3" spans="1:10" x14ac:dyDescent="0.35">
      <c r="A3" s="4" t="s">
        <v>2</v>
      </c>
      <c r="B3" s="4"/>
    </row>
    <row r="4" spans="1:10" x14ac:dyDescent="0.35">
      <c r="A4" t="s">
        <v>21</v>
      </c>
      <c r="C4" t="s">
        <v>0</v>
      </c>
      <c r="E4" t="s">
        <v>23</v>
      </c>
    </row>
    <row r="5" spans="1:10" x14ac:dyDescent="0.35">
      <c r="A5" t="s">
        <v>20</v>
      </c>
    </row>
    <row r="6" spans="1:10" x14ac:dyDescent="0.35">
      <c r="A6" t="s">
        <v>25</v>
      </c>
    </row>
    <row r="7" spans="1:10" x14ac:dyDescent="0.35">
      <c r="C7" t="s">
        <v>38</v>
      </c>
      <c r="D7">
        <v>0</v>
      </c>
      <c r="E7">
        <v>10</v>
      </c>
      <c r="F7">
        <v>20</v>
      </c>
      <c r="G7">
        <v>40</v>
      </c>
      <c r="H7">
        <v>60</v>
      </c>
      <c r="I7">
        <v>90</v>
      </c>
      <c r="J7">
        <v>120</v>
      </c>
    </row>
    <row r="8" spans="1:10" x14ac:dyDescent="0.35">
      <c r="D8">
        <v>1350.5222000000001</v>
      </c>
      <c r="E8">
        <v>1230.6418000000001</v>
      </c>
      <c r="F8">
        <v>1170.6940999999999</v>
      </c>
      <c r="G8">
        <v>1120.3167000000001</v>
      </c>
      <c r="H8">
        <v>1162.4592</v>
      </c>
      <c r="I8">
        <v>1031.3761999999999</v>
      </c>
      <c r="J8">
        <v>1100.1142</v>
      </c>
    </row>
    <row r="9" spans="1:10" x14ac:dyDescent="0.35">
      <c r="D9">
        <v>1320.1027099999999</v>
      </c>
      <c r="E9">
        <v>1220.3333</v>
      </c>
      <c r="F9">
        <v>1181.2131999999999</v>
      </c>
      <c r="G9">
        <v>1182.8235999999999</v>
      </c>
      <c r="H9">
        <v>1100.7352000000001</v>
      </c>
      <c r="I9">
        <v>1090.2240999999999</v>
      </c>
      <c r="J9">
        <v>960.82309999999995</v>
      </c>
    </row>
    <row r="10" spans="1:10" x14ac:dyDescent="0.35">
      <c r="D10">
        <v>1360.2561000000001</v>
      </c>
      <c r="E10">
        <v>1212.3376000000001</v>
      </c>
      <c r="F10">
        <v>1190.7481</v>
      </c>
      <c r="G10">
        <v>1145.5302999999999</v>
      </c>
      <c r="H10">
        <v>1095.2617</v>
      </c>
      <c r="I10">
        <v>1060.5509999999999</v>
      </c>
      <c r="J10">
        <v>1040.932</v>
      </c>
    </row>
    <row r="11" spans="1:10" x14ac:dyDescent="0.35">
      <c r="D11">
        <f t="shared" ref="D11:J11" si="0">AVERAGE(D8:D10)</f>
        <v>1343.6270033333333</v>
      </c>
      <c r="E11">
        <f t="shared" si="0"/>
        <v>1221.1042333333335</v>
      </c>
      <c r="F11">
        <f t="shared" si="0"/>
        <v>1180.8851333333332</v>
      </c>
      <c r="G11">
        <f t="shared" si="0"/>
        <v>1149.5568666666666</v>
      </c>
      <c r="H11">
        <f t="shared" si="0"/>
        <v>1119.4853666666668</v>
      </c>
      <c r="I11">
        <f t="shared" si="0"/>
        <v>1060.7171000000001</v>
      </c>
      <c r="J11">
        <f t="shared" si="0"/>
        <v>1033.9564333333335</v>
      </c>
    </row>
    <row r="12" spans="1:10" x14ac:dyDescent="0.35">
      <c r="C12" t="s">
        <v>3</v>
      </c>
      <c r="D12">
        <f t="shared" ref="D12:J14" si="1">($D8-D8)/$D8*100</f>
        <v>0</v>
      </c>
      <c r="E12">
        <f t="shared" si="1"/>
        <v>8.8765960307797975</v>
      </c>
      <c r="F12">
        <f t="shared" si="1"/>
        <v>13.315449386911238</v>
      </c>
      <c r="G12">
        <f t="shared" si="1"/>
        <v>17.045665743221399</v>
      </c>
      <c r="H12">
        <f t="shared" si="1"/>
        <v>13.92520611656736</v>
      </c>
      <c r="I12">
        <f t="shared" si="1"/>
        <v>23.63130350615489</v>
      </c>
      <c r="J12">
        <f t="shared" si="1"/>
        <v>18.541568587321265</v>
      </c>
    </row>
    <row r="13" spans="1:10" x14ac:dyDescent="0.35">
      <c r="C13" t="s">
        <v>4</v>
      </c>
      <c r="D13">
        <f t="shared" si="1"/>
        <v>0</v>
      </c>
      <c r="E13">
        <f t="shared" si="1"/>
        <v>7.5577005671020769</v>
      </c>
      <c r="F13">
        <f t="shared" si="1"/>
        <v>10.52111392150691</v>
      </c>
      <c r="G13">
        <f t="shared" si="1"/>
        <v>10.399123413662256</v>
      </c>
      <c r="H13">
        <f t="shared" si="1"/>
        <v>16.617457743117566</v>
      </c>
      <c r="I13">
        <f t="shared" si="1"/>
        <v>17.4136912422519</v>
      </c>
      <c r="J13">
        <f t="shared" si="1"/>
        <v>27.216034576582299</v>
      </c>
    </row>
    <row r="14" spans="1:10" x14ac:dyDescent="0.35">
      <c r="C14" t="s">
        <v>5</v>
      </c>
      <c r="D14">
        <f t="shared" si="1"/>
        <v>0</v>
      </c>
      <c r="E14">
        <f t="shared" si="1"/>
        <v>10.874312565111818</v>
      </c>
      <c r="F14">
        <f t="shared" si="1"/>
        <v>12.461476923352892</v>
      </c>
      <c r="G14">
        <f t="shared" si="1"/>
        <v>15.785689180147781</v>
      </c>
      <c r="H14">
        <f t="shared" si="1"/>
        <v>19.481213868476683</v>
      </c>
      <c r="I14">
        <f t="shared" si="1"/>
        <v>22.032990699324937</v>
      </c>
      <c r="J14">
        <f t="shared" si="1"/>
        <v>23.475292630556851</v>
      </c>
    </row>
    <row r="15" spans="1:10" ht="58" x14ac:dyDescent="0.35">
      <c r="C15" s="2" t="s">
        <v>6</v>
      </c>
      <c r="D15">
        <f>AVERAGE(D12:D14)</f>
        <v>0</v>
      </c>
      <c r="E15">
        <f t="shared" ref="E15:J15" si="2">AVERAGE(E12:E14)</f>
        <v>9.1028697209978979</v>
      </c>
      <c r="F15">
        <f t="shared" si="2"/>
        <v>12.099346743923681</v>
      </c>
      <c r="G15">
        <f t="shared" si="2"/>
        <v>14.410159445677145</v>
      </c>
      <c r="H15">
        <f t="shared" si="2"/>
        <v>16.674625909387203</v>
      </c>
      <c r="I15">
        <f t="shared" si="2"/>
        <v>21.025995149243911</v>
      </c>
      <c r="J15">
        <f t="shared" si="2"/>
        <v>23.077631931486806</v>
      </c>
    </row>
    <row r="16" spans="1:10" x14ac:dyDescent="0.35">
      <c r="C16" t="s">
        <v>7</v>
      </c>
      <c r="D16">
        <f>_xlfn.STDEV.P(D12:D14)</f>
        <v>0</v>
      </c>
      <c r="E16">
        <f t="shared" ref="E16:J16" si="3">_xlfn.STDEV.P(E12:E14)</f>
        <v>1.3634218284642572</v>
      </c>
      <c r="F16">
        <f t="shared" si="3"/>
        <v>1.1691681867733092</v>
      </c>
      <c r="G16">
        <f t="shared" si="3"/>
        <v>2.8824980800762674</v>
      </c>
      <c r="H16">
        <f t="shared" si="3"/>
        <v>2.2685908525257279</v>
      </c>
      <c r="I16">
        <f t="shared" si="3"/>
        <v>2.6363112606406904</v>
      </c>
      <c r="J16">
        <f t="shared" si="3"/>
        <v>3.5524818154261508</v>
      </c>
    </row>
    <row r="17" spans="3:10" x14ac:dyDescent="0.35">
      <c r="C17" t="s">
        <v>8</v>
      </c>
      <c r="D17">
        <f t="shared" ref="D17:J19" si="4">(D8-2.3519)/136.55</f>
        <v>9.8730889783961935</v>
      </c>
      <c r="E17">
        <f t="shared" si="4"/>
        <v>8.9951658733064814</v>
      </c>
      <c r="F17">
        <f t="shared" si="4"/>
        <v>8.5561493958257042</v>
      </c>
      <c r="G17">
        <f t="shared" si="4"/>
        <v>8.1872193335774455</v>
      </c>
      <c r="H17">
        <f t="shared" si="4"/>
        <v>8.495842548517027</v>
      </c>
      <c r="I17">
        <f t="shared" si="4"/>
        <v>7.5358791651409733</v>
      </c>
      <c r="J17">
        <f t="shared" si="4"/>
        <v>8.0392698645184915</v>
      </c>
    </row>
    <row r="18" spans="3:10" x14ac:dyDescent="0.35">
      <c r="C18" t="s">
        <v>9</v>
      </c>
      <c r="D18">
        <f t="shared" si="4"/>
        <v>9.6503171731966297</v>
      </c>
      <c r="E18">
        <f t="shared" si="4"/>
        <v>8.919673379714391</v>
      </c>
      <c r="F18">
        <f t="shared" si="4"/>
        <v>8.6331841816184536</v>
      </c>
      <c r="G18">
        <f t="shared" si="4"/>
        <v>8.6449776638593914</v>
      </c>
      <c r="H18">
        <f t="shared" si="4"/>
        <v>8.0438176492127429</v>
      </c>
      <c r="I18">
        <f t="shared" si="4"/>
        <v>7.9668414500183076</v>
      </c>
      <c r="J18">
        <f t="shared" si="4"/>
        <v>7.0191958989381167</v>
      </c>
    </row>
    <row r="19" spans="3:10" x14ac:dyDescent="0.35">
      <c r="C19" t="s">
        <v>10</v>
      </c>
      <c r="D19">
        <f>(D10-2.3519)/136.55</f>
        <v>9.9443734895642635</v>
      </c>
      <c r="E19">
        <f t="shared" si="4"/>
        <v>8.86111827169535</v>
      </c>
      <c r="F19">
        <f t="shared" si="4"/>
        <v>8.7030113511534246</v>
      </c>
      <c r="G19">
        <f t="shared" si="4"/>
        <v>8.3718667154888315</v>
      </c>
      <c r="H19">
        <f t="shared" si="4"/>
        <v>8.0037334309776647</v>
      </c>
      <c r="I19">
        <f t="shared" si="4"/>
        <v>7.7495357012083481</v>
      </c>
      <c r="J19">
        <f t="shared" si="4"/>
        <v>7.6058593921640432</v>
      </c>
    </row>
    <row r="20" spans="3:10" x14ac:dyDescent="0.35">
      <c r="C20" t="s">
        <v>7</v>
      </c>
      <c r="D20">
        <f>_xlfn.STDEV.P(D17:D19)</f>
        <v>0.12524548158629425</v>
      </c>
      <c r="E20">
        <f t="shared" ref="E20:J20" si="5">_xlfn.STDEV.P(E17:E19)</f>
        <v>5.4870126218968654E-2</v>
      </c>
      <c r="F20">
        <f t="shared" si="5"/>
        <v>5.9980205762754861E-2</v>
      </c>
      <c r="G20">
        <f t="shared" si="5"/>
        <v>0.18803868830911452</v>
      </c>
      <c r="H20">
        <f t="shared" si="5"/>
        <v>0.22313539430079357</v>
      </c>
      <c r="I20">
        <f t="shared" si="5"/>
        <v>0.17594171852471149</v>
      </c>
      <c r="J20">
        <f t="shared" si="5"/>
        <v>0.41800712209315605</v>
      </c>
    </row>
    <row r="22" spans="3:10" x14ac:dyDescent="0.35">
      <c r="C22" t="s">
        <v>11</v>
      </c>
      <c r="D22">
        <f t="shared" ref="D22:J24" si="6">$D17/D17</f>
        <v>1</v>
      </c>
      <c r="E22">
        <f t="shared" si="6"/>
        <v>1.0975994347914122</v>
      </c>
      <c r="F22">
        <f t="shared" si="6"/>
        <v>1.1539173197715535</v>
      </c>
      <c r="G22">
        <f t="shared" si="6"/>
        <v>1.2059148016109273</v>
      </c>
      <c r="H22">
        <f t="shared" si="6"/>
        <v>1.1621082808460907</v>
      </c>
      <c r="I22">
        <f t="shared" si="6"/>
        <v>1.3101442793916531</v>
      </c>
      <c r="J22">
        <f t="shared" si="6"/>
        <v>1.2281076695747342</v>
      </c>
    </row>
    <row r="23" spans="3:10" x14ac:dyDescent="0.35">
      <c r="C23" t="s">
        <v>12</v>
      </c>
      <c r="D23">
        <f t="shared" si="6"/>
        <v>1</v>
      </c>
      <c r="E23">
        <f t="shared" si="6"/>
        <v>1.081913738584185</v>
      </c>
      <c r="F23">
        <f t="shared" si="6"/>
        <v>1.1178166676605636</v>
      </c>
      <c r="G23">
        <f t="shared" si="6"/>
        <v>1.1162917416825833</v>
      </c>
      <c r="H23">
        <f t="shared" si="6"/>
        <v>1.1997185408773055</v>
      </c>
      <c r="I23">
        <f t="shared" si="6"/>
        <v>1.2113103083248198</v>
      </c>
      <c r="J23">
        <f t="shared" si="6"/>
        <v>1.3748465368599494</v>
      </c>
    </row>
    <row r="24" spans="3:10" x14ac:dyDescent="0.35">
      <c r="C24" t="s">
        <v>13</v>
      </c>
      <c r="D24">
        <f t="shared" si="6"/>
        <v>1</v>
      </c>
      <c r="E24">
        <f t="shared" si="6"/>
        <v>1.1222481389656094</v>
      </c>
      <c r="F24">
        <f t="shared" si="6"/>
        <v>1.1426359323599318</v>
      </c>
      <c r="G24">
        <f t="shared" si="6"/>
        <v>1.1878322753474</v>
      </c>
      <c r="H24">
        <f t="shared" si="6"/>
        <v>1.2424668531657417</v>
      </c>
      <c r="I24">
        <f t="shared" si="6"/>
        <v>1.2832218436020217</v>
      </c>
      <c r="J24">
        <f t="shared" si="6"/>
        <v>1.3074621784106975</v>
      </c>
    </row>
    <row r="25" spans="3:10" x14ac:dyDescent="0.35">
      <c r="C25" t="s">
        <v>7</v>
      </c>
      <c r="D25">
        <f>_xlfn.STDEV.P(D22:D24)</f>
        <v>0</v>
      </c>
      <c r="E25">
        <f t="shared" ref="E25:J25" si="7">_xlfn.STDEV.P(E22:E24)</f>
        <v>1.6601417399666508E-2</v>
      </c>
      <c r="F25">
        <f t="shared" si="7"/>
        <v>1.507950295742579E-2</v>
      </c>
      <c r="G25">
        <f t="shared" si="7"/>
        <v>3.8697284693771879E-2</v>
      </c>
      <c r="H25">
        <f t="shared" si="7"/>
        <v>3.2828595272986261E-2</v>
      </c>
      <c r="I25">
        <f t="shared" si="7"/>
        <v>4.1718954247587557E-2</v>
      </c>
      <c r="J25">
        <f t="shared" si="7"/>
        <v>5.9972294537063119E-2</v>
      </c>
    </row>
    <row r="26" spans="3:10" x14ac:dyDescent="0.35">
      <c r="C26" t="s">
        <v>14</v>
      </c>
      <c r="D26">
        <f t="shared" ref="D26:J28" si="8">D17/$D17</f>
        <v>1</v>
      </c>
      <c r="E26">
        <f t="shared" si="8"/>
        <v>0.91107918636095142</v>
      </c>
      <c r="F26">
        <f t="shared" si="8"/>
        <v>0.86661321644602296</v>
      </c>
      <c r="G26">
        <f t="shared" si="8"/>
        <v>0.82924597879066164</v>
      </c>
      <c r="H26">
        <f t="shared" si="8"/>
        <v>0.86050501186682415</v>
      </c>
      <c r="I26">
        <f t="shared" si="8"/>
        <v>0.76327471388444013</v>
      </c>
      <c r="J26">
        <f t="shared" si="8"/>
        <v>0.8142608541368993</v>
      </c>
    </row>
    <row r="27" spans="3:10" x14ac:dyDescent="0.35">
      <c r="C27" t="s">
        <v>15</v>
      </c>
      <c r="D27">
        <f t="shared" si="8"/>
        <v>1</v>
      </c>
      <c r="E27">
        <f t="shared" si="8"/>
        <v>0.92428810573070364</v>
      </c>
      <c r="F27">
        <f t="shared" si="8"/>
        <v>0.89460108167188301</v>
      </c>
      <c r="G27">
        <f t="shared" si="8"/>
        <v>0.89582316401687512</v>
      </c>
      <c r="H27">
        <f t="shared" si="8"/>
        <v>0.83352883691264834</v>
      </c>
      <c r="I27">
        <f t="shared" si="8"/>
        <v>0.82555229087660364</v>
      </c>
      <c r="J27">
        <f t="shared" si="8"/>
        <v>0.72735390691962465</v>
      </c>
    </row>
    <row r="28" spans="3:10" x14ac:dyDescent="0.35">
      <c r="C28" t="s">
        <v>16</v>
      </c>
      <c r="D28">
        <f t="shared" si="8"/>
        <v>1</v>
      </c>
      <c r="E28">
        <f t="shared" si="8"/>
        <v>0.89106853046039614</v>
      </c>
      <c r="F28">
        <f t="shared" si="8"/>
        <v>0.87516939707528707</v>
      </c>
      <c r="G28">
        <f t="shared" si="8"/>
        <v>0.84186969890806718</v>
      </c>
      <c r="H28">
        <f t="shared" si="8"/>
        <v>0.80485044526705196</v>
      </c>
      <c r="I28">
        <f t="shared" si="8"/>
        <v>0.77928847999733697</v>
      </c>
      <c r="J28">
        <f t="shared" si="8"/>
        <v>0.76484047991014381</v>
      </c>
    </row>
    <row r="29" spans="3:10" x14ac:dyDescent="0.35">
      <c r="C29" t="s">
        <v>7</v>
      </c>
      <c r="D29">
        <f>_xlfn.STDEV.P(D26:D28)</f>
        <v>0</v>
      </c>
      <c r="E29">
        <f t="shared" ref="E29:J29" si="9">_xlfn.STDEV.P(E26:E28)</f>
        <v>1.3656264665902805E-2</v>
      </c>
      <c r="F29">
        <f t="shared" si="9"/>
        <v>1.1710010879220132E-2</v>
      </c>
      <c r="G29">
        <f t="shared" si="9"/>
        <v>2.8873009887158328E-2</v>
      </c>
      <c r="H29">
        <f t="shared" si="9"/>
        <v>2.2724423830723026E-2</v>
      </c>
      <c r="I29">
        <f t="shared" si="9"/>
        <v>2.6405549707518287E-2</v>
      </c>
      <c r="J29">
        <f t="shared" si="9"/>
        <v>3.5590938325353802E-2</v>
      </c>
    </row>
    <row r="30" spans="3:10" x14ac:dyDescent="0.35">
      <c r="C30" t="s">
        <v>17</v>
      </c>
      <c r="D30">
        <f t="shared" ref="D30:J32" si="10">LN(D22)</f>
        <v>0</v>
      </c>
      <c r="E30">
        <f t="shared" si="10"/>
        <v>9.3125463039836015E-2</v>
      </c>
      <c r="F30">
        <f t="shared" si="10"/>
        <v>0.14316251887406342</v>
      </c>
      <c r="G30">
        <f t="shared" si="10"/>
        <v>0.18723845037907924</v>
      </c>
      <c r="H30">
        <f t="shared" si="10"/>
        <v>0.15023583898164256</v>
      </c>
      <c r="I30">
        <f t="shared" si="10"/>
        <v>0.27013726808862587</v>
      </c>
      <c r="J30">
        <f t="shared" si="10"/>
        <v>0.20547450468817557</v>
      </c>
    </row>
    <row r="31" spans="3:10" x14ac:dyDescent="0.35">
      <c r="C31" t="s">
        <v>18</v>
      </c>
      <c r="D31">
        <f t="shared" si="10"/>
        <v>0</v>
      </c>
      <c r="E31">
        <f t="shared" si="10"/>
        <v>7.8731453201967977E-2</v>
      </c>
      <c r="F31">
        <f t="shared" si="10"/>
        <v>0.11137737887179858</v>
      </c>
      <c r="G31">
        <f t="shared" si="10"/>
        <v>0.11001224707387675</v>
      </c>
      <c r="H31">
        <f t="shared" si="10"/>
        <v>0.18208698001406085</v>
      </c>
      <c r="I31">
        <f t="shared" si="10"/>
        <v>0.1917026731380003</v>
      </c>
      <c r="J31">
        <f t="shared" si="10"/>
        <v>0.31834211533332418</v>
      </c>
    </row>
    <row r="32" spans="3:10" x14ac:dyDescent="0.35">
      <c r="C32" t="s">
        <v>19</v>
      </c>
      <c r="D32">
        <f t="shared" si="10"/>
        <v>0</v>
      </c>
      <c r="E32">
        <f t="shared" si="10"/>
        <v>0.11533394037209985</v>
      </c>
      <c r="F32">
        <f t="shared" si="10"/>
        <v>0.13333781470446626</v>
      </c>
      <c r="G32">
        <f t="shared" si="10"/>
        <v>0.17213002860577617</v>
      </c>
      <c r="H32">
        <f t="shared" si="10"/>
        <v>0.21709880110019278</v>
      </c>
      <c r="I32">
        <f t="shared" si="10"/>
        <v>0.24937398074241401</v>
      </c>
      <c r="J32">
        <f t="shared" si="10"/>
        <v>0.26808798989281934</v>
      </c>
    </row>
    <row r="33" spans="3:10" x14ac:dyDescent="0.35">
      <c r="C33" t="s">
        <v>7</v>
      </c>
      <c r="D33">
        <f>_xlfn.STDEV.P(D30:D32)</f>
        <v>0</v>
      </c>
      <c r="E33">
        <f t="shared" ref="E33:J33" si="11">_xlfn.STDEV.P(E30:E32)</f>
        <v>1.5055991984256561E-2</v>
      </c>
      <c r="F33">
        <f t="shared" si="11"/>
        <v>1.3287758271533513E-2</v>
      </c>
      <c r="G33">
        <f t="shared" si="11"/>
        <v>3.3417842319903301E-2</v>
      </c>
      <c r="H33">
        <f t="shared" si="11"/>
        <v>2.7306854052297061E-2</v>
      </c>
      <c r="I33">
        <f t="shared" si="11"/>
        <v>3.3181453165038712E-2</v>
      </c>
      <c r="J33">
        <f t="shared" si="11"/>
        <v>4.6170003713338251E-2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306D-8ACC-4F50-A569-5623A6BA08BA}">
  <dimension ref="A1:H29"/>
  <sheetViews>
    <sheetView workbookViewId="0">
      <selection activeCell="C7" sqref="C7"/>
    </sheetView>
  </sheetViews>
  <sheetFormatPr defaultRowHeight="14.5" x14ac:dyDescent="0.35"/>
  <sheetData>
    <row r="1" spans="1:8" x14ac:dyDescent="0.35">
      <c r="A1" s="1" t="s">
        <v>29</v>
      </c>
      <c r="B1" t="s">
        <v>22</v>
      </c>
      <c r="E1" t="s">
        <v>0</v>
      </c>
    </row>
    <row r="2" spans="1:8" x14ac:dyDescent="0.35">
      <c r="A2" t="s">
        <v>35</v>
      </c>
      <c r="C2" t="s">
        <v>36</v>
      </c>
    </row>
    <row r="4" spans="1:8" x14ac:dyDescent="0.35">
      <c r="A4" t="s">
        <v>38</v>
      </c>
      <c r="B4">
        <v>0</v>
      </c>
      <c r="C4">
        <v>10</v>
      </c>
      <c r="D4">
        <v>20</v>
      </c>
      <c r="E4">
        <v>40</v>
      </c>
      <c r="F4">
        <v>60</v>
      </c>
      <c r="G4">
        <v>90</v>
      </c>
      <c r="H4">
        <v>120</v>
      </c>
    </row>
    <row r="5" spans="1:8" x14ac:dyDescent="0.35">
      <c r="B5">
        <v>1360.3463999999999</v>
      </c>
      <c r="C5">
        <v>1162.3264999999999</v>
      </c>
      <c r="D5">
        <v>1050.9112</v>
      </c>
      <c r="E5">
        <v>870.25059999999996</v>
      </c>
      <c r="F5">
        <v>840.24120000000005</v>
      </c>
      <c r="G5">
        <v>843.23720000000003</v>
      </c>
      <c r="H5">
        <v>723.5521</v>
      </c>
    </row>
    <row r="6" spans="1:8" x14ac:dyDescent="0.35">
      <c r="B6">
        <v>1348.1027099999999</v>
      </c>
      <c r="C6">
        <v>1136.913</v>
      </c>
      <c r="D6">
        <v>1026.2131999999999</v>
      </c>
      <c r="E6">
        <v>881.82360000000006</v>
      </c>
      <c r="F6">
        <v>800.69349999999997</v>
      </c>
      <c r="G6">
        <v>821.36199999999997</v>
      </c>
      <c r="H6">
        <v>765.81399999999996</v>
      </c>
    </row>
    <row r="7" spans="1:8" x14ac:dyDescent="0.35">
      <c r="B7">
        <v>1345.2561000000001</v>
      </c>
      <c r="C7">
        <v>1132.7235000000001</v>
      </c>
      <c r="D7">
        <v>1045.5222000000001</v>
      </c>
      <c r="E7">
        <v>912.11239999999998</v>
      </c>
      <c r="F7">
        <v>811.33609999999999</v>
      </c>
      <c r="G7">
        <v>855.61339999999996</v>
      </c>
      <c r="H7">
        <v>731.28099999999995</v>
      </c>
    </row>
    <row r="8" spans="1:8" x14ac:dyDescent="0.35">
      <c r="B8">
        <f t="shared" ref="B8:H8" si="0">AVERAGE(B5:B7)</f>
        <v>1351.23507</v>
      </c>
      <c r="C8">
        <f t="shared" si="0"/>
        <v>1143.9876666666667</v>
      </c>
      <c r="D8">
        <f t="shared" si="0"/>
        <v>1040.8822</v>
      </c>
      <c r="E8">
        <f t="shared" si="0"/>
        <v>888.06219999999996</v>
      </c>
      <c r="F8">
        <f t="shared" si="0"/>
        <v>817.42360000000008</v>
      </c>
      <c r="G8">
        <f t="shared" si="0"/>
        <v>840.07086666666657</v>
      </c>
      <c r="H8">
        <f t="shared" si="0"/>
        <v>740.21570000000008</v>
      </c>
    </row>
    <row r="9" spans="1:8" x14ac:dyDescent="0.35">
      <c r="A9" t="s">
        <v>3</v>
      </c>
      <c r="B9">
        <f t="shared" ref="B9:H11" si="1">($B5-B5)/$B5*100</f>
        <v>0</v>
      </c>
      <c r="C9">
        <f t="shared" si="1"/>
        <v>14.556579118377497</v>
      </c>
      <c r="D9">
        <f t="shared" si="1"/>
        <v>22.746794492932089</v>
      </c>
      <c r="E9">
        <f t="shared" si="1"/>
        <v>36.02727952233343</v>
      </c>
      <c r="F9">
        <f t="shared" si="1"/>
        <v>38.233291167602594</v>
      </c>
      <c r="G9">
        <f t="shared" si="1"/>
        <v>38.01305314587519</v>
      </c>
      <c r="H9">
        <f t="shared" si="1"/>
        <v>46.81118720937549</v>
      </c>
    </row>
    <row r="10" spans="1:8" x14ac:dyDescent="0.35">
      <c r="A10" t="s">
        <v>4</v>
      </c>
      <c r="B10">
        <f t="shared" si="1"/>
        <v>0</v>
      </c>
      <c r="C10">
        <f t="shared" si="1"/>
        <v>15.66569879530914</v>
      </c>
      <c r="D10">
        <f t="shared" si="1"/>
        <v>23.877224458661612</v>
      </c>
      <c r="E10">
        <f t="shared" si="1"/>
        <v>34.587803031714095</v>
      </c>
      <c r="F10">
        <f t="shared" si="1"/>
        <v>40.605897899278013</v>
      </c>
      <c r="G10">
        <f t="shared" si="1"/>
        <v>39.0727432036688</v>
      </c>
      <c r="H10">
        <f t="shared" si="1"/>
        <v>43.193200761387089</v>
      </c>
    </row>
    <row r="11" spans="1:8" x14ac:dyDescent="0.35">
      <c r="A11" t="s">
        <v>5</v>
      </c>
      <c r="B11">
        <f t="shared" si="1"/>
        <v>0</v>
      </c>
      <c r="C11">
        <f t="shared" si="1"/>
        <v>15.798672089277273</v>
      </c>
      <c r="D11">
        <f t="shared" si="1"/>
        <v>22.280805862913382</v>
      </c>
      <c r="E11">
        <f t="shared" si="1"/>
        <v>32.197861804900946</v>
      </c>
      <c r="F11">
        <f t="shared" si="1"/>
        <v>39.689097116898417</v>
      </c>
      <c r="G11">
        <f t="shared" si="1"/>
        <v>36.397731257267672</v>
      </c>
      <c r="H11">
        <f t="shared" si="1"/>
        <v>45.640016053448861</v>
      </c>
    </row>
    <row r="12" spans="1:8" ht="58" x14ac:dyDescent="0.35">
      <c r="A12" s="2" t="s">
        <v>6</v>
      </c>
      <c r="B12">
        <f>AVERAGE(B9:B11)</f>
        <v>0</v>
      </c>
      <c r="C12">
        <f t="shared" ref="C12:H12" si="2">AVERAGE(C9:C11)</f>
        <v>15.340316667654639</v>
      </c>
      <c r="D12">
        <f t="shared" si="2"/>
        <v>22.968274938169028</v>
      </c>
      <c r="E12">
        <f t="shared" si="2"/>
        <v>34.270981452982824</v>
      </c>
      <c r="F12">
        <f t="shared" si="2"/>
        <v>39.509428727926341</v>
      </c>
      <c r="G12">
        <f t="shared" si="2"/>
        <v>37.827842535603885</v>
      </c>
      <c r="H12">
        <f t="shared" si="2"/>
        <v>45.214801341403813</v>
      </c>
    </row>
    <row r="13" spans="1:8" x14ac:dyDescent="0.35">
      <c r="A13" t="s">
        <v>7</v>
      </c>
      <c r="B13">
        <f>_xlfn.STDEV.P(B9:B11)</f>
        <v>0</v>
      </c>
      <c r="C13">
        <f t="shared" ref="C13:H13" si="3">_xlfn.STDEV.P(C9:C11)</f>
        <v>0.55683862643641291</v>
      </c>
      <c r="D13">
        <f t="shared" si="3"/>
        <v>0.67028763672990987</v>
      </c>
      <c r="E13">
        <f t="shared" si="3"/>
        <v>1.5793230508055842</v>
      </c>
      <c r="F13">
        <f t="shared" si="3"/>
        <v>0.97690880614816289</v>
      </c>
      <c r="G13">
        <f t="shared" si="3"/>
        <v>1.0998937694053272</v>
      </c>
      <c r="H13">
        <f t="shared" si="3"/>
        <v>1.507329238081182</v>
      </c>
    </row>
    <row r="14" spans="1:8" x14ac:dyDescent="0.35">
      <c r="A14" t="s">
        <v>8</v>
      </c>
      <c r="B14">
        <f t="shared" ref="B14:H16" si="4">(B5-2.3519)/136.55</f>
        <v>9.9450347857927497</v>
      </c>
      <c r="C14">
        <f t="shared" si="4"/>
        <v>8.4948707433174651</v>
      </c>
      <c r="D14">
        <f t="shared" si="4"/>
        <v>7.6789403149029658</v>
      </c>
      <c r="E14">
        <f t="shared" si="4"/>
        <v>6.3559040644452569</v>
      </c>
      <c r="F14">
        <f t="shared" si="4"/>
        <v>6.1361354815086049</v>
      </c>
      <c r="G14">
        <f t="shared" si="4"/>
        <v>6.1580761625778102</v>
      </c>
      <c r="H14">
        <f t="shared" si="4"/>
        <v>5.2815833028194792</v>
      </c>
    </row>
    <row r="15" spans="1:8" x14ac:dyDescent="0.35">
      <c r="A15" t="s">
        <v>9</v>
      </c>
      <c r="B15">
        <f t="shared" si="4"/>
        <v>9.8553702673013532</v>
      </c>
      <c r="C15">
        <f t="shared" si="4"/>
        <v>8.3087594287806663</v>
      </c>
      <c r="D15">
        <f t="shared" si="4"/>
        <v>7.4980688392530199</v>
      </c>
      <c r="E15">
        <f t="shared" si="4"/>
        <v>6.4406569022336138</v>
      </c>
      <c r="F15">
        <f t="shared" si="4"/>
        <v>5.8465148297326976</v>
      </c>
      <c r="G15">
        <f t="shared" si="4"/>
        <v>5.9978769681435367</v>
      </c>
      <c r="H15">
        <f t="shared" si="4"/>
        <v>5.5910809227389224</v>
      </c>
    </row>
    <row r="16" spans="1:8" x14ac:dyDescent="0.35">
      <c r="A16" t="s">
        <v>10</v>
      </c>
      <c r="B16">
        <f>(B7-2.3519)/136.55</f>
        <v>9.8345236177224464</v>
      </c>
      <c r="C16">
        <f t="shared" si="4"/>
        <v>8.2780783595752485</v>
      </c>
      <c r="D16">
        <f t="shared" si="4"/>
        <v>7.6394749176125973</v>
      </c>
      <c r="E16">
        <f t="shared" si="4"/>
        <v>6.6624716221164402</v>
      </c>
      <c r="F16">
        <f t="shared" si="4"/>
        <v>5.9244540461369457</v>
      </c>
      <c r="G16">
        <f t="shared" si="4"/>
        <v>6.2487110948370548</v>
      </c>
      <c r="H16">
        <f t="shared" si="4"/>
        <v>5.3381845477846932</v>
      </c>
    </row>
    <row r="17" spans="1:8" x14ac:dyDescent="0.35">
      <c r="A17" t="s">
        <v>7</v>
      </c>
      <c r="B17">
        <f>_xlfn.STDEV.P(B14:B16)</f>
        <v>4.7943284714826818E-2</v>
      </c>
      <c r="C17">
        <f t="shared" ref="C17:H17" si="5">_xlfn.STDEV.P(C14:C16)</f>
        <v>9.5787778769780285E-2</v>
      </c>
      <c r="D17">
        <f t="shared" si="5"/>
        <v>7.7651420022867818E-2</v>
      </c>
      <c r="E17">
        <f t="shared" si="5"/>
        <v>0.12925791653655988</v>
      </c>
      <c r="F17">
        <f t="shared" si="5"/>
        <v>0.12236724029186145</v>
      </c>
      <c r="G17">
        <f t="shared" si="5"/>
        <v>0.1037069760629695</v>
      </c>
      <c r="H17">
        <f t="shared" si="5"/>
        <v>0.13455649541793152</v>
      </c>
    </row>
    <row r="18" spans="1:8" x14ac:dyDescent="0.35">
      <c r="A18" t="s">
        <v>27</v>
      </c>
      <c r="B18">
        <f t="shared" ref="B18:H20" si="6">B14/$B14</f>
        <v>1</v>
      </c>
      <c r="C18">
        <f t="shared" si="6"/>
        <v>0.8541821045666973</v>
      </c>
      <c r="D18">
        <f t="shared" si="6"/>
        <v>0.77213810512487346</v>
      </c>
      <c r="E18">
        <f t="shared" si="6"/>
        <v>0.63910325115455169</v>
      </c>
      <c r="F18">
        <f t="shared" si="6"/>
        <v>0.6170049289595797</v>
      </c>
      <c r="G18">
        <f t="shared" si="6"/>
        <v>0.61921112346184026</v>
      </c>
      <c r="H18">
        <f t="shared" si="6"/>
        <v>0.53107740863457098</v>
      </c>
    </row>
    <row r="19" spans="1:8" x14ac:dyDescent="0.35">
      <c r="A19" t="s">
        <v>15</v>
      </c>
      <c r="B19">
        <f t="shared" si="6"/>
        <v>1</v>
      </c>
      <c r="C19">
        <f t="shared" si="6"/>
        <v>0.84306923062524497</v>
      </c>
      <c r="D19">
        <f t="shared" si="6"/>
        <v>0.76081046534907903</v>
      </c>
      <c r="E19">
        <f t="shared" si="6"/>
        <v>0.65351749630379197</v>
      </c>
      <c r="F19">
        <f t="shared" si="6"/>
        <v>0.59323137245594526</v>
      </c>
      <c r="G19">
        <f t="shared" si="6"/>
        <v>0.60858971357409031</v>
      </c>
      <c r="H19">
        <f t="shared" si="6"/>
        <v>0.56731312686336033</v>
      </c>
    </row>
    <row r="20" spans="1:8" x14ac:dyDescent="0.35">
      <c r="A20" t="s">
        <v>34</v>
      </c>
      <c r="B20">
        <f t="shared" si="6"/>
        <v>1</v>
      </c>
      <c r="C20">
        <f t="shared" si="6"/>
        <v>0.84173658850720712</v>
      </c>
      <c r="D20">
        <f t="shared" si="6"/>
        <v>0.77680172569271888</v>
      </c>
      <c r="E20">
        <f t="shared" si="6"/>
        <v>0.67745748356435243</v>
      </c>
      <c r="F20">
        <f t="shared" si="6"/>
        <v>0.6024139324309209</v>
      </c>
      <c r="G20">
        <f t="shared" si="6"/>
        <v>0.63538523447912354</v>
      </c>
      <c r="H20">
        <f t="shared" si="6"/>
        <v>0.54280052143704649</v>
      </c>
    </row>
    <row r="21" spans="1:8" x14ac:dyDescent="0.35">
      <c r="A21" t="s">
        <v>28</v>
      </c>
      <c r="B21">
        <f>AVERAGE(B18:B20)</f>
        <v>1</v>
      </c>
      <c r="C21">
        <f t="shared" ref="C21:H21" si="7">AVERAGE(C18:C20)</f>
        <v>0.84632930789971639</v>
      </c>
      <c r="D21">
        <f t="shared" si="7"/>
        <v>0.76991676538889042</v>
      </c>
      <c r="E21">
        <f t="shared" si="7"/>
        <v>0.65669274367423203</v>
      </c>
      <c r="F21">
        <f t="shared" si="7"/>
        <v>0.60421674461548192</v>
      </c>
      <c r="G21">
        <f t="shared" si="7"/>
        <v>0.62106202383835141</v>
      </c>
      <c r="H21">
        <f t="shared" si="7"/>
        <v>0.54706368564499253</v>
      </c>
    </row>
    <row r="22" spans="1:8" x14ac:dyDescent="0.35">
      <c r="A22" t="s">
        <v>7</v>
      </c>
      <c r="B22">
        <f t="shared" ref="B22:H22" si="8">_xlfn.STDEV.P(B18:B20)</f>
        <v>0</v>
      </c>
      <c r="C22">
        <f t="shared" si="8"/>
        <v>5.5793545249966624E-3</v>
      </c>
      <c r="D22">
        <f t="shared" si="8"/>
        <v>6.7147034936528103E-3</v>
      </c>
      <c r="E22">
        <f t="shared" si="8"/>
        <v>1.5818205394078206E-2</v>
      </c>
      <c r="F22">
        <f t="shared" si="8"/>
        <v>9.788874502463709E-3</v>
      </c>
      <c r="G22">
        <f t="shared" si="8"/>
        <v>1.1017239802414062E-2</v>
      </c>
      <c r="H22">
        <f t="shared" si="8"/>
        <v>1.5097190592667425E-2</v>
      </c>
    </row>
    <row r="23" spans="1:8" x14ac:dyDescent="0.35">
      <c r="A23" t="s">
        <v>11</v>
      </c>
      <c r="B23">
        <f t="shared" ref="B23:H25" si="9">$B14/B14</f>
        <v>1</v>
      </c>
      <c r="C23">
        <f t="shared" si="9"/>
        <v>1.1707105483171787</v>
      </c>
      <c r="D23">
        <f t="shared" si="9"/>
        <v>1.2951051027824558</v>
      </c>
      <c r="E23">
        <f t="shared" si="9"/>
        <v>1.5646924001614477</v>
      </c>
      <c r="F23">
        <f t="shared" si="9"/>
        <v>1.6207325955827339</v>
      </c>
      <c r="G23">
        <f t="shared" si="9"/>
        <v>1.6149580685974652</v>
      </c>
      <c r="H23">
        <f t="shared" si="9"/>
        <v>1.8829646747186151</v>
      </c>
    </row>
    <row r="24" spans="1:8" x14ac:dyDescent="0.35">
      <c r="A24" t="s">
        <v>12</v>
      </c>
      <c r="B24">
        <f t="shared" si="9"/>
        <v>1</v>
      </c>
      <c r="C24">
        <f t="shared" si="9"/>
        <v>1.1861422095293059</v>
      </c>
      <c r="D24">
        <f t="shared" si="9"/>
        <v>1.3143878081923792</v>
      </c>
      <c r="E24">
        <f t="shared" si="9"/>
        <v>1.5301809142920686</v>
      </c>
      <c r="F24">
        <f t="shared" si="9"/>
        <v>1.6856829332205663</v>
      </c>
      <c r="G24">
        <f t="shared" si="9"/>
        <v>1.643143118747864</v>
      </c>
      <c r="H24">
        <f t="shared" si="9"/>
        <v>1.7626949785719555</v>
      </c>
    </row>
    <row r="25" spans="1:8" x14ac:dyDescent="0.35">
      <c r="A25" t="s">
        <v>13</v>
      </c>
      <c r="B25">
        <f t="shared" si="9"/>
        <v>1</v>
      </c>
      <c r="C25">
        <f t="shared" si="9"/>
        <v>1.1880201165705153</v>
      </c>
      <c r="D25">
        <f t="shared" si="9"/>
        <v>1.2873297869005664</v>
      </c>
      <c r="E25">
        <f t="shared" si="9"/>
        <v>1.4761073930996127</v>
      </c>
      <c r="F25">
        <f t="shared" si="9"/>
        <v>1.6599881678776918</v>
      </c>
      <c r="G25">
        <f t="shared" si="9"/>
        <v>1.5738483454368917</v>
      </c>
      <c r="H25">
        <f t="shared" si="9"/>
        <v>1.8422974195981479</v>
      </c>
    </row>
    <row r="26" spans="1:8" x14ac:dyDescent="0.35">
      <c r="A26" t="s">
        <v>17</v>
      </c>
      <c r="B26">
        <f>LN(B23)</f>
        <v>0</v>
      </c>
      <c r="C26">
        <f t="shared" ref="C26:H26" si="10">LN(C23)</f>
        <v>0.15761087072784899</v>
      </c>
      <c r="D26">
        <f t="shared" si="10"/>
        <v>0.25859185230794279</v>
      </c>
      <c r="E26">
        <f t="shared" si="10"/>
        <v>0.44768925525614311</v>
      </c>
      <c r="F26">
        <f t="shared" si="10"/>
        <v>0.48287826651938759</v>
      </c>
      <c r="G26">
        <f t="shared" si="10"/>
        <v>0.47930899262081689</v>
      </c>
      <c r="H26">
        <f t="shared" si="10"/>
        <v>0.63284748939209334</v>
      </c>
    </row>
    <row r="27" spans="1:8" x14ac:dyDescent="0.35">
      <c r="A27" t="s">
        <v>18</v>
      </c>
      <c r="B27">
        <f t="shared" ref="B27:H28" si="11">LN(B24)</f>
        <v>0</v>
      </c>
      <c r="C27">
        <f t="shared" si="11"/>
        <v>0.17070620024167094</v>
      </c>
      <c r="D27">
        <f t="shared" si="11"/>
        <v>0.27337101212911047</v>
      </c>
      <c r="E27">
        <f t="shared" si="11"/>
        <v>0.42538597304933717</v>
      </c>
      <c r="F27">
        <f t="shared" si="11"/>
        <v>0.52217078330639122</v>
      </c>
      <c r="G27">
        <f t="shared" si="11"/>
        <v>0.49661094344637802</v>
      </c>
      <c r="H27">
        <f t="shared" si="11"/>
        <v>0.5668438757257831</v>
      </c>
    </row>
    <row r="28" spans="1:8" x14ac:dyDescent="0.35">
      <c r="A28" t="s">
        <v>19</v>
      </c>
      <c r="B28">
        <f t="shared" si="11"/>
        <v>0</v>
      </c>
      <c r="C28">
        <f t="shared" si="11"/>
        <v>0.17228815393725358</v>
      </c>
      <c r="D28">
        <f t="shared" si="11"/>
        <v>0.25257014046691428</v>
      </c>
      <c r="E28">
        <f t="shared" si="11"/>
        <v>0.38940848308401604</v>
      </c>
      <c r="F28">
        <f t="shared" si="11"/>
        <v>0.50681047455852601</v>
      </c>
      <c r="G28">
        <f t="shared" si="11"/>
        <v>0.45352379556730804</v>
      </c>
      <c r="H28">
        <f t="shared" si="11"/>
        <v>0.61101339037883617</v>
      </c>
    </row>
    <row r="29" spans="1:8" x14ac:dyDescent="0.35">
      <c r="A29" t="s">
        <v>7</v>
      </c>
      <c r="B29">
        <f>_xlfn.STDEV.P(B26:B28)</f>
        <v>0</v>
      </c>
      <c r="C29">
        <f t="shared" ref="C29:H29" si="12">_xlfn.STDEV.P(C26:C28)</f>
        <v>6.5778489812367289E-3</v>
      </c>
      <c r="D29">
        <f t="shared" si="12"/>
        <v>8.7391891336487289E-3</v>
      </c>
      <c r="E29">
        <f t="shared" si="12"/>
        <v>2.4010332466531965E-2</v>
      </c>
      <c r="F29">
        <f t="shared" si="12"/>
        <v>1.6167840307623402E-2</v>
      </c>
      <c r="G29">
        <f t="shared" si="12"/>
        <v>1.7703534492710334E-2</v>
      </c>
      <c r="H29">
        <f t="shared" si="12"/>
        <v>2.7455319098933825E-2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55F9-10E5-4D0B-907A-FCFD8CFF53CE}">
  <dimension ref="A1:J27"/>
  <sheetViews>
    <sheetView workbookViewId="0">
      <selection activeCell="B2" sqref="B2"/>
    </sheetView>
  </sheetViews>
  <sheetFormatPr defaultRowHeight="14.5" x14ac:dyDescent="0.35"/>
  <sheetData>
    <row r="1" spans="1:10" x14ac:dyDescent="0.35">
      <c r="A1" s="1" t="s">
        <v>29</v>
      </c>
      <c r="B1" t="s">
        <v>42</v>
      </c>
      <c r="E1" t="s">
        <v>0</v>
      </c>
      <c r="J1" t="s">
        <v>33</v>
      </c>
    </row>
    <row r="2" spans="1:10" x14ac:dyDescent="0.35">
      <c r="B2" t="s">
        <v>49</v>
      </c>
    </row>
    <row r="3" spans="1:10" x14ac:dyDescent="0.35">
      <c r="A3" t="s">
        <v>37</v>
      </c>
      <c r="B3">
        <v>0</v>
      </c>
      <c r="C3">
        <v>10</v>
      </c>
      <c r="D3">
        <v>20</v>
      </c>
      <c r="E3">
        <v>40</v>
      </c>
      <c r="F3">
        <v>60</v>
      </c>
      <c r="G3">
        <v>90</v>
      </c>
      <c r="H3">
        <v>120</v>
      </c>
    </row>
    <row r="4" spans="1:10" x14ac:dyDescent="0.35">
      <c r="B4">
        <v>1360.1110000000001</v>
      </c>
      <c r="C4">
        <v>1088.0274999999999</v>
      </c>
      <c r="D4">
        <v>1028.3821</v>
      </c>
      <c r="E4">
        <v>778.6413</v>
      </c>
      <c r="F4">
        <v>702.63509999999997</v>
      </c>
      <c r="G4">
        <v>495.34120000000001</v>
      </c>
      <c r="H4">
        <v>245.91120000000001</v>
      </c>
    </row>
    <row r="5" spans="1:10" x14ac:dyDescent="0.35">
      <c r="B5">
        <v>1356.1027099999999</v>
      </c>
      <c r="C5">
        <v>1076.913</v>
      </c>
      <c r="D5">
        <v>998.23329999999999</v>
      </c>
      <c r="E5">
        <v>820.6182</v>
      </c>
      <c r="F5">
        <v>631.69349999999997</v>
      </c>
      <c r="G5">
        <v>490.36200000000002</v>
      </c>
      <c r="H5">
        <v>275.23570000000001</v>
      </c>
    </row>
    <row r="6" spans="1:10" x14ac:dyDescent="0.35">
      <c r="B6">
        <v>1365.2561000000001</v>
      </c>
      <c r="C6">
        <v>1062.8232</v>
      </c>
      <c r="D6">
        <v>1034.1222</v>
      </c>
      <c r="E6">
        <v>836.63260000000002</v>
      </c>
      <c r="F6">
        <v>696.67830000000004</v>
      </c>
      <c r="G6">
        <v>469.13209999999998</v>
      </c>
      <c r="H6">
        <v>193.28100000000001</v>
      </c>
    </row>
    <row r="7" spans="1:10" x14ac:dyDescent="0.35">
      <c r="B7">
        <f t="shared" ref="B7:H7" si="0">AVERAGE(B4:B6)</f>
        <v>1360.4899366666666</v>
      </c>
      <c r="C7">
        <f t="shared" si="0"/>
        <v>1075.9212333333332</v>
      </c>
      <c r="D7">
        <f t="shared" si="0"/>
        <v>1020.2458666666668</v>
      </c>
      <c r="E7">
        <f t="shared" si="0"/>
        <v>811.9640333333333</v>
      </c>
      <c r="F7">
        <f t="shared" si="0"/>
        <v>677.00229999999999</v>
      </c>
      <c r="G7">
        <f t="shared" si="0"/>
        <v>484.94509999999997</v>
      </c>
      <c r="H7">
        <f t="shared" si="0"/>
        <v>238.14263333333329</v>
      </c>
    </row>
    <row r="8" spans="1:10" x14ac:dyDescent="0.35">
      <c r="A8" t="s">
        <v>3</v>
      </c>
      <c r="B8">
        <f t="shared" ref="B8:H10" si="1">($B4-B4)/$B4*100</f>
        <v>0</v>
      </c>
      <c r="C8">
        <f t="shared" si="1"/>
        <v>20.00450698509167</v>
      </c>
      <c r="D8">
        <f t="shared" si="1"/>
        <v>24.389840240980334</v>
      </c>
      <c r="E8">
        <f t="shared" si="1"/>
        <v>42.751635712085267</v>
      </c>
      <c r="F8">
        <f t="shared" si="1"/>
        <v>48.339870789957587</v>
      </c>
      <c r="G8">
        <f t="shared" si="1"/>
        <v>63.580825388516082</v>
      </c>
      <c r="H8">
        <f t="shared" si="1"/>
        <v>81.91976978349561</v>
      </c>
    </row>
    <row r="9" spans="1:10" x14ac:dyDescent="0.35">
      <c r="A9" t="s">
        <v>4</v>
      </c>
      <c r="B9">
        <f t="shared" si="1"/>
        <v>0</v>
      </c>
      <c r="C9">
        <f t="shared" si="1"/>
        <v>20.58765224353839</v>
      </c>
      <c r="D9">
        <f t="shared" si="1"/>
        <v>26.389550537805501</v>
      </c>
      <c r="E9">
        <f t="shared" si="1"/>
        <v>39.487017174384967</v>
      </c>
      <c r="F9">
        <f t="shared" si="1"/>
        <v>53.418461939361507</v>
      </c>
      <c r="G9">
        <f t="shared" si="1"/>
        <v>63.840349526327536</v>
      </c>
      <c r="H9">
        <f t="shared" si="1"/>
        <v>79.703919329237237</v>
      </c>
    </row>
    <row r="10" spans="1:10" x14ac:dyDescent="0.35">
      <c r="A10" t="s">
        <v>5</v>
      </c>
      <c r="B10">
        <f t="shared" si="1"/>
        <v>0</v>
      </c>
      <c r="C10">
        <f t="shared" si="1"/>
        <v>22.152100254303935</v>
      </c>
      <c r="D10">
        <f t="shared" si="1"/>
        <v>24.254343196122694</v>
      </c>
      <c r="E10">
        <f t="shared" si="1"/>
        <v>38.71973177779612</v>
      </c>
      <c r="F10">
        <f t="shared" si="1"/>
        <v>48.970870739929303</v>
      </c>
      <c r="G10">
        <f t="shared" si="1"/>
        <v>65.637794989526142</v>
      </c>
      <c r="H10">
        <f t="shared" si="1"/>
        <v>85.842875926355504</v>
      </c>
    </row>
    <row r="11" spans="1:10" ht="58" x14ac:dyDescent="0.35">
      <c r="A11" s="2" t="s">
        <v>6</v>
      </c>
      <c r="B11">
        <f>AVERAGE(B8:B10)</f>
        <v>0</v>
      </c>
      <c r="C11">
        <f t="shared" ref="C11:H11" si="2">AVERAGE(C8:C10)</f>
        <v>20.914753160977998</v>
      </c>
      <c r="D11">
        <f t="shared" si="2"/>
        <v>25.011244658302843</v>
      </c>
      <c r="E11">
        <f t="shared" si="2"/>
        <v>40.319461554755456</v>
      </c>
      <c r="F11">
        <f t="shared" si="2"/>
        <v>50.243067823082804</v>
      </c>
      <c r="G11">
        <f t="shared" si="2"/>
        <v>64.352989968123254</v>
      </c>
      <c r="H11">
        <f t="shared" si="2"/>
        <v>82.48885501302945</v>
      </c>
    </row>
    <row r="12" spans="1:10" x14ac:dyDescent="0.35">
      <c r="A12" t="s">
        <v>7</v>
      </c>
      <c r="B12">
        <f>_xlfn.STDEV.P(B8:B10)</f>
        <v>0</v>
      </c>
      <c r="C12">
        <f t="shared" ref="C12:H12" si="3">_xlfn.STDEV.P(C8:C10)</f>
        <v>0.90674710554958726</v>
      </c>
      <c r="D12">
        <f t="shared" si="3"/>
        <v>0.97617798424774493</v>
      </c>
      <c r="E12">
        <f t="shared" si="3"/>
        <v>1.7481008873711832</v>
      </c>
      <c r="F12">
        <f t="shared" si="3"/>
        <v>2.2600716920028816</v>
      </c>
      <c r="G12">
        <f t="shared" si="3"/>
        <v>0.9146515372144931</v>
      </c>
      <c r="H12">
        <f t="shared" si="3"/>
        <v>2.5383184097850635</v>
      </c>
    </row>
    <row r="13" spans="1:10" x14ac:dyDescent="0.35">
      <c r="A13" t="s">
        <v>8</v>
      </c>
      <c r="B13">
        <f t="shared" ref="B13:H15" si="4">(B4-2.3519)/136.55</f>
        <v>9.9433108751373123</v>
      </c>
      <c r="C13">
        <f t="shared" si="4"/>
        <v>7.950755034785792</v>
      </c>
      <c r="D13">
        <f t="shared" si="4"/>
        <v>7.5139523983888692</v>
      </c>
      <c r="E13">
        <f t="shared" si="4"/>
        <v>5.6850194068106914</v>
      </c>
      <c r="F13">
        <f t="shared" si="4"/>
        <v>5.1284013181984616</v>
      </c>
      <c r="G13">
        <f t="shared" si="4"/>
        <v>3.6103207616257778</v>
      </c>
      <c r="H13">
        <f t="shared" si="4"/>
        <v>1.7836638593921639</v>
      </c>
    </row>
    <row r="14" spans="1:10" x14ac:dyDescent="0.35">
      <c r="A14" t="s">
        <v>9</v>
      </c>
      <c r="B14">
        <f t="shared" si="4"/>
        <v>9.9139568656169885</v>
      </c>
      <c r="C14">
        <f t="shared" si="4"/>
        <v>7.8693599414134017</v>
      </c>
      <c r="D14">
        <f t="shared" si="4"/>
        <v>7.2931629439765651</v>
      </c>
      <c r="E14">
        <f t="shared" si="4"/>
        <v>5.9924298791651402</v>
      </c>
      <c r="F14">
        <f t="shared" si="4"/>
        <v>4.6088729403149022</v>
      </c>
      <c r="G14">
        <f t="shared" si="4"/>
        <v>3.5738564628341267</v>
      </c>
      <c r="H14">
        <f t="shared" si="4"/>
        <v>1.99841669718052</v>
      </c>
    </row>
    <row r="15" spans="1:10" x14ac:dyDescent="0.35">
      <c r="A15" t="s">
        <v>10</v>
      </c>
      <c r="B15">
        <f>(B6-2.3519)/136.55</f>
        <v>9.9809901135115346</v>
      </c>
      <c r="C15">
        <f t="shared" si="4"/>
        <v>7.7661757597949475</v>
      </c>
      <c r="D15">
        <f t="shared" si="4"/>
        <v>7.5559890150128162</v>
      </c>
      <c r="E15">
        <f t="shared" si="4"/>
        <v>6.1097085316733795</v>
      </c>
      <c r="F15">
        <f t="shared" si="4"/>
        <v>5.0847777370926401</v>
      </c>
      <c r="G15">
        <f t="shared" si="4"/>
        <v>3.418383009886488</v>
      </c>
      <c r="H15">
        <f t="shared" si="4"/>
        <v>1.3982358110582203</v>
      </c>
    </row>
    <row r="16" spans="1:10" x14ac:dyDescent="0.35">
      <c r="A16" t="s">
        <v>7</v>
      </c>
      <c r="B16">
        <f>_xlfn.STDEV.P(B13:B15)</f>
        <v>2.7436470461924298E-2</v>
      </c>
      <c r="C16">
        <f t="shared" ref="C16:H16" si="5">_xlfn.STDEV.P(C13:C15)</f>
        <v>7.5528982897307653E-2</v>
      </c>
      <c r="D16">
        <f t="shared" si="5"/>
        <v>0.11527387867028492</v>
      </c>
      <c r="E16">
        <f t="shared" si="5"/>
        <v>0.17907674755192085</v>
      </c>
      <c r="F16">
        <f t="shared" si="5"/>
        <v>0.23530078336056942</v>
      </c>
      <c r="G16">
        <f t="shared" si="5"/>
        <v>8.3227759925908307E-2</v>
      </c>
      <c r="H16">
        <f t="shared" si="5"/>
        <v>0.24830327734160107</v>
      </c>
    </row>
    <row r="17" spans="1:8" x14ac:dyDescent="0.35">
      <c r="A17" t="s">
        <v>27</v>
      </c>
      <c r="B17">
        <f t="shared" ref="B17:H19" si="6">B13/$B13</f>
        <v>1</v>
      </c>
      <c r="C17">
        <f t="shared" si="6"/>
        <v>0.79960841359855361</v>
      </c>
      <c r="D17">
        <f t="shared" si="6"/>
        <v>0.75567911863010173</v>
      </c>
      <c r="E17">
        <f t="shared" si="6"/>
        <v>0.57174310229259362</v>
      </c>
      <c r="F17">
        <f t="shared" si="6"/>
        <v>0.5157639525303126</v>
      </c>
      <c r="G17">
        <f t="shared" si="6"/>
        <v>0.36309040388681613</v>
      </c>
      <c r="H17">
        <f t="shared" si="6"/>
        <v>0.17938329413516726</v>
      </c>
    </row>
    <row r="18" spans="1:8" x14ac:dyDescent="0.35">
      <c r="A18" t="s">
        <v>15</v>
      </c>
      <c r="B18">
        <f t="shared" si="6"/>
        <v>1</v>
      </c>
      <c r="C18">
        <f t="shared" si="6"/>
        <v>0.79376580391482843</v>
      </c>
      <c r="D18">
        <f t="shared" si="6"/>
        <v>0.73564602336230556</v>
      </c>
      <c r="E18">
        <f t="shared" si="6"/>
        <v>0.60444381193020302</v>
      </c>
      <c r="F18">
        <f t="shared" si="6"/>
        <v>0.46488733033518925</v>
      </c>
      <c r="G18">
        <f t="shared" si="6"/>
        <v>0.36048739280163389</v>
      </c>
      <c r="H18">
        <f t="shared" si="6"/>
        <v>0.20157609360913331</v>
      </c>
    </row>
    <row r="19" spans="1:8" x14ac:dyDescent="0.35">
      <c r="A19" t="s">
        <v>16</v>
      </c>
      <c r="B19">
        <f t="shared" si="6"/>
        <v>1</v>
      </c>
      <c r="C19">
        <f t="shared" si="6"/>
        <v>0.77809672902908367</v>
      </c>
      <c r="D19">
        <f t="shared" si="6"/>
        <v>0.75703802218820659</v>
      </c>
      <c r="E19">
        <f t="shared" si="6"/>
        <v>0.61213451392988583</v>
      </c>
      <c r="F19">
        <f t="shared" si="6"/>
        <v>0.50944622520056804</v>
      </c>
      <c r="G19">
        <f t="shared" si="6"/>
        <v>0.34248936939221403</v>
      </c>
      <c r="H19">
        <f t="shared" si="6"/>
        <v>0.14008989039728542</v>
      </c>
    </row>
    <row r="20" spans="1:8" x14ac:dyDescent="0.35">
      <c r="A20" t="s">
        <v>7</v>
      </c>
      <c r="B20">
        <f>_xlfn.STDEV.P(B17:B19)</f>
        <v>0</v>
      </c>
      <c r="C20">
        <f t="shared" ref="C20:H20" si="7">_xlfn.STDEV.P(C17:C19)</f>
        <v>9.0823918087436749E-3</v>
      </c>
      <c r="D20">
        <f t="shared" si="7"/>
        <v>9.779736071513603E-3</v>
      </c>
      <c r="E20">
        <f t="shared" si="7"/>
        <v>1.7511740322500947E-2</v>
      </c>
      <c r="F20">
        <f t="shared" si="7"/>
        <v>2.2641749726806788E-2</v>
      </c>
      <c r="G20">
        <f t="shared" si="7"/>
        <v>9.1597375969413777E-3</v>
      </c>
      <c r="H20">
        <f t="shared" si="7"/>
        <v>2.5423185199534581E-2</v>
      </c>
    </row>
    <row r="21" spans="1:8" x14ac:dyDescent="0.35">
      <c r="A21" t="s">
        <v>11</v>
      </c>
      <c r="B21">
        <f t="shared" ref="B21:H23" si="8">$B13/B13</f>
        <v>1</v>
      </c>
      <c r="C21">
        <f t="shared" si="8"/>
        <v>1.2506121533909393</v>
      </c>
      <c r="D21">
        <f t="shared" si="8"/>
        <v>1.323312997999474</v>
      </c>
      <c r="E21">
        <f t="shared" si="8"/>
        <v>1.7490372791384245</v>
      </c>
      <c r="F21">
        <f t="shared" si="8"/>
        <v>1.9388714451524756</v>
      </c>
      <c r="G21">
        <f t="shared" si="8"/>
        <v>2.7541350288941366</v>
      </c>
      <c r="H21">
        <f t="shared" si="8"/>
        <v>5.5746551250557879</v>
      </c>
    </row>
    <row r="22" spans="1:8" x14ac:dyDescent="0.35">
      <c r="A22" t="s">
        <v>12</v>
      </c>
      <c r="B22">
        <f t="shared" si="8"/>
        <v>1</v>
      </c>
      <c r="C22">
        <f t="shared" si="8"/>
        <v>1.2598174361606798</v>
      </c>
      <c r="D22">
        <f t="shared" si="8"/>
        <v>1.3593494265481811</v>
      </c>
      <c r="E22">
        <f t="shared" si="8"/>
        <v>1.6544134959486905</v>
      </c>
      <c r="F22">
        <f t="shared" si="8"/>
        <v>2.1510588367271448</v>
      </c>
      <c r="G22">
        <f t="shared" si="8"/>
        <v>2.7740221155258871</v>
      </c>
      <c r="H22">
        <f t="shared" si="8"/>
        <v>4.9609057408318114</v>
      </c>
    </row>
    <row r="23" spans="1:8" x14ac:dyDescent="0.35">
      <c r="A23" t="s">
        <v>13</v>
      </c>
      <c r="B23">
        <f t="shared" si="8"/>
        <v>1</v>
      </c>
      <c r="C23">
        <f t="shared" si="8"/>
        <v>1.2851872558927337</v>
      </c>
      <c r="D23">
        <f t="shared" si="8"/>
        <v>1.3209376156689139</v>
      </c>
      <c r="E23">
        <f t="shared" si="8"/>
        <v>1.6336278664962525</v>
      </c>
      <c r="F23">
        <f t="shared" si="8"/>
        <v>1.9629157122644336</v>
      </c>
      <c r="G23">
        <f t="shared" si="8"/>
        <v>2.9197986546987216</v>
      </c>
      <c r="H23">
        <f t="shared" si="8"/>
        <v>7.1382738409179129</v>
      </c>
    </row>
    <row r="24" spans="1:8" x14ac:dyDescent="0.35">
      <c r="A24" t="s">
        <v>17</v>
      </c>
      <c r="B24">
        <f>LN(B21)</f>
        <v>0</v>
      </c>
      <c r="C24">
        <f t="shared" ref="C24:H24" si="9">LN(C21)</f>
        <v>0.22363315415192897</v>
      </c>
      <c r="D24">
        <f t="shared" si="9"/>
        <v>0.28013843916189241</v>
      </c>
      <c r="E24">
        <f t="shared" si="9"/>
        <v>0.55906551035386709</v>
      </c>
      <c r="F24">
        <f t="shared" si="9"/>
        <v>0.66210607450224879</v>
      </c>
      <c r="G24">
        <f t="shared" si="9"/>
        <v>1.0131034292040684</v>
      </c>
      <c r="H24">
        <f t="shared" si="9"/>
        <v>1.7182304544561731</v>
      </c>
    </row>
    <row r="25" spans="1:8" x14ac:dyDescent="0.35">
      <c r="A25" t="s">
        <v>18</v>
      </c>
      <c r="B25">
        <f t="shared" ref="B25:H26" si="10">LN(B22)</f>
        <v>0</v>
      </c>
      <c r="C25">
        <f t="shared" si="10"/>
        <v>0.23096681852956757</v>
      </c>
      <c r="D25">
        <f t="shared" si="10"/>
        <v>0.3070062224637401</v>
      </c>
      <c r="E25">
        <f t="shared" si="10"/>
        <v>0.503446562907918</v>
      </c>
      <c r="F25">
        <f t="shared" si="10"/>
        <v>0.76596020310868607</v>
      </c>
      <c r="G25">
        <f t="shared" si="10"/>
        <v>1.0202982942926868</v>
      </c>
      <c r="H25">
        <f t="shared" si="10"/>
        <v>1.6015883331045067</v>
      </c>
    </row>
    <row r="26" spans="1:8" x14ac:dyDescent="0.35">
      <c r="A26" t="s">
        <v>19</v>
      </c>
      <c r="B26">
        <f t="shared" si="10"/>
        <v>0</v>
      </c>
      <c r="C26">
        <f t="shared" si="10"/>
        <v>0.25090443216055275</v>
      </c>
      <c r="D26">
        <f t="shared" si="10"/>
        <v>0.27834179934474162</v>
      </c>
      <c r="E26">
        <f t="shared" si="10"/>
        <v>0.49080322661789261</v>
      </c>
      <c r="F26">
        <f t="shared" si="10"/>
        <v>0.67443097614750736</v>
      </c>
      <c r="G26">
        <f t="shared" si="10"/>
        <v>1.0715146600324621</v>
      </c>
      <c r="H26">
        <f t="shared" si="10"/>
        <v>1.9654709881479988</v>
      </c>
    </row>
    <row r="27" spans="1:8" x14ac:dyDescent="0.35">
      <c r="A27" t="s">
        <v>7</v>
      </c>
      <c r="B27">
        <f>_xlfn.STDEV.P(B24:B26)</f>
        <v>0</v>
      </c>
      <c r="C27">
        <f t="shared" ref="C27:H27" si="11">_xlfn.STDEV.P(C24:C26)</f>
        <v>1.1522989941493958E-2</v>
      </c>
      <c r="D27">
        <f t="shared" si="11"/>
        <v>1.3109601430218115E-2</v>
      </c>
      <c r="E27">
        <f t="shared" si="11"/>
        <v>2.9651795239615211E-2</v>
      </c>
      <c r="F27">
        <f t="shared" si="11"/>
        <v>4.6326357529163163E-2</v>
      </c>
      <c r="G27">
        <f t="shared" si="11"/>
        <v>2.6005884142123042E-2</v>
      </c>
      <c r="H27">
        <f t="shared" si="11"/>
        <v>0.15171019617647355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C65-29BE-4F90-846B-0FE304D3757B}">
  <dimension ref="A1:Q31"/>
  <sheetViews>
    <sheetView workbookViewId="0">
      <selection activeCell="R5" sqref="R5"/>
    </sheetView>
  </sheetViews>
  <sheetFormatPr defaultRowHeight="14.5" x14ac:dyDescent="0.35"/>
  <sheetData>
    <row r="1" spans="1:17" x14ac:dyDescent="0.35">
      <c r="A1" s="1" t="s">
        <v>29</v>
      </c>
      <c r="B1" t="s">
        <v>48</v>
      </c>
      <c r="E1" t="s">
        <v>0</v>
      </c>
      <c r="J1" t="s">
        <v>1</v>
      </c>
    </row>
    <row r="4" spans="1:17" x14ac:dyDescent="0.35">
      <c r="A4" s="2"/>
    </row>
    <row r="7" spans="1:17" x14ac:dyDescent="0.35">
      <c r="K7">
        <v>0</v>
      </c>
      <c r="L7">
        <v>10</v>
      </c>
      <c r="M7">
        <v>20</v>
      </c>
      <c r="N7">
        <v>40</v>
      </c>
      <c r="O7">
        <v>60</v>
      </c>
      <c r="P7">
        <v>90</v>
      </c>
      <c r="Q7">
        <v>120</v>
      </c>
    </row>
    <row r="8" spans="1:17" x14ac:dyDescent="0.35">
      <c r="K8">
        <v>1365.9936399999999</v>
      </c>
      <c r="L8">
        <v>1245.0274999999999</v>
      </c>
      <c r="M8">
        <v>1231.9267</v>
      </c>
      <c r="N8">
        <v>1162.3942</v>
      </c>
      <c r="O8">
        <v>1183.1645000000001</v>
      </c>
      <c r="P8">
        <v>1067.9570000000001</v>
      </c>
      <c r="Q8">
        <v>856.04499999999996</v>
      </c>
    </row>
    <row r="9" spans="1:17" x14ac:dyDescent="0.35">
      <c r="K9">
        <v>1363.1027099999999</v>
      </c>
      <c r="L9">
        <v>1328.913</v>
      </c>
      <c r="M9">
        <v>1261.2131999999999</v>
      </c>
      <c r="N9">
        <v>1245.8235999999999</v>
      </c>
      <c r="O9">
        <v>1128.6935000000001</v>
      </c>
      <c r="P9">
        <v>1120.3620000000001</v>
      </c>
      <c r="Q9">
        <v>1112.8140000000001</v>
      </c>
    </row>
    <row r="10" spans="1:17" x14ac:dyDescent="0.35">
      <c r="K10">
        <v>1366.2561000000001</v>
      </c>
      <c r="L10">
        <v>1303.8271</v>
      </c>
      <c r="M10">
        <v>1279.1482000000001</v>
      </c>
      <c r="N10">
        <v>1230.7324000000001</v>
      </c>
      <c r="O10">
        <v>1195.2617</v>
      </c>
      <c r="P10">
        <v>1148.5509999999999</v>
      </c>
      <c r="Q10">
        <v>1107.2809999999999</v>
      </c>
    </row>
    <row r="11" spans="1:17" x14ac:dyDescent="0.35">
      <c r="K11">
        <f t="shared" ref="K11:Q11" si="0">AVERAGE(K8:K10)</f>
        <v>1365.1174833333332</v>
      </c>
      <c r="L11">
        <f t="shared" si="0"/>
        <v>1292.5891999999999</v>
      </c>
      <c r="M11">
        <f t="shared" si="0"/>
        <v>1257.4293666666667</v>
      </c>
      <c r="N11">
        <f t="shared" si="0"/>
        <v>1212.9834000000001</v>
      </c>
      <c r="O11">
        <f t="shared" si="0"/>
        <v>1169.0399</v>
      </c>
      <c r="P11">
        <f t="shared" si="0"/>
        <v>1112.2900000000002</v>
      </c>
      <c r="Q11">
        <f t="shared" si="0"/>
        <v>1025.3799999999999</v>
      </c>
    </row>
    <row r="12" spans="1:17" x14ac:dyDescent="0.35">
      <c r="J12" t="s">
        <v>3</v>
      </c>
      <c r="K12">
        <f>($K8-K8)/$K8*100</f>
        <v>0</v>
      </c>
      <c r="L12">
        <f>($K8-L8)/$K8*100</f>
        <v>8.8555419628454501</v>
      </c>
      <c r="M12">
        <f t="shared" ref="M12:Q13" si="1">($K8-M8)/$K8*100</f>
        <v>9.8146093857362278</v>
      </c>
      <c r="N12">
        <f t="shared" si="1"/>
        <v>14.904860025556193</v>
      </c>
      <c r="O12">
        <f t="shared" si="1"/>
        <v>13.384333180350666</v>
      </c>
      <c r="P12">
        <f t="shared" si="1"/>
        <v>21.818303634268737</v>
      </c>
      <c r="Q12">
        <f t="shared" si="1"/>
        <v>37.331699436023733</v>
      </c>
    </row>
    <row r="13" spans="1:17" x14ac:dyDescent="0.35">
      <c r="J13" t="s">
        <v>4</v>
      </c>
      <c r="K13">
        <f>($K9-K9)/$K9*100</f>
        <v>0</v>
      </c>
      <c r="L13">
        <f>($K9-L9)/$K9*100</f>
        <v>2.5082269845975054</v>
      </c>
      <c r="M13">
        <f t="shared" si="1"/>
        <v>7.4748226419416319</v>
      </c>
      <c r="N13">
        <f t="shared" si="1"/>
        <v>8.6038351431345887</v>
      </c>
      <c r="O13">
        <f t="shared" si="1"/>
        <v>17.196738608200686</v>
      </c>
      <c r="P13">
        <f t="shared" si="1"/>
        <v>17.807954471750691</v>
      </c>
      <c r="Q13">
        <f t="shared" si="1"/>
        <v>18.361691174394323</v>
      </c>
    </row>
    <row r="14" spans="1:17" x14ac:dyDescent="0.35">
      <c r="J14" t="s">
        <v>5</v>
      </c>
      <c r="K14">
        <f>($K10-K10)/$K10*100</f>
        <v>0</v>
      </c>
      <c r="L14">
        <f t="shared" ref="L14:Q14" si="2">($K10-L10)/$K10*100</f>
        <v>4.569348308856596</v>
      </c>
      <c r="M14">
        <f t="shared" si="2"/>
        <v>6.3756641232928413</v>
      </c>
      <c r="N14">
        <f t="shared" si="2"/>
        <v>9.9193482100464152</v>
      </c>
      <c r="O14">
        <f t="shared" si="2"/>
        <v>12.515545218791708</v>
      </c>
      <c r="P14">
        <f t="shared" si="2"/>
        <v>15.934428398892427</v>
      </c>
      <c r="Q14">
        <f t="shared" si="2"/>
        <v>18.955091947988382</v>
      </c>
    </row>
    <row r="15" spans="1:17" ht="58" x14ac:dyDescent="0.35">
      <c r="J15" s="2" t="s">
        <v>6</v>
      </c>
      <c r="K15">
        <f>AVERAGE(K12:K14)</f>
        <v>0</v>
      </c>
      <c r="L15">
        <f t="shared" ref="L15:Q15" si="3">AVERAGE(L12:L14)</f>
        <v>5.3110390854331841</v>
      </c>
      <c r="M15">
        <f t="shared" si="3"/>
        <v>7.8883653836569012</v>
      </c>
      <c r="N15">
        <f t="shared" si="3"/>
        <v>11.142681126245733</v>
      </c>
      <c r="O15">
        <f t="shared" si="3"/>
        <v>14.365539002447685</v>
      </c>
      <c r="P15">
        <f t="shared" si="3"/>
        <v>18.52022883497062</v>
      </c>
      <c r="Q15">
        <f t="shared" si="3"/>
        <v>24.882827519468815</v>
      </c>
    </row>
    <row r="16" spans="1:17" x14ac:dyDescent="0.35">
      <c r="J16" t="s">
        <v>7</v>
      </c>
      <c r="K16">
        <f>_xlfn.STDEV.P(K12:K14)</f>
        <v>0</v>
      </c>
      <c r="L16">
        <f t="shared" ref="L16:Q16" si="4">_xlfn.STDEV.P(L12:L14)</f>
        <v>2.643820564299169</v>
      </c>
      <c r="M16">
        <f t="shared" si="4"/>
        <v>1.4340732963461038</v>
      </c>
      <c r="N16">
        <f t="shared" si="4"/>
        <v>2.7139314914119876</v>
      </c>
      <c r="O16">
        <f t="shared" si="4"/>
        <v>2.0331365811227879</v>
      </c>
      <c r="P16">
        <f t="shared" si="4"/>
        <v>2.4543156578761214</v>
      </c>
      <c r="Q16">
        <f t="shared" si="4"/>
        <v>8.8060146156142522</v>
      </c>
    </row>
    <row r="17" spans="10:17" x14ac:dyDescent="0.35">
      <c r="J17" t="s">
        <v>8</v>
      </c>
      <c r="K17">
        <f>(K8-2.3519)/136.55</f>
        <v>9.9863913584767481</v>
      </c>
      <c r="L17">
        <f t="shared" ref="L17:Q17" si="5">(L8-2.3519)/136.55</f>
        <v>9.1005170267301345</v>
      </c>
      <c r="M17">
        <f t="shared" si="5"/>
        <v>9.0045756133284502</v>
      </c>
      <c r="N17">
        <f t="shared" si="5"/>
        <v>8.4953665324057113</v>
      </c>
      <c r="O17">
        <f t="shared" si="5"/>
        <v>8.6474741852801174</v>
      </c>
      <c r="P17">
        <f t="shared" si="5"/>
        <v>7.8037722445990489</v>
      </c>
      <c r="Q17">
        <f t="shared" si="5"/>
        <v>6.2518718418161834</v>
      </c>
    </row>
    <row r="18" spans="10:17" x14ac:dyDescent="0.35">
      <c r="J18" t="s">
        <v>9</v>
      </c>
      <c r="K18">
        <f t="shared" ref="K18:Q19" si="6">(K9-2.3519)/136.55</f>
        <v>9.9652201391431703</v>
      </c>
      <c r="L18">
        <f t="shared" si="6"/>
        <v>9.7148377883559132</v>
      </c>
      <c r="M18">
        <f t="shared" si="6"/>
        <v>9.2190501647748064</v>
      </c>
      <c r="N18">
        <f t="shared" si="6"/>
        <v>9.1063471255950201</v>
      </c>
      <c r="O18">
        <f t="shared" si="6"/>
        <v>8.2485653606737461</v>
      </c>
      <c r="P18">
        <f t="shared" si="6"/>
        <v>8.1875510801904063</v>
      </c>
      <c r="Q18">
        <f t="shared" si="6"/>
        <v>8.1322746246796047</v>
      </c>
    </row>
    <row r="19" spans="10:17" x14ac:dyDescent="0.35">
      <c r="J19" t="s">
        <v>10</v>
      </c>
      <c r="K19">
        <f>(K10-2.3519)/136.55</f>
        <v>9.9883134383009899</v>
      </c>
      <c r="L19">
        <f t="shared" si="6"/>
        <v>9.5311255950201392</v>
      </c>
      <c r="M19">
        <f t="shared" si="6"/>
        <v>9.3503939948736736</v>
      </c>
      <c r="N19">
        <f t="shared" si="6"/>
        <v>8.9958293665324067</v>
      </c>
      <c r="O19">
        <f t="shared" si="6"/>
        <v>8.7360659099231057</v>
      </c>
      <c r="P19">
        <f t="shared" si="6"/>
        <v>8.3939882826803363</v>
      </c>
      <c r="Q19">
        <f t="shared" si="6"/>
        <v>8.0917546686195525</v>
      </c>
    </row>
    <row r="20" spans="10:17" x14ac:dyDescent="0.35">
      <c r="J20" t="s">
        <v>7</v>
      </c>
      <c r="K20">
        <f>_xlfn.STDEV.P(K17:K19)</f>
        <v>1.046271361079572E-2</v>
      </c>
      <c r="L20">
        <f t="shared" ref="L20:Q20" si="7">_xlfn.STDEV.P(L17:L19)</f>
        <v>0.25745849875475835</v>
      </c>
      <c r="M20">
        <f t="shared" si="7"/>
        <v>0.14253299342714126</v>
      </c>
      <c r="N20">
        <f t="shared" si="7"/>
        <v>0.26582669974258416</v>
      </c>
      <c r="O20">
        <f t="shared" si="7"/>
        <v>0.21203603717358022</v>
      </c>
      <c r="P20">
        <f t="shared" si="7"/>
        <v>0.24455344447200494</v>
      </c>
      <c r="Q20">
        <f t="shared" si="7"/>
        <v>0.87703574670625517</v>
      </c>
    </row>
    <row r="21" spans="10:17" x14ac:dyDescent="0.35">
      <c r="J21" t="s">
        <v>27</v>
      </c>
      <c r="K21">
        <f>K17/$K17</f>
        <v>1</v>
      </c>
      <c r="L21">
        <f t="shared" ref="L21:Q21" si="8">L17/$K17</f>
        <v>0.91129184708001088</v>
      </c>
      <c r="M21">
        <f t="shared" si="8"/>
        <v>0.90168463162472567</v>
      </c>
      <c r="N21">
        <f t="shared" si="8"/>
        <v>0.85069433266247774</v>
      </c>
      <c r="O21">
        <f t="shared" si="8"/>
        <v>0.86592582594311029</v>
      </c>
      <c r="P21">
        <f t="shared" si="8"/>
        <v>0.78144065903996174</v>
      </c>
      <c r="Q21">
        <f t="shared" si="8"/>
        <v>0.62603913840302361</v>
      </c>
    </row>
    <row r="22" spans="10:17" x14ac:dyDescent="0.35">
      <c r="J22" t="s">
        <v>15</v>
      </c>
      <c r="K22">
        <f t="shared" ref="K22:Q23" si="9">K18/$K18</f>
        <v>1</v>
      </c>
      <c r="L22">
        <f t="shared" si="9"/>
        <v>0.97487437835881208</v>
      </c>
      <c r="M22">
        <f t="shared" si="9"/>
        <v>0.92512257993805636</v>
      </c>
      <c r="N22">
        <f t="shared" si="9"/>
        <v>0.91381294125410084</v>
      </c>
      <c r="O22">
        <f t="shared" si="9"/>
        <v>0.82773538823026682</v>
      </c>
      <c r="P22">
        <f t="shared" si="9"/>
        <v>0.82161266543725231</v>
      </c>
      <c r="Q22">
        <f t="shared" si="9"/>
        <v>0.81606572771395236</v>
      </c>
    </row>
    <row r="23" spans="10:17" x14ac:dyDescent="0.35">
      <c r="J23" t="s">
        <v>34</v>
      </c>
      <c r="K23">
        <f t="shared" si="9"/>
        <v>1</v>
      </c>
      <c r="L23">
        <f t="shared" si="9"/>
        <v>0.95422772361871155</v>
      </c>
      <c r="M23">
        <f t="shared" si="9"/>
        <v>0.93613341758167468</v>
      </c>
      <c r="N23">
        <f t="shared" si="9"/>
        <v>0.90063546985191478</v>
      </c>
      <c r="O23">
        <f t="shared" si="9"/>
        <v>0.87462873125546492</v>
      </c>
      <c r="P23">
        <f t="shared" si="9"/>
        <v>0.8403809446440591</v>
      </c>
      <c r="Q23">
        <f t="shared" si="9"/>
        <v>0.81012222119412769</v>
      </c>
    </row>
    <row r="24" spans="10:17" x14ac:dyDescent="0.35">
      <c r="J24" t="s">
        <v>7</v>
      </c>
      <c r="K24">
        <f>_xlfn.STDEV.P(K21:K23)</f>
        <v>0</v>
      </c>
      <c r="L24">
        <f t="shared" ref="L24:Q24" si="10">_xlfn.STDEV.P(L21:L23)</f>
        <v>2.6483773081986125E-2</v>
      </c>
      <c r="M24">
        <f t="shared" si="10"/>
        <v>1.4365447824013815E-2</v>
      </c>
      <c r="N24">
        <f t="shared" si="10"/>
        <v>2.7186029269281594E-2</v>
      </c>
      <c r="O24">
        <f t="shared" si="10"/>
        <v>2.0366736807444094E-2</v>
      </c>
      <c r="P24">
        <f t="shared" si="10"/>
        <v>2.4585442100427322E-2</v>
      </c>
      <c r="Q24">
        <f t="shared" si="10"/>
        <v>8.8211873277903752E-2</v>
      </c>
    </row>
    <row r="25" spans="10:17" x14ac:dyDescent="0.35">
      <c r="J25" t="s">
        <v>11</v>
      </c>
      <c r="K25">
        <f t="shared" ref="K25:Q27" si="11">$K17/K17</f>
        <v>1</v>
      </c>
      <c r="L25">
        <f t="shared" si="11"/>
        <v>1.0973432969956118</v>
      </c>
      <c r="M25">
        <f t="shared" si="11"/>
        <v>1.1090352046902718</v>
      </c>
      <c r="N25">
        <f t="shared" si="11"/>
        <v>1.1755103585446842</v>
      </c>
      <c r="O25">
        <f t="shared" si="11"/>
        <v>1.154833324102402</v>
      </c>
      <c r="P25">
        <f t="shared" si="11"/>
        <v>1.2796877004436256</v>
      </c>
      <c r="Q25">
        <f t="shared" si="11"/>
        <v>1.5973442212429738</v>
      </c>
    </row>
    <row r="26" spans="10:17" x14ac:dyDescent="0.35">
      <c r="J26" t="s">
        <v>12</v>
      </c>
      <c r="K26">
        <f t="shared" si="11"/>
        <v>1</v>
      </c>
      <c r="L26">
        <f t="shared" si="11"/>
        <v>1.0257731890374291</v>
      </c>
      <c r="M26">
        <f t="shared" si="11"/>
        <v>1.0809378364399638</v>
      </c>
      <c r="N26">
        <f t="shared" si="11"/>
        <v>1.0943158658134318</v>
      </c>
      <c r="O26">
        <f t="shared" si="11"/>
        <v>1.2081155574827387</v>
      </c>
      <c r="P26">
        <f t="shared" si="11"/>
        <v>1.2171185305034364</v>
      </c>
      <c r="Q26">
        <f t="shared" si="11"/>
        <v>1.2253914924246401</v>
      </c>
    </row>
    <row r="27" spans="10:17" x14ac:dyDescent="0.35">
      <c r="J27" t="s">
        <v>13</v>
      </c>
      <c r="K27">
        <f t="shared" si="11"/>
        <v>1</v>
      </c>
      <c r="L27">
        <f t="shared" si="11"/>
        <v>1.0479678752234389</v>
      </c>
      <c r="M27">
        <f t="shared" si="11"/>
        <v>1.0682238035934157</v>
      </c>
      <c r="N27">
        <f t="shared" si="11"/>
        <v>1.1103271339784375</v>
      </c>
      <c r="O27">
        <f t="shared" si="11"/>
        <v>1.1433422711423782</v>
      </c>
      <c r="P27">
        <f t="shared" si="11"/>
        <v>1.1899365476730877</v>
      </c>
      <c r="Q27">
        <f t="shared" si="11"/>
        <v>1.2343816449399336</v>
      </c>
    </row>
    <row r="28" spans="10:17" x14ac:dyDescent="0.35">
      <c r="J28" t="s">
        <v>17</v>
      </c>
      <c r="K28">
        <f>LN(K25)</f>
        <v>0</v>
      </c>
      <c r="L28">
        <f t="shared" ref="L28:Q28" si="12">LN(L25)</f>
        <v>9.2892073992136823E-2</v>
      </c>
      <c r="M28">
        <f t="shared" si="12"/>
        <v>0.10349045240024565</v>
      </c>
      <c r="N28">
        <f t="shared" si="12"/>
        <v>0.16170240099207014</v>
      </c>
      <c r="O28">
        <f t="shared" si="12"/>
        <v>0.14395602542388744</v>
      </c>
      <c r="P28">
        <f t="shared" si="12"/>
        <v>0.24661606413416301</v>
      </c>
      <c r="Q28">
        <f t="shared" si="12"/>
        <v>0.46834238842583964</v>
      </c>
    </row>
    <row r="29" spans="10:17" x14ac:dyDescent="0.35">
      <c r="J29" t="s">
        <v>18</v>
      </c>
      <c r="K29">
        <f t="shared" ref="K29:Q30" si="13">LN(K26)</f>
        <v>0</v>
      </c>
      <c r="L29">
        <f t="shared" si="13"/>
        <v>2.5446658994135313E-2</v>
      </c>
      <c r="M29">
        <f t="shared" si="13"/>
        <v>7.7829031397606524E-2</v>
      </c>
      <c r="N29">
        <f t="shared" si="13"/>
        <v>9.0129387933000363E-2</v>
      </c>
      <c r="O29">
        <f t="shared" si="13"/>
        <v>0.18906175510531117</v>
      </c>
      <c r="P29">
        <f t="shared" si="13"/>
        <v>0.1964862049105944</v>
      </c>
      <c r="Q29">
        <f t="shared" si="13"/>
        <v>0.20326037859284066</v>
      </c>
    </row>
    <row r="30" spans="10:17" x14ac:dyDescent="0.35">
      <c r="J30" t="s">
        <v>19</v>
      </c>
      <c r="K30">
        <f t="shared" si="13"/>
        <v>0</v>
      </c>
      <c r="L30">
        <f t="shared" si="13"/>
        <v>4.6852932016275849E-2</v>
      </c>
      <c r="M30">
        <f t="shared" si="13"/>
        <v>6.5997272511065172E-2</v>
      </c>
      <c r="N30">
        <f t="shared" si="13"/>
        <v>0.10465468720011042</v>
      </c>
      <c r="O30">
        <f t="shared" si="13"/>
        <v>0.13395578980487893</v>
      </c>
      <c r="P30">
        <f t="shared" si="13"/>
        <v>0.17389998441868826</v>
      </c>
      <c r="Q30">
        <f t="shared" si="13"/>
        <v>0.21057015233533791</v>
      </c>
    </row>
    <row r="31" spans="10:17" x14ac:dyDescent="0.35">
      <c r="J31" t="s">
        <v>7</v>
      </c>
      <c r="K31">
        <f>_xlfn.STDEV.P(K28:K30)</f>
        <v>0</v>
      </c>
      <c r="L31">
        <f t="shared" ref="L31:Q31" si="14">_xlfn.STDEV.P(L28:L30)</f>
        <v>2.8139957993383626E-2</v>
      </c>
      <c r="M31">
        <f t="shared" si="14"/>
        <v>1.5649769556082476E-2</v>
      </c>
      <c r="N31">
        <f t="shared" si="14"/>
        <v>3.0890707279486423E-2</v>
      </c>
      <c r="O31">
        <f t="shared" si="14"/>
        <v>2.3970349680436924E-2</v>
      </c>
      <c r="P31">
        <f t="shared" si="14"/>
        <v>3.0387805286315465E-2</v>
      </c>
      <c r="Q31">
        <f t="shared" si="14"/>
        <v>0.12327405351418619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5C52-A404-4B84-BE59-52D84D5BE21B}">
  <dimension ref="B1:G9"/>
  <sheetViews>
    <sheetView workbookViewId="0">
      <selection activeCell="B8" sqref="B8"/>
    </sheetView>
  </sheetViews>
  <sheetFormatPr defaultRowHeight="14.5" x14ac:dyDescent="0.35"/>
  <cols>
    <col min="3" max="3" width="15.453125" customWidth="1"/>
    <col min="4" max="4" width="15.81640625" customWidth="1"/>
    <col min="5" max="5" width="18.81640625" customWidth="1"/>
    <col min="6" max="6" width="21" customWidth="1"/>
    <col min="7" max="7" width="16.7265625" customWidth="1"/>
    <col min="8" max="8" width="15" customWidth="1"/>
    <col min="9" max="9" width="14.54296875" customWidth="1"/>
    <col min="11" max="11" width="12.26953125" customWidth="1"/>
  </cols>
  <sheetData>
    <row r="1" spans="2:7" x14ac:dyDescent="0.35">
      <c r="E1" s="1" t="s">
        <v>29</v>
      </c>
    </row>
    <row r="2" spans="2:7" ht="29" x14ac:dyDescent="0.35">
      <c r="B2" s="3" t="s">
        <v>47</v>
      </c>
      <c r="C2" s="5" t="s">
        <v>44</v>
      </c>
      <c r="D2" s="5" t="s">
        <v>45</v>
      </c>
      <c r="E2" s="5" t="s">
        <v>46</v>
      </c>
      <c r="F2" s="5" t="s">
        <v>28</v>
      </c>
      <c r="G2" s="5" t="s">
        <v>43</v>
      </c>
    </row>
    <row r="3" spans="2:7" x14ac:dyDescent="0.35">
      <c r="B3">
        <v>0</v>
      </c>
      <c r="C3">
        <v>1.421E-2</v>
      </c>
      <c r="D3">
        <v>1.721E-2</v>
      </c>
      <c r="E3">
        <v>1.2500000000000001E-2</v>
      </c>
      <c r="F3">
        <f>AVERAGE(C3:E3)</f>
        <v>1.464E-2</v>
      </c>
      <c r="G3">
        <f>_xlfn.STDEV.P(C3:E3)</f>
        <v>1.9467408661658072E-3</v>
      </c>
    </row>
    <row r="4" spans="2:7" x14ac:dyDescent="0.35">
      <c r="B4">
        <v>5</v>
      </c>
      <c r="C4">
        <v>0.42670000000000002</v>
      </c>
      <c r="D4">
        <v>0.51239999999999997</v>
      </c>
      <c r="E4">
        <v>0.46239999999999998</v>
      </c>
      <c r="F4">
        <f>AVERAGE(C4:E4)</f>
        <v>0.46716666666666667</v>
      </c>
      <c r="G4">
        <f>_xlfn.STDEV.P(C4:E4)</f>
        <v>3.5148858050045105E-2</v>
      </c>
    </row>
    <row r="5" spans="2:7" x14ac:dyDescent="0.35">
      <c r="B5">
        <v>10</v>
      </c>
      <c r="C5">
        <v>0.63460000000000005</v>
      </c>
      <c r="D5">
        <v>0.72150000000000003</v>
      </c>
      <c r="E5">
        <v>0.91210000000000002</v>
      </c>
      <c r="F5">
        <f>AVERAGE(C5:E5)</f>
        <v>0.75606666666666678</v>
      </c>
      <c r="G5">
        <f>_xlfn.STDEV.P(C5:E5)</f>
        <v>0.11589565230077456</v>
      </c>
    </row>
    <row r="6" spans="2:7" x14ac:dyDescent="0.35">
      <c r="B6">
        <v>20</v>
      </c>
      <c r="C6">
        <v>1.8234999999999999</v>
      </c>
      <c r="D6">
        <v>2.1560999999999999</v>
      </c>
      <c r="E6">
        <v>1.9123000000000001</v>
      </c>
      <c r="F6">
        <f>AVERAGE(C6:E6)</f>
        <v>1.9639666666666666</v>
      </c>
      <c r="G6">
        <f>_xlfn.STDEV.P(C6:E6)</f>
        <v>0.14061240659660471</v>
      </c>
    </row>
    <row r="8" spans="2:7" x14ac:dyDescent="0.35">
      <c r="E8" s="1"/>
    </row>
    <row r="9" spans="2:7" x14ac:dyDescent="0.35">
      <c r="B9" s="3"/>
      <c r="C9" s="5"/>
      <c r="D9" s="5"/>
      <c r="E9" s="5"/>
      <c r="F9" s="5"/>
      <c r="G9" s="5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22B7A0C56424C84E09C5D083D8778" ma:contentTypeVersion="4" ma:contentTypeDescription="Create a new document." ma:contentTypeScope="" ma:versionID="b8186b02fd865bc9066da4ea1347393a">
  <xsd:schema xmlns:xsd="http://www.w3.org/2001/XMLSchema" xmlns:xs="http://www.w3.org/2001/XMLSchema" xmlns:p="http://schemas.microsoft.com/office/2006/metadata/properties" xmlns:ns2="b1f9cbbe-8d38-44c6-8129-028b622639f2" targetNamespace="http://schemas.microsoft.com/office/2006/metadata/properties" ma:root="true" ma:fieldsID="6dcf6b62f7da070482971b0424b38812" ns2:_="">
    <xsd:import namespace="b1f9cbbe-8d38-44c6-8129-028b6226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9cbbe-8d38-44c6-8129-028b62263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F19C0-5A41-4A81-9CC9-6614737C50C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1f9cbbe-8d38-44c6-8129-028b622639f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4BC7B2-EBFA-48CF-8E77-8E53A1468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4F369-CDC9-41EC-9E1F-02C7F52DB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9cbbe-8d38-44c6-8129-028b6226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Light Only</vt:lpstr>
      <vt:lpstr>H2O2 only</vt:lpstr>
      <vt:lpstr>GCN-20mg pH 3</vt:lpstr>
      <vt:lpstr>NaCuCN-20mg pH3 no H202</vt:lpstr>
      <vt:lpstr>NaCuCN-20mg pH 3</vt:lpstr>
      <vt:lpstr>NaCuCN-NaCl 20mg pH 7</vt:lpstr>
      <vt:lpstr>Absorbance Experiments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Ashu Abey</dc:creator>
  <cp:lastModifiedBy>Antonio Jose Exposito</cp:lastModifiedBy>
  <dcterms:created xsi:type="dcterms:W3CDTF">2025-09-18T04:33:58Z</dcterms:created>
  <dcterms:modified xsi:type="dcterms:W3CDTF">2025-10-22T05:56:48Z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0x01010021B22B7A0C56424C84E09C5D083D8778</vt:lpwstr>
  </property>
</Properties>
</file>