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C:\Users\User\Documents\Codoped Catalyst Paper Data\Data\"/>
    </mc:Choice>
  </mc:AlternateContent>
  <xr:revisionPtr revIDLastSave="0" documentId="13_ncr:1_{950CB937-87B4-4242-B3CE-8A4D4CD71EE8}" xr6:coauthVersionLast="47" xr6:coauthVersionMax="47" xr10:uidLastSave="{00000000-0000-0000-0000-000000000000}"/>
  <bookViews>
    <workbookView xWindow="-120" yWindow="-120" windowWidth="20730" windowHeight="11160" firstSheet="1" activeTab="1" xr2:uid="{C8E3D6EC-0F21-49AF-8D3B-C05CCF0B85A9}"/>
  </bookViews>
  <sheets>
    <sheet name="NaCuCN-5ppm iopamidol" sheetId="6" r:id="rId1"/>
    <sheet name="NaCuCN-10ppm Iopamidol 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B16" i="7"/>
  <c r="H15" i="7"/>
  <c r="H19" i="7" s="1"/>
  <c r="G15" i="7"/>
  <c r="G19" i="7" s="1"/>
  <c r="F15" i="7"/>
  <c r="F19" i="7" s="1"/>
  <c r="E15" i="7"/>
  <c r="E19" i="7" s="1"/>
  <c r="D15" i="7"/>
  <c r="D19" i="7" s="1"/>
  <c r="C15" i="7"/>
  <c r="C19" i="7" s="1"/>
  <c r="B15" i="7"/>
  <c r="H23" i="7" s="1"/>
  <c r="H26" i="7" s="1"/>
  <c r="H14" i="7"/>
  <c r="H22" i="7" s="1"/>
  <c r="H25" i="7" s="1"/>
  <c r="G14" i="7"/>
  <c r="G18" i="7" s="1"/>
  <c r="F14" i="7"/>
  <c r="F18" i="7" s="1"/>
  <c r="E14" i="7"/>
  <c r="E18" i="7" s="1"/>
  <c r="D14" i="7"/>
  <c r="D18" i="7" s="1"/>
  <c r="C14" i="7"/>
  <c r="C18" i="7" s="1"/>
  <c r="B14" i="7"/>
  <c r="G22" i="7" s="1"/>
  <c r="G25" i="7" s="1"/>
  <c r="H13" i="7"/>
  <c r="H21" i="7" s="1"/>
  <c r="H24" i="7" s="1"/>
  <c r="H27" i="7" s="1"/>
  <c r="G13" i="7"/>
  <c r="G21" i="7" s="1"/>
  <c r="G24" i="7" s="1"/>
  <c r="F13" i="7"/>
  <c r="F17" i="7" s="1"/>
  <c r="E13" i="7"/>
  <c r="E16" i="7" s="1"/>
  <c r="D13" i="7"/>
  <c r="D17" i="7" s="1"/>
  <c r="C13" i="7"/>
  <c r="C16" i="7" s="1"/>
  <c r="B13" i="7"/>
  <c r="F21" i="7" s="1"/>
  <c r="F24" i="7" s="1"/>
  <c r="E11" i="7"/>
  <c r="H10" i="7"/>
  <c r="G10" i="7"/>
  <c r="F10" i="7"/>
  <c r="E10" i="7"/>
  <c r="D10" i="7"/>
  <c r="C10" i="7"/>
  <c r="B10" i="7"/>
  <c r="H9" i="7"/>
  <c r="G9" i="7"/>
  <c r="F9" i="7"/>
  <c r="E9" i="7"/>
  <c r="D9" i="7"/>
  <c r="C9" i="7"/>
  <c r="B9" i="7"/>
  <c r="H8" i="7"/>
  <c r="H11" i="7" s="1"/>
  <c r="G8" i="7"/>
  <c r="G12" i="7" s="1"/>
  <c r="F8" i="7"/>
  <c r="F11" i="7" s="1"/>
  <c r="E8" i="7"/>
  <c r="E12" i="7" s="1"/>
  <c r="D8" i="7"/>
  <c r="D11" i="7" s="1"/>
  <c r="C8" i="7"/>
  <c r="C11" i="7" s="1"/>
  <c r="B8" i="7"/>
  <c r="B11" i="7" s="1"/>
  <c r="H7" i="7"/>
  <c r="G7" i="7"/>
  <c r="F7" i="7"/>
  <c r="E7" i="7"/>
  <c r="D7" i="7"/>
  <c r="C7" i="7"/>
  <c r="B7" i="7"/>
  <c r="C17" i="6"/>
  <c r="F16" i="6"/>
  <c r="B16" i="6"/>
  <c r="H15" i="6"/>
  <c r="H19" i="6" s="1"/>
  <c r="G15" i="6"/>
  <c r="G19" i="6" s="1"/>
  <c r="F15" i="6"/>
  <c r="F19" i="6" s="1"/>
  <c r="E15" i="6"/>
  <c r="E23" i="6" s="1"/>
  <c r="E26" i="6" s="1"/>
  <c r="D15" i="6"/>
  <c r="D19" i="6" s="1"/>
  <c r="C15" i="6"/>
  <c r="C19" i="6" s="1"/>
  <c r="B15" i="6"/>
  <c r="H23" i="6" s="1"/>
  <c r="H26" i="6" s="1"/>
  <c r="H14" i="6"/>
  <c r="H22" i="6" s="1"/>
  <c r="H25" i="6" s="1"/>
  <c r="G14" i="6"/>
  <c r="G18" i="6" s="1"/>
  <c r="F14" i="6"/>
  <c r="F18" i="6" s="1"/>
  <c r="E14" i="6"/>
  <c r="E22" i="6" s="1"/>
  <c r="E25" i="6" s="1"/>
  <c r="D14" i="6"/>
  <c r="D22" i="6" s="1"/>
  <c r="D25" i="6" s="1"/>
  <c r="C14" i="6"/>
  <c r="C18" i="6" s="1"/>
  <c r="B14" i="6"/>
  <c r="H13" i="6"/>
  <c r="G13" i="6"/>
  <c r="G17" i="6" s="1"/>
  <c r="F13" i="6"/>
  <c r="F17" i="6" s="1"/>
  <c r="E13" i="6"/>
  <c r="D13" i="6"/>
  <c r="C13" i="6"/>
  <c r="B13" i="6"/>
  <c r="F21" i="6" s="1"/>
  <c r="F24" i="6" s="1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F12" i="6" s="1"/>
  <c r="E8" i="6"/>
  <c r="D8" i="6"/>
  <c r="C8" i="6"/>
  <c r="B8" i="6"/>
  <c r="B11" i="6" s="1"/>
  <c r="H7" i="6"/>
  <c r="G7" i="6"/>
  <c r="F7" i="6"/>
  <c r="E7" i="6"/>
  <c r="D7" i="6"/>
  <c r="C7" i="6"/>
  <c r="B7" i="6"/>
  <c r="E19" i="6" l="1"/>
  <c r="E12" i="6"/>
  <c r="E16" i="6"/>
  <c r="E11" i="6"/>
  <c r="G22" i="6"/>
  <c r="G25" i="6" s="1"/>
  <c r="F20" i="6"/>
  <c r="F11" i="6"/>
  <c r="F20" i="7"/>
  <c r="D20" i="7"/>
  <c r="B12" i="7"/>
  <c r="G17" i="7"/>
  <c r="G20" i="7" s="1"/>
  <c r="H18" i="7"/>
  <c r="C21" i="7"/>
  <c r="C24" i="7" s="1"/>
  <c r="D22" i="7"/>
  <c r="D25" i="7" s="1"/>
  <c r="E23" i="7"/>
  <c r="E26" i="7" s="1"/>
  <c r="C12" i="7"/>
  <c r="G16" i="7"/>
  <c r="H17" i="7"/>
  <c r="B19" i="7"/>
  <c r="D21" i="7"/>
  <c r="D24" i="7" s="1"/>
  <c r="E22" i="7"/>
  <c r="E25" i="7" s="1"/>
  <c r="F23" i="7"/>
  <c r="F26" i="7" s="1"/>
  <c r="G11" i="7"/>
  <c r="D12" i="7"/>
  <c r="H12" i="7"/>
  <c r="D16" i="7"/>
  <c r="H16" i="7"/>
  <c r="E17" i="7"/>
  <c r="E20" i="7" s="1"/>
  <c r="B18" i="7"/>
  <c r="E21" i="7"/>
  <c r="E24" i="7" s="1"/>
  <c r="B22" i="7"/>
  <c r="B25" i="7" s="1"/>
  <c r="F22" i="7"/>
  <c r="F25" i="7" s="1"/>
  <c r="F27" i="7" s="1"/>
  <c r="C23" i="7"/>
  <c r="C26" i="7" s="1"/>
  <c r="G23" i="7"/>
  <c r="G26" i="7" s="1"/>
  <c r="G27" i="7" s="1"/>
  <c r="F12" i="7"/>
  <c r="C17" i="7"/>
  <c r="C20" i="7" s="1"/>
  <c r="B23" i="7"/>
  <c r="B26" i="7" s="1"/>
  <c r="B17" i="7"/>
  <c r="B21" i="7"/>
  <c r="B24" i="7" s="1"/>
  <c r="C22" i="7"/>
  <c r="C25" i="7" s="1"/>
  <c r="D23" i="7"/>
  <c r="D26" i="7" s="1"/>
  <c r="C20" i="6"/>
  <c r="C16" i="6"/>
  <c r="G20" i="6"/>
  <c r="C11" i="6"/>
  <c r="G11" i="6"/>
  <c r="G16" i="6"/>
  <c r="G21" i="6"/>
  <c r="G24" i="6" s="1"/>
  <c r="D18" i="6"/>
  <c r="D11" i="6"/>
  <c r="H11" i="6"/>
  <c r="B12" i="6"/>
  <c r="D16" i="6"/>
  <c r="H16" i="6"/>
  <c r="H18" i="6"/>
  <c r="C21" i="6"/>
  <c r="C24" i="6" s="1"/>
  <c r="C12" i="6"/>
  <c r="G12" i="6"/>
  <c r="D17" i="6"/>
  <c r="H17" i="6"/>
  <c r="H20" i="6" s="1"/>
  <c r="E18" i="6"/>
  <c r="B19" i="6"/>
  <c r="D21" i="6"/>
  <c r="D24" i="6" s="1"/>
  <c r="H21" i="6"/>
  <c r="H24" i="6" s="1"/>
  <c r="H27" i="6" s="1"/>
  <c r="B23" i="6"/>
  <c r="B26" i="6" s="1"/>
  <c r="F23" i="6"/>
  <c r="F26" i="6" s="1"/>
  <c r="D12" i="6"/>
  <c r="H12" i="6"/>
  <c r="E17" i="6"/>
  <c r="E20" i="6" s="1"/>
  <c r="B18" i="6"/>
  <c r="E21" i="6"/>
  <c r="E24" i="6" s="1"/>
  <c r="E27" i="6" s="1"/>
  <c r="B22" i="6"/>
  <c r="B25" i="6" s="1"/>
  <c r="F22" i="6"/>
  <c r="F25" i="6" s="1"/>
  <c r="F27" i="6" s="1"/>
  <c r="C23" i="6"/>
  <c r="C26" i="6" s="1"/>
  <c r="G23" i="6"/>
  <c r="G26" i="6" s="1"/>
  <c r="B17" i="6"/>
  <c r="B21" i="6"/>
  <c r="B24" i="6" s="1"/>
  <c r="B27" i="6" s="1"/>
  <c r="C22" i="6"/>
  <c r="C25" i="6" s="1"/>
  <c r="D23" i="6"/>
  <c r="D26" i="6" s="1"/>
  <c r="C27" i="7" l="1"/>
  <c r="D27" i="7"/>
  <c r="B27" i="7"/>
  <c r="B20" i="7"/>
  <c r="E27" i="7"/>
  <c r="H20" i="7"/>
  <c r="B20" i="6"/>
  <c r="C27" i="6"/>
  <c r="G27" i="6"/>
  <c r="D27" i="6"/>
  <c r="D20" i="6"/>
</calcChain>
</file>

<file path=xl/sharedStrings.xml><?xml version="1.0" encoding="utf-8"?>
<sst xmlns="http://schemas.openxmlformats.org/spreadsheetml/2006/main" count="52" uniqueCount="24">
  <si>
    <t>NaCuCN</t>
  </si>
  <si>
    <t>pH3  Iopamidol</t>
  </si>
  <si>
    <t>900rpm speed</t>
  </si>
  <si>
    <t>20mg</t>
  </si>
  <si>
    <t>5ppm</t>
  </si>
  <si>
    <t>Time (min)</t>
  </si>
  <si>
    <t>1st</t>
  </si>
  <si>
    <t>2nd</t>
  </si>
  <si>
    <t>3rd</t>
  </si>
  <si>
    <t>% degradation(average)</t>
  </si>
  <si>
    <t>std</t>
  </si>
  <si>
    <t>C1</t>
  </si>
  <si>
    <t>C2</t>
  </si>
  <si>
    <t>C3</t>
  </si>
  <si>
    <t>C/Co(1)</t>
  </si>
  <si>
    <t>C/Co(2)</t>
  </si>
  <si>
    <t>C/C0(3)</t>
  </si>
  <si>
    <t>C0/C(1)</t>
  </si>
  <si>
    <t>C0/C(2)</t>
  </si>
  <si>
    <t>C0/C(3)</t>
  </si>
  <si>
    <t>ln(Co/C)(1)</t>
  </si>
  <si>
    <t>ln(Co/C)(2)</t>
  </si>
  <si>
    <t>ln(Co/C)(3)</t>
  </si>
  <si>
    <t>10ppm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</si>
</sst>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3618-F02C-4017-B057-4A3CC67CA4F3}">
  <dimension ref="A1:J27"/>
  <sheetViews>
    <sheetView workbookViewId="0">
      <selection activeCell="E2" sqref="E2"/>
    </sheetView>
  </sheetViews>
  <sheetFormatPr defaultRowHeight="15"/>
  <sheetData>
    <row r="1" spans="1:10">
      <c r="A1" s="1" t="s">
        <v>0</v>
      </c>
      <c r="B1" t="s">
        <v>1</v>
      </c>
      <c r="E1" t="s">
        <v>2</v>
      </c>
      <c r="J1" t="s">
        <v>3</v>
      </c>
    </row>
    <row r="2" spans="1:10">
      <c r="B2" t="s">
        <v>4</v>
      </c>
    </row>
    <row r="3" spans="1:10">
      <c r="A3" t="s">
        <v>5</v>
      </c>
      <c r="B3">
        <v>0</v>
      </c>
      <c r="C3">
        <v>10</v>
      </c>
      <c r="D3">
        <v>20</v>
      </c>
      <c r="E3">
        <v>40</v>
      </c>
      <c r="F3">
        <v>60</v>
      </c>
      <c r="G3">
        <v>90</v>
      </c>
      <c r="H3">
        <v>120</v>
      </c>
    </row>
    <row r="4" spans="1:10">
      <c r="B4">
        <v>681.11099999999999</v>
      </c>
      <c r="C4">
        <v>560.02750000000003</v>
      </c>
      <c r="D4">
        <v>515.38210000000004</v>
      </c>
      <c r="E4">
        <v>397.6413</v>
      </c>
      <c r="F4">
        <v>356.63510000000002</v>
      </c>
      <c r="G4">
        <v>253.34119999999999</v>
      </c>
      <c r="H4">
        <v>143.91120000000001</v>
      </c>
    </row>
    <row r="5" spans="1:10">
      <c r="B5">
        <v>677.10271</v>
      </c>
      <c r="C5">
        <v>571.91300000000001</v>
      </c>
      <c r="D5">
        <v>500.23329999999999</v>
      </c>
      <c r="E5">
        <v>423.6182</v>
      </c>
      <c r="F5">
        <v>346.69349999999997</v>
      </c>
      <c r="G5">
        <v>259.36200000000002</v>
      </c>
      <c r="H5">
        <v>138.23570000000001</v>
      </c>
    </row>
    <row r="6" spans="1:10">
      <c r="B6">
        <v>680.25609999999995</v>
      </c>
      <c r="C6">
        <v>552.82320000000004</v>
      </c>
      <c r="D6">
        <v>518.12220000000002</v>
      </c>
      <c r="E6">
        <v>449.63260000000002</v>
      </c>
      <c r="F6">
        <v>361.67829999999998</v>
      </c>
      <c r="G6">
        <v>245.13210000000001</v>
      </c>
      <c r="H6">
        <v>190.28100000000001</v>
      </c>
    </row>
    <row r="7" spans="1:10">
      <c r="B7">
        <f t="shared" ref="B7:H7" si="0">AVERAGE(B4:B6)</f>
        <v>679.48993666666672</v>
      </c>
      <c r="C7">
        <f t="shared" si="0"/>
        <v>561.5879000000001</v>
      </c>
      <c r="D7">
        <f t="shared" si="0"/>
        <v>511.24586666666664</v>
      </c>
      <c r="E7">
        <f t="shared" si="0"/>
        <v>423.63069999999999</v>
      </c>
      <c r="F7">
        <f t="shared" si="0"/>
        <v>355.00230000000005</v>
      </c>
      <c r="G7">
        <f t="shared" si="0"/>
        <v>252.61176666666668</v>
      </c>
      <c r="H7">
        <f t="shared" si="0"/>
        <v>157.47596666666666</v>
      </c>
    </row>
    <row r="8" spans="1:10">
      <c r="A8" t="s">
        <v>6</v>
      </c>
      <c r="B8">
        <f>($B4-B4)/$B4*100</f>
        <v>0</v>
      </c>
      <c r="C8">
        <f>($B4-C4)/$B4*100</f>
        <v>17.777352002830664</v>
      </c>
      <c r="D8">
        <f>($B4-D4)/$B4*100</f>
        <v>24.332142631670898</v>
      </c>
      <c r="E8">
        <f>($B4-E4)/$B4*100</f>
        <v>41.618722939432779</v>
      </c>
      <c r="F8">
        <f>($B4-F4)/$B4*100</f>
        <v>47.639210055336058</v>
      </c>
      <c r="G8">
        <f>($B4-G4)/$B4*100</f>
        <v>62.804711713656083</v>
      </c>
      <c r="H8">
        <f>($B4-H4)/$B4*100</f>
        <v>78.871109114373425</v>
      </c>
    </row>
    <row r="9" spans="1:10">
      <c r="A9" t="s">
        <v>7</v>
      </c>
      <c r="B9">
        <f>($B5-B5)/$B5*100</f>
        <v>0</v>
      </c>
      <c r="C9">
        <f>($B5-C5)/$B5*100</f>
        <v>15.535266429519975</v>
      </c>
      <c r="D9">
        <f>($B5-D5)/$B5*100</f>
        <v>26.12150378190039</v>
      </c>
      <c r="E9">
        <f>($B5-E5)/$B5*100</f>
        <v>37.436640890124337</v>
      </c>
      <c r="F9">
        <f>($B5-F5)/$B5*100</f>
        <v>48.797502228280855</v>
      </c>
      <c r="G9">
        <f>($B5-G5)/$B5*100</f>
        <v>61.695323889635588</v>
      </c>
      <c r="H9">
        <f>($B5-H5)/$B5*100</f>
        <v>79.584234716768449</v>
      </c>
    </row>
    <row r="10" spans="1:10">
      <c r="A10" t="s">
        <v>8</v>
      </c>
      <c r="B10">
        <f>($B6-B6)/$B6*100</f>
        <v>0</v>
      </c>
      <c r="C10">
        <f>($B6-C6)/$B6*100</f>
        <v>18.733077145504453</v>
      </c>
      <c r="D10">
        <f>($B6-D6)/$B6*100</f>
        <v>23.834244191268546</v>
      </c>
      <c r="E10">
        <f>($B6-E6)/$B6*100</f>
        <v>33.902452326410589</v>
      </c>
      <c r="F10">
        <f>($B6-F6)/$B6*100</f>
        <v>46.832038698366688</v>
      </c>
      <c r="G10">
        <f>($B6-G6)/$B6*100</f>
        <v>63.964733282068323</v>
      </c>
      <c r="H10">
        <f>($B6-H6)/$B6*100</f>
        <v>72.028034735741429</v>
      </c>
    </row>
    <row r="11" spans="1:10" ht="60">
      <c r="A11" s="2" t="s">
        <v>9</v>
      </c>
      <c r="B11">
        <f>AVERAGE(B8:B10)</f>
        <v>0</v>
      </c>
      <c r="C11">
        <f t="shared" ref="C11:H11" si="1">AVERAGE(C8:C10)</f>
        <v>17.348565192618363</v>
      </c>
      <c r="D11">
        <f t="shared" si="1"/>
        <v>24.76263020161328</v>
      </c>
      <c r="E11">
        <f t="shared" si="1"/>
        <v>37.652605385322566</v>
      </c>
      <c r="F11">
        <f t="shared" si="1"/>
        <v>47.756250327327869</v>
      </c>
      <c r="G11">
        <f t="shared" si="1"/>
        <v>62.821589628453331</v>
      </c>
      <c r="H11">
        <f t="shared" si="1"/>
        <v>76.827792855627763</v>
      </c>
    </row>
    <row r="12" spans="1:10">
      <c r="A12" t="s">
        <v>10</v>
      </c>
      <c r="B12">
        <f>_xlfn.STDEV.P(B8:B10)</f>
        <v>0</v>
      </c>
      <c r="C12">
        <f t="shared" ref="C12:H12" si="2">_xlfn.STDEV.P(C8:C10)</f>
        <v>1.3402467285977158</v>
      </c>
      <c r="D12">
        <f t="shared" si="2"/>
        <v>0.98213331397881343</v>
      </c>
      <c r="E12">
        <f t="shared" si="2"/>
        <v>3.1538535730898194</v>
      </c>
      <c r="F12">
        <f t="shared" si="2"/>
        <v>0.80665380463847991</v>
      </c>
      <c r="G12">
        <f t="shared" si="2"/>
        <v>0.92655936871179712</v>
      </c>
      <c r="H12">
        <f t="shared" si="2"/>
        <v>3.4064052937819902</v>
      </c>
    </row>
    <row r="13" spans="1:10">
      <c r="A13" t="s">
        <v>11</v>
      </c>
      <c r="B13">
        <f t="shared" ref="B13:H15" si="3">(B4-2.3519)/136.55</f>
        <v>4.9707733430977656</v>
      </c>
      <c r="C13">
        <f t="shared" si="3"/>
        <v>4.0840395459538632</v>
      </c>
      <c r="D13">
        <f t="shared" si="3"/>
        <v>3.7570867813987552</v>
      </c>
      <c r="E13">
        <f t="shared" si="3"/>
        <v>2.8948326620285609</v>
      </c>
      <c r="F13">
        <f t="shared" si="3"/>
        <v>2.5945309410472355</v>
      </c>
      <c r="G13">
        <f t="shared" si="3"/>
        <v>1.8380761625778101</v>
      </c>
      <c r="H13">
        <f t="shared" si="3"/>
        <v>1.036684730867814</v>
      </c>
    </row>
    <row r="14" spans="1:10">
      <c r="A14" t="s">
        <v>12</v>
      </c>
      <c r="B14">
        <f t="shared" si="3"/>
        <v>4.9414193335774437</v>
      </c>
      <c r="C14">
        <f t="shared" si="3"/>
        <v>4.1710809227389234</v>
      </c>
      <c r="D14">
        <f t="shared" si="3"/>
        <v>3.6461471988282677</v>
      </c>
      <c r="E14">
        <f t="shared" si="3"/>
        <v>3.0850699377517392</v>
      </c>
      <c r="F14">
        <f t="shared" si="3"/>
        <v>2.5217253753203952</v>
      </c>
      <c r="G14">
        <f t="shared" si="3"/>
        <v>1.8821684364701574</v>
      </c>
      <c r="H14">
        <f t="shared" si="3"/>
        <v>0.99512120102526547</v>
      </c>
    </row>
    <row r="15" spans="1:10">
      <c r="A15" t="s">
        <v>13</v>
      </c>
      <c r="B15">
        <f>(B6-2.3519)/136.55</f>
        <v>4.9645126327352607</v>
      </c>
      <c r="C15">
        <f t="shared" si="3"/>
        <v>4.0312801171731962</v>
      </c>
      <c r="D15">
        <f t="shared" si="3"/>
        <v>3.7771534236543389</v>
      </c>
      <c r="E15">
        <f t="shared" si="3"/>
        <v>3.2755818381545221</v>
      </c>
      <c r="F15">
        <f t="shared" si="3"/>
        <v>2.6314639326254117</v>
      </c>
      <c r="G15">
        <f t="shared" si="3"/>
        <v>1.7779582570487</v>
      </c>
      <c r="H15">
        <f t="shared" si="3"/>
        <v>1.376265836689857</v>
      </c>
    </row>
    <row r="16" spans="1:10">
      <c r="A16" t="s">
        <v>10</v>
      </c>
      <c r="B16">
        <f>_xlfn.STDEV.P(B13:B15)</f>
        <v>1.2623412266079954E-2</v>
      </c>
      <c r="C16">
        <f t="shared" ref="C16:H16" si="4">_xlfn.STDEV.P(C13:C15)</f>
        <v>5.7642599828336194E-2</v>
      </c>
      <c r="D16">
        <f t="shared" si="4"/>
        <v>5.7612587412731578E-2</v>
      </c>
      <c r="E16">
        <f t="shared" si="4"/>
        <v>0.15544021372656955</v>
      </c>
      <c r="F16">
        <f t="shared" si="4"/>
        <v>4.5591479743850381E-2</v>
      </c>
      <c r="G16">
        <f t="shared" si="4"/>
        <v>4.2710983075209014E-2</v>
      </c>
      <c r="H16">
        <f t="shared" si="4"/>
        <v>0.17072202479150081</v>
      </c>
    </row>
    <row r="17" spans="1:8">
      <c r="A17" t="s">
        <v>14</v>
      </c>
      <c r="B17">
        <f>B13/$B13</f>
        <v>1</v>
      </c>
      <c r="C17">
        <f>C13/$B13</f>
        <v>0.82161049479852288</v>
      </c>
      <c r="D17">
        <f>D13/$B13</f>
        <v>0.75583546504201582</v>
      </c>
      <c r="E17">
        <f>E13/$B13</f>
        <v>0.58237068202842524</v>
      </c>
      <c r="F17">
        <f>F13/$B13</f>
        <v>0.5219572010157949</v>
      </c>
      <c r="G17">
        <f>G13/$B13</f>
        <v>0.36977669986302947</v>
      </c>
      <c r="H17">
        <f>H13/$B13</f>
        <v>0.20855602525255282</v>
      </c>
    </row>
    <row r="18" spans="1:8">
      <c r="A18" t="s">
        <v>15</v>
      </c>
      <c r="B18">
        <f>B14/$B14</f>
        <v>1</v>
      </c>
      <c r="C18">
        <f>C14/$B14</f>
        <v>0.84410584108820863</v>
      </c>
      <c r="D18">
        <f>D14/$B14</f>
        <v>0.7378744754674692</v>
      </c>
      <c r="E18">
        <f>E14/$B14</f>
        <v>0.62432870588180556</v>
      </c>
      <c r="F18">
        <f>F14/$B14</f>
        <v>0.51032410024079855</v>
      </c>
      <c r="G18">
        <f>G14/$B14</f>
        <v>0.38089631933898682</v>
      </c>
      <c r="H18">
        <f>H14/$B14</f>
        <v>0.20138367822040854</v>
      </c>
    </row>
    <row r="19" spans="1:8">
      <c r="A19" t="s">
        <v>16</v>
      </c>
      <c r="B19">
        <f>B15/$B15</f>
        <v>1</v>
      </c>
      <c r="C19">
        <f>C15/$B15</f>
        <v>0.81201930892300134</v>
      </c>
      <c r="D19">
        <f>D15/$B15</f>
        <v>0.76083066014342449</v>
      </c>
      <c r="E19">
        <f>E15/$B15</f>
        <v>0.65979927547284722</v>
      </c>
      <c r="F19">
        <f>F15/$B15</f>
        <v>0.53005483665686104</v>
      </c>
      <c r="G19">
        <f>G15/$B15</f>
        <v>0.35813349437870429</v>
      </c>
      <c r="H19">
        <f>H15/$B15</f>
        <v>0.27722073413913062</v>
      </c>
    </row>
    <row r="20" spans="1:8">
      <c r="A20" t="s">
        <v>10</v>
      </c>
      <c r="B20">
        <f>_xlfn.STDEV.P(B17:B19)</f>
        <v>0</v>
      </c>
      <c r="C20">
        <f t="shared" ref="C20:H20" si="5">_xlfn.STDEV.P(C17:C19)</f>
        <v>1.34477466000837E-2</v>
      </c>
      <c r="D20">
        <f t="shared" si="5"/>
        <v>9.8575156633272203E-3</v>
      </c>
      <c r="E20">
        <f t="shared" si="5"/>
        <v>3.1647053848441402E-2</v>
      </c>
      <c r="F20">
        <f t="shared" si="5"/>
        <v>8.0980292262090234E-3</v>
      </c>
      <c r="G20">
        <f t="shared" si="5"/>
        <v>9.2937037911144244E-3</v>
      </c>
      <c r="H20">
        <f t="shared" si="5"/>
        <v>3.418502573227581E-2</v>
      </c>
    </row>
    <row r="21" spans="1:8">
      <c r="A21" t="s">
        <v>17</v>
      </c>
      <c r="B21">
        <f>$B13/B13</f>
        <v>1</v>
      </c>
      <c r="C21">
        <f>$B13/C13</f>
        <v>1.2171217460473434</v>
      </c>
      <c r="D21">
        <f>$B13/D13</f>
        <v>1.3230392674739224</v>
      </c>
      <c r="E21">
        <f>$B13/E13</f>
        <v>1.717119406692919</v>
      </c>
      <c r="F21">
        <f>$B13/F13</f>
        <v>1.9158658948547374</v>
      </c>
      <c r="G21">
        <f>$B13/G13</f>
        <v>2.7043348063044919</v>
      </c>
      <c r="H21">
        <f>$B13/H13</f>
        <v>4.7948746567692826</v>
      </c>
    </row>
    <row r="22" spans="1:8">
      <c r="A22" t="s">
        <v>18</v>
      </c>
      <c r="B22">
        <f>$B14/B14</f>
        <v>1</v>
      </c>
      <c r="C22">
        <f>$B14/C14</f>
        <v>1.1846855587574361</v>
      </c>
      <c r="D22">
        <f>$B14/D14</f>
        <v>1.3552440601315896</v>
      </c>
      <c r="E22">
        <f>$B14/E14</f>
        <v>1.6017203607314423</v>
      </c>
      <c r="F22">
        <f>$B14/F14</f>
        <v>1.9595390449483885</v>
      </c>
      <c r="G22">
        <f>$B14/G14</f>
        <v>2.6253863564116737</v>
      </c>
      <c r="H22">
        <f>$B14/H14</f>
        <v>4.9656457208291194</v>
      </c>
    </row>
    <row r="23" spans="1:8">
      <c r="A23" t="s">
        <v>19</v>
      </c>
      <c r="B23">
        <f>$B15/B15</f>
        <v>1</v>
      </c>
      <c r="C23">
        <f>$B15/C15</f>
        <v>1.2314978092409177</v>
      </c>
      <c r="D23">
        <f>$B15/D15</f>
        <v>1.3143529202825364</v>
      </c>
      <c r="E23">
        <f>$B15/E15</f>
        <v>1.5156124554446455</v>
      </c>
      <c r="F23">
        <f>$B15/F15</f>
        <v>1.8865972553088219</v>
      </c>
      <c r="G23">
        <f>$B15/G15</f>
        <v>2.7922548873425423</v>
      </c>
      <c r="H23">
        <f>$B15/H15</f>
        <v>3.607233791892793</v>
      </c>
    </row>
    <row r="24" spans="1:8">
      <c r="A24" t="s">
        <v>20</v>
      </c>
      <c r="B24">
        <f>LN(B21)</f>
        <v>0</v>
      </c>
      <c r="C24">
        <f t="shared" ref="C24:H24" si="6">LN(C21)</f>
        <v>0.19648884683870471</v>
      </c>
      <c r="D24">
        <f t="shared" si="6"/>
        <v>0.27993156532268426</v>
      </c>
      <c r="E24">
        <f t="shared" si="6"/>
        <v>0.54064812329047784</v>
      </c>
      <c r="F24">
        <f t="shared" si="6"/>
        <v>0.65016968485209159</v>
      </c>
      <c r="G24">
        <f t="shared" si="6"/>
        <v>0.99485596941538057</v>
      </c>
      <c r="H24">
        <f t="shared" si="6"/>
        <v>1.567547567591083</v>
      </c>
    </row>
    <row r="25" spans="1:8">
      <c r="A25" t="s">
        <v>21</v>
      </c>
      <c r="B25">
        <f t="shared" ref="B25:H26" si="7">LN(B22)</f>
        <v>0</v>
      </c>
      <c r="C25">
        <f t="shared" si="7"/>
        <v>0.16947738811567228</v>
      </c>
      <c r="D25">
        <f t="shared" si="7"/>
        <v>0.30398155629062762</v>
      </c>
      <c r="E25">
        <f t="shared" si="7"/>
        <v>0.47107827706202082</v>
      </c>
      <c r="F25">
        <f t="shared" si="7"/>
        <v>0.67270926443422141</v>
      </c>
      <c r="G25">
        <f t="shared" si="7"/>
        <v>0.96522806860809718</v>
      </c>
      <c r="H25">
        <f t="shared" si="7"/>
        <v>1.602543343588434</v>
      </c>
    </row>
    <row r="26" spans="1:8">
      <c r="A26" t="s">
        <v>22</v>
      </c>
      <c r="B26">
        <f t="shared" si="7"/>
        <v>0</v>
      </c>
      <c r="C26">
        <f t="shared" si="7"/>
        <v>0.20823115964136182</v>
      </c>
      <c r="D26">
        <f t="shared" si="7"/>
        <v>0.27334446868991391</v>
      </c>
      <c r="E26">
        <f t="shared" si="7"/>
        <v>0.4158196182894302</v>
      </c>
      <c r="F26">
        <f t="shared" si="7"/>
        <v>0.63477481239783995</v>
      </c>
      <c r="G26">
        <f t="shared" si="7"/>
        <v>1.0268494727613937</v>
      </c>
      <c r="H26">
        <f t="shared" si="7"/>
        <v>1.2829412159819436</v>
      </c>
    </row>
    <row r="27" spans="1:8">
      <c r="A27" t="s">
        <v>10</v>
      </c>
      <c r="B27">
        <f>_xlfn.STDEV.P(B24:B26)</f>
        <v>0</v>
      </c>
      <c r="C27">
        <f t="shared" ref="C27:H27" si="8">_xlfn.STDEV.P(C24:C26)</f>
        <v>1.6225342385590907E-2</v>
      </c>
      <c r="D27">
        <f t="shared" si="8"/>
        <v>1.3167396790986007E-2</v>
      </c>
      <c r="E27">
        <f t="shared" si="8"/>
        <v>5.1072539408171712E-2</v>
      </c>
      <c r="F27">
        <f t="shared" si="8"/>
        <v>1.557796662284539E-2</v>
      </c>
      <c r="G27">
        <f t="shared" si="8"/>
        <v>2.5163011240976283E-2</v>
      </c>
      <c r="H27">
        <f t="shared" si="8"/>
        <v>0.14312814758674491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2D84-D995-4FC8-9CF5-860E380511F6}">
  <dimension ref="A1:J27"/>
  <sheetViews>
    <sheetView tabSelected="1" workbookViewId="0">
      <selection activeCell="B2" sqref="B2"/>
    </sheetView>
  </sheetViews>
  <sheetFormatPr defaultRowHeight="15"/>
  <sheetData>
    <row r="1" spans="1:10">
      <c r="A1" s="1" t="s">
        <v>0</v>
      </c>
      <c r="B1" t="s">
        <v>1</v>
      </c>
      <c r="E1" t="s">
        <v>2</v>
      </c>
      <c r="J1" t="s">
        <v>3</v>
      </c>
    </row>
    <row r="2" spans="1:10">
      <c r="B2" t="s">
        <v>23</v>
      </c>
    </row>
    <row r="3" spans="1:10">
      <c r="A3" t="s">
        <v>5</v>
      </c>
      <c r="B3">
        <v>0</v>
      </c>
      <c r="C3">
        <v>10</v>
      </c>
      <c r="D3">
        <v>20</v>
      </c>
      <c r="E3">
        <v>40</v>
      </c>
      <c r="F3">
        <v>60</v>
      </c>
      <c r="G3">
        <v>90</v>
      </c>
      <c r="H3">
        <v>120</v>
      </c>
    </row>
    <row r="4" spans="1:10">
      <c r="B4">
        <v>1360.1110000000001</v>
      </c>
      <c r="C4">
        <v>1088.0274999999999</v>
      </c>
      <c r="D4">
        <v>1028.3821</v>
      </c>
      <c r="E4">
        <v>778.6413</v>
      </c>
      <c r="F4">
        <v>702.63509999999997</v>
      </c>
      <c r="G4">
        <v>495.34120000000001</v>
      </c>
      <c r="H4">
        <v>245.91120000000001</v>
      </c>
    </row>
    <row r="5" spans="1:10">
      <c r="B5">
        <v>1356.1027099999999</v>
      </c>
      <c r="C5">
        <v>1076.913</v>
      </c>
      <c r="D5">
        <v>998.23329999999999</v>
      </c>
      <c r="E5">
        <v>820.6182</v>
      </c>
      <c r="F5">
        <v>631.69349999999997</v>
      </c>
      <c r="G5">
        <v>490.36200000000002</v>
      </c>
      <c r="H5">
        <v>275.23570000000001</v>
      </c>
    </row>
    <row r="6" spans="1:10">
      <c r="B6">
        <v>1365.2561000000001</v>
      </c>
      <c r="C6">
        <v>1062.8232</v>
      </c>
      <c r="D6">
        <v>1034.1222</v>
      </c>
      <c r="E6">
        <v>836.63260000000002</v>
      </c>
      <c r="F6">
        <v>696.67830000000004</v>
      </c>
      <c r="G6">
        <v>469.13209999999998</v>
      </c>
      <c r="H6">
        <v>193.28100000000001</v>
      </c>
    </row>
    <row r="7" spans="1:10">
      <c r="B7">
        <f t="shared" ref="B7:H7" si="0">AVERAGE(B4:B6)</f>
        <v>1360.4899366666666</v>
      </c>
      <c r="C7">
        <f t="shared" si="0"/>
        <v>1075.9212333333332</v>
      </c>
      <c r="D7">
        <f t="shared" si="0"/>
        <v>1020.2458666666668</v>
      </c>
      <c r="E7">
        <f t="shared" si="0"/>
        <v>811.9640333333333</v>
      </c>
      <c r="F7">
        <f t="shared" si="0"/>
        <v>677.00229999999999</v>
      </c>
      <c r="G7">
        <f t="shared" si="0"/>
        <v>484.94509999999997</v>
      </c>
      <c r="H7">
        <f t="shared" si="0"/>
        <v>238.14263333333329</v>
      </c>
    </row>
    <row r="8" spans="1:10">
      <c r="A8" t="s">
        <v>6</v>
      </c>
      <c r="B8">
        <f>($B4-B4)/$B4*100</f>
        <v>0</v>
      </c>
      <c r="C8">
        <f>($B4-C4)/$B4*100</f>
        <v>20.00450698509167</v>
      </c>
      <c r="D8">
        <f>($B4-D4)/$B4*100</f>
        <v>24.389840240980334</v>
      </c>
      <c r="E8">
        <f>($B4-E4)/$B4*100</f>
        <v>42.751635712085267</v>
      </c>
      <c r="F8">
        <f>($B4-F4)/$B4*100</f>
        <v>48.339870789957587</v>
      </c>
      <c r="G8">
        <f>($B4-G4)/$B4*100</f>
        <v>63.580825388516082</v>
      </c>
      <c r="H8">
        <f>($B4-H4)/$B4*100</f>
        <v>81.91976978349561</v>
      </c>
    </row>
    <row r="9" spans="1:10">
      <c r="A9" t="s">
        <v>7</v>
      </c>
      <c r="B9">
        <f>($B5-B5)/$B5*100</f>
        <v>0</v>
      </c>
      <c r="C9">
        <f>($B5-C5)/$B5*100</f>
        <v>20.58765224353839</v>
      </c>
      <c r="D9">
        <f>($B5-D5)/$B5*100</f>
        <v>26.389550537805501</v>
      </c>
      <c r="E9">
        <f>($B5-E5)/$B5*100</f>
        <v>39.487017174384967</v>
      </c>
      <c r="F9">
        <f>($B5-F5)/$B5*100</f>
        <v>53.418461939361507</v>
      </c>
      <c r="G9">
        <f>($B5-G5)/$B5*100</f>
        <v>63.840349526327536</v>
      </c>
      <c r="H9">
        <f>($B5-H5)/$B5*100</f>
        <v>79.703919329237237</v>
      </c>
    </row>
    <row r="10" spans="1:10">
      <c r="A10" t="s">
        <v>8</v>
      </c>
      <c r="B10">
        <f>($B6-B6)/$B6*100</f>
        <v>0</v>
      </c>
      <c r="C10">
        <f>($B6-C6)/$B6*100</f>
        <v>22.152100254303935</v>
      </c>
      <c r="D10">
        <f>($B6-D6)/$B6*100</f>
        <v>24.254343196122694</v>
      </c>
      <c r="E10">
        <f>($B6-E6)/$B6*100</f>
        <v>38.71973177779612</v>
      </c>
      <c r="F10">
        <f>($B6-F6)/$B6*100</f>
        <v>48.970870739929303</v>
      </c>
      <c r="G10">
        <f>($B6-G6)/$B6*100</f>
        <v>65.637794989526142</v>
      </c>
      <c r="H10">
        <f>($B6-H6)/$B6*100</f>
        <v>85.842875926355504</v>
      </c>
    </row>
    <row r="11" spans="1:10" ht="60">
      <c r="A11" s="2" t="s">
        <v>9</v>
      </c>
      <c r="B11">
        <f>AVERAGE(B8:B10)</f>
        <v>0</v>
      </c>
      <c r="C11">
        <f t="shared" ref="C11:H11" si="1">AVERAGE(C8:C10)</f>
        <v>20.914753160977998</v>
      </c>
      <c r="D11">
        <f t="shared" si="1"/>
        <v>25.011244658302843</v>
      </c>
      <c r="E11">
        <f t="shared" si="1"/>
        <v>40.319461554755456</v>
      </c>
      <c r="F11">
        <f t="shared" si="1"/>
        <v>50.243067823082804</v>
      </c>
      <c r="G11">
        <f t="shared" si="1"/>
        <v>64.352989968123254</v>
      </c>
      <c r="H11">
        <f t="shared" si="1"/>
        <v>82.48885501302945</v>
      </c>
    </row>
    <row r="12" spans="1:10">
      <c r="A12" t="s">
        <v>10</v>
      </c>
      <c r="B12">
        <f>_xlfn.STDEV.P(B8:B10)</f>
        <v>0</v>
      </c>
      <c r="C12">
        <f t="shared" ref="C12:H12" si="2">_xlfn.STDEV.P(C8:C10)</f>
        <v>0.90674710554958726</v>
      </c>
      <c r="D12">
        <f t="shared" si="2"/>
        <v>0.97617798424774493</v>
      </c>
      <c r="E12">
        <f t="shared" si="2"/>
        <v>1.7481008873711832</v>
      </c>
      <c r="F12">
        <f t="shared" si="2"/>
        <v>2.2600716920028816</v>
      </c>
      <c r="G12">
        <f t="shared" si="2"/>
        <v>0.9146515372144931</v>
      </c>
      <c r="H12">
        <f t="shared" si="2"/>
        <v>2.5383184097850635</v>
      </c>
    </row>
    <row r="13" spans="1:10">
      <c r="A13" t="s">
        <v>11</v>
      </c>
      <c r="B13">
        <f t="shared" ref="B13:H15" si="3">(B4-2.3519)/136.55</f>
        <v>9.9433108751373123</v>
      </c>
      <c r="C13">
        <f t="shared" si="3"/>
        <v>7.950755034785792</v>
      </c>
      <c r="D13">
        <f t="shared" si="3"/>
        <v>7.5139523983888692</v>
      </c>
      <c r="E13">
        <f t="shared" si="3"/>
        <v>5.6850194068106914</v>
      </c>
      <c r="F13">
        <f t="shared" si="3"/>
        <v>5.1284013181984616</v>
      </c>
      <c r="G13">
        <f t="shared" si="3"/>
        <v>3.6103207616257778</v>
      </c>
      <c r="H13">
        <f t="shared" si="3"/>
        <v>1.7836638593921639</v>
      </c>
    </row>
    <row r="14" spans="1:10">
      <c r="A14" t="s">
        <v>12</v>
      </c>
      <c r="B14">
        <f t="shared" si="3"/>
        <v>9.9139568656169885</v>
      </c>
      <c r="C14">
        <f t="shared" si="3"/>
        <v>7.8693599414134017</v>
      </c>
      <c r="D14">
        <f t="shared" si="3"/>
        <v>7.2931629439765651</v>
      </c>
      <c r="E14">
        <f t="shared" si="3"/>
        <v>5.9924298791651402</v>
      </c>
      <c r="F14">
        <f t="shared" si="3"/>
        <v>4.6088729403149022</v>
      </c>
      <c r="G14">
        <f t="shared" si="3"/>
        <v>3.5738564628341267</v>
      </c>
      <c r="H14">
        <f t="shared" si="3"/>
        <v>1.99841669718052</v>
      </c>
    </row>
    <row r="15" spans="1:10">
      <c r="A15" t="s">
        <v>13</v>
      </c>
      <c r="B15">
        <f>(B6-2.3519)/136.55</f>
        <v>9.9809901135115346</v>
      </c>
      <c r="C15">
        <f t="shared" si="3"/>
        <v>7.7661757597949475</v>
      </c>
      <c r="D15">
        <f t="shared" si="3"/>
        <v>7.5559890150128162</v>
      </c>
      <c r="E15">
        <f t="shared" si="3"/>
        <v>6.1097085316733795</v>
      </c>
      <c r="F15">
        <f t="shared" si="3"/>
        <v>5.0847777370926401</v>
      </c>
      <c r="G15">
        <f t="shared" si="3"/>
        <v>3.418383009886488</v>
      </c>
      <c r="H15">
        <f t="shared" si="3"/>
        <v>1.3982358110582203</v>
      </c>
    </row>
    <row r="16" spans="1:10">
      <c r="A16" t="s">
        <v>10</v>
      </c>
      <c r="B16">
        <f>_xlfn.STDEV.P(B13:B15)</f>
        <v>2.7436470461924298E-2</v>
      </c>
      <c r="C16">
        <f t="shared" ref="C16:H16" si="4">_xlfn.STDEV.P(C13:C15)</f>
        <v>7.5528982897307653E-2</v>
      </c>
      <c r="D16">
        <f t="shared" si="4"/>
        <v>0.11527387867028492</v>
      </c>
      <c r="E16">
        <f t="shared" si="4"/>
        <v>0.17907674755192085</v>
      </c>
      <c r="F16">
        <f t="shared" si="4"/>
        <v>0.23530078336056942</v>
      </c>
      <c r="G16">
        <f t="shared" si="4"/>
        <v>8.3227759925908307E-2</v>
      </c>
      <c r="H16">
        <f t="shared" si="4"/>
        <v>0.24830327734160107</v>
      </c>
    </row>
    <row r="17" spans="1:8">
      <c r="A17" t="s">
        <v>14</v>
      </c>
      <c r="B17">
        <f>B13/$B13</f>
        <v>1</v>
      </c>
      <c r="C17">
        <f>C13/$B13</f>
        <v>0.79960841359855361</v>
      </c>
      <c r="D17">
        <f>D13/$B13</f>
        <v>0.75567911863010173</v>
      </c>
      <c r="E17">
        <f>E13/$B13</f>
        <v>0.57174310229259362</v>
      </c>
      <c r="F17">
        <f>F13/$B13</f>
        <v>0.5157639525303126</v>
      </c>
      <c r="G17">
        <f>G13/$B13</f>
        <v>0.36309040388681613</v>
      </c>
      <c r="H17">
        <f>H13/$B13</f>
        <v>0.17938329413516726</v>
      </c>
    </row>
    <row r="18" spans="1:8">
      <c r="A18" t="s">
        <v>15</v>
      </c>
      <c r="B18">
        <f>B14/$B14</f>
        <v>1</v>
      </c>
      <c r="C18">
        <f>C14/$B14</f>
        <v>0.79376580391482843</v>
      </c>
      <c r="D18">
        <f>D14/$B14</f>
        <v>0.73564602336230556</v>
      </c>
      <c r="E18">
        <f>E14/$B14</f>
        <v>0.60444381193020302</v>
      </c>
      <c r="F18">
        <f>F14/$B14</f>
        <v>0.46488733033518925</v>
      </c>
      <c r="G18">
        <f>G14/$B14</f>
        <v>0.36048739280163389</v>
      </c>
      <c r="H18">
        <f>H14/$B14</f>
        <v>0.20157609360913331</v>
      </c>
    </row>
    <row r="19" spans="1:8">
      <c r="A19" t="s">
        <v>16</v>
      </c>
      <c r="B19">
        <f>B15/$B15</f>
        <v>1</v>
      </c>
      <c r="C19">
        <f>C15/$B15</f>
        <v>0.77809672902908367</v>
      </c>
      <c r="D19">
        <f>D15/$B15</f>
        <v>0.75703802218820659</v>
      </c>
      <c r="E19">
        <f>E15/$B15</f>
        <v>0.61213451392988583</v>
      </c>
      <c r="F19">
        <f>F15/$B15</f>
        <v>0.50944622520056804</v>
      </c>
      <c r="G19">
        <f>G15/$B15</f>
        <v>0.34248936939221403</v>
      </c>
      <c r="H19">
        <f>H15/$B15</f>
        <v>0.14008989039728542</v>
      </c>
    </row>
    <row r="20" spans="1:8">
      <c r="A20" t="s">
        <v>10</v>
      </c>
      <c r="B20">
        <f>_xlfn.STDEV.P(B17:B19)</f>
        <v>0</v>
      </c>
      <c r="C20">
        <f t="shared" ref="C20:H20" si="5">_xlfn.STDEV.P(C17:C19)</f>
        <v>9.0823918087436749E-3</v>
      </c>
      <c r="D20">
        <f t="shared" si="5"/>
        <v>9.779736071513603E-3</v>
      </c>
      <c r="E20">
        <f t="shared" si="5"/>
        <v>1.7511740322500947E-2</v>
      </c>
      <c r="F20">
        <f t="shared" si="5"/>
        <v>2.2641749726806788E-2</v>
      </c>
      <c r="G20">
        <f t="shared" si="5"/>
        <v>9.1597375969413777E-3</v>
      </c>
      <c r="H20">
        <f t="shared" si="5"/>
        <v>2.5423185199534581E-2</v>
      </c>
    </row>
    <row r="21" spans="1:8">
      <c r="A21" t="s">
        <v>17</v>
      </c>
      <c r="B21">
        <f>$B13/B13</f>
        <v>1</v>
      </c>
      <c r="C21">
        <f>$B13/C13</f>
        <v>1.2506121533909393</v>
      </c>
      <c r="D21">
        <f>$B13/D13</f>
        <v>1.323312997999474</v>
      </c>
      <c r="E21">
        <f>$B13/E13</f>
        <v>1.7490372791384245</v>
      </c>
      <c r="F21">
        <f>$B13/F13</f>
        <v>1.9388714451524756</v>
      </c>
      <c r="G21">
        <f>$B13/G13</f>
        <v>2.7541350288941366</v>
      </c>
      <c r="H21">
        <f>$B13/H13</f>
        <v>5.5746551250557879</v>
      </c>
    </row>
    <row r="22" spans="1:8">
      <c r="A22" t="s">
        <v>18</v>
      </c>
      <c r="B22">
        <f>$B14/B14</f>
        <v>1</v>
      </c>
      <c r="C22">
        <f>$B14/C14</f>
        <v>1.2598174361606798</v>
      </c>
      <c r="D22">
        <f>$B14/D14</f>
        <v>1.3593494265481811</v>
      </c>
      <c r="E22">
        <f>$B14/E14</f>
        <v>1.6544134959486905</v>
      </c>
      <c r="F22">
        <f>$B14/F14</f>
        <v>2.1510588367271448</v>
      </c>
      <c r="G22">
        <f>$B14/G14</f>
        <v>2.7740221155258871</v>
      </c>
      <c r="H22">
        <f>$B14/H14</f>
        <v>4.9609057408318114</v>
      </c>
    </row>
    <row r="23" spans="1:8">
      <c r="A23" t="s">
        <v>19</v>
      </c>
      <c r="B23">
        <f>$B15/B15</f>
        <v>1</v>
      </c>
      <c r="C23">
        <f>$B15/C15</f>
        <v>1.2851872558927337</v>
      </c>
      <c r="D23">
        <f>$B15/D15</f>
        <v>1.3209376156689139</v>
      </c>
      <c r="E23">
        <f>$B15/E15</f>
        <v>1.6336278664962525</v>
      </c>
      <c r="F23">
        <f>$B15/F15</f>
        <v>1.9629157122644336</v>
      </c>
      <c r="G23">
        <f>$B15/G15</f>
        <v>2.9197986546987216</v>
      </c>
      <c r="H23">
        <f>$B15/H15</f>
        <v>7.1382738409179129</v>
      </c>
    </row>
    <row r="24" spans="1:8">
      <c r="A24" t="s">
        <v>20</v>
      </c>
      <c r="B24">
        <f>LN(B21)</f>
        <v>0</v>
      </c>
      <c r="C24">
        <f t="shared" ref="C24:H24" si="6">LN(C21)</f>
        <v>0.22363315415192897</v>
      </c>
      <c r="D24">
        <f t="shared" si="6"/>
        <v>0.28013843916189241</v>
      </c>
      <c r="E24">
        <f t="shared" si="6"/>
        <v>0.55906551035386709</v>
      </c>
      <c r="F24">
        <f t="shared" si="6"/>
        <v>0.66210607450224879</v>
      </c>
      <c r="G24">
        <f t="shared" si="6"/>
        <v>1.0131034292040684</v>
      </c>
      <c r="H24">
        <f t="shared" si="6"/>
        <v>1.7182304544561731</v>
      </c>
    </row>
    <row r="25" spans="1:8">
      <c r="A25" t="s">
        <v>21</v>
      </c>
      <c r="B25">
        <f t="shared" ref="B25:H26" si="7">LN(B22)</f>
        <v>0</v>
      </c>
      <c r="C25">
        <f t="shared" si="7"/>
        <v>0.23096681852956757</v>
      </c>
      <c r="D25">
        <f t="shared" si="7"/>
        <v>0.3070062224637401</v>
      </c>
      <c r="E25">
        <f t="shared" si="7"/>
        <v>0.503446562907918</v>
      </c>
      <c r="F25">
        <f t="shared" si="7"/>
        <v>0.76596020310868607</v>
      </c>
      <c r="G25">
        <f t="shared" si="7"/>
        <v>1.0202982942926868</v>
      </c>
      <c r="H25">
        <f t="shared" si="7"/>
        <v>1.6015883331045067</v>
      </c>
    </row>
    <row r="26" spans="1:8">
      <c r="A26" t="s">
        <v>22</v>
      </c>
      <c r="B26">
        <f t="shared" si="7"/>
        <v>0</v>
      </c>
      <c r="C26">
        <f t="shared" si="7"/>
        <v>0.25090443216055275</v>
      </c>
      <c r="D26">
        <f t="shared" si="7"/>
        <v>0.27834179934474162</v>
      </c>
      <c r="E26">
        <f t="shared" si="7"/>
        <v>0.49080322661789261</v>
      </c>
      <c r="F26">
        <f t="shared" si="7"/>
        <v>0.67443097614750736</v>
      </c>
      <c r="G26">
        <f t="shared" si="7"/>
        <v>1.0715146600324621</v>
      </c>
      <c r="H26">
        <f t="shared" si="7"/>
        <v>1.9654709881479988</v>
      </c>
    </row>
    <row r="27" spans="1:8">
      <c r="A27" t="s">
        <v>10</v>
      </c>
      <c r="B27">
        <f>_xlfn.STDEV.P(B24:B26)</f>
        <v>0</v>
      </c>
      <c r="C27">
        <f t="shared" ref="C27:H27" si="8">_xlfn.STDEV.P(C24:C26)</f>
        <v>1.1522989941493958E-2</v>
      </c>
      <c r="D27">
        <f t="shared" si="8"/>
        <v>1.3109601430218115E-2</v>
      </c>
      <c r="E27">
        <f t="shared" si="8"/>
        <v>2.9651795239615211E-2</v>
      </c>
      <c r="F27">
        <f t="shared" si="8"/>
        <v>4.6326357529163163E-2</v>
      </c>
      <c r="G27">
        <f t="shared" si="8"/>
        <v>2.6005884142123042E-2</v>
      </c>
      <c r="H27">
        <f t="shared" si="8"/>
        <v>0.15171019617647355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22B7A0C56424C84E09C5D083D8778" ma:contentTypeVersion="4" ma:contentTypeDescription="Create a new document." ma:contentTypeScope="" ma:versionID="b8186b02fd865bc9066da4ea1347393a">
  <xsd:schema xmlns:xsd="http://www.w3.org/2001/XMLSchema" xmlns:xs="http://www.w3.org/2001/XMLSchema" xmlns:p="http://schemas.microsoft.com/office/2006/metadata/properties" xmlns:ns2="b1f9cbbe-8d38-44c6-8129-028b622639f2" targetNamespace="http://schemas.microsoft.com/office/2006/metadata/properties" ma:root="true" ma:fieldsID="6dcf6b62f7da070482971b0424b38812" ns2:_="">
    <xsd:import namespace="b1f9cbbe-8d38-44c6-8129-028b6226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9cbbe-8d38-44c6-8129-028b62263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775F9-90B6-45E6-AA56-7E50B0813CD4}"/>
</file>

<file path=customXml/itemProps2.xml><?xml version="1.0" encoding="utf-8"?>
<ds:datastoreItem xmlns:ds="http://schemas.openxmlformats.org/officeDocument/2006/customXml" ds:itemID="{4D70182B-5F7B-4754-A78F-059CBD5A3F6B}"/>
</file>

<file path=customXml/itemProps3.xml><?xml version="1.0" encoding="utf-8"?>
<ds:datastoreItem xmlns:ds="http://schemas.openxmlformats.org/officeDocument/2006/customXml" ds:itemID="{5ACDEFFD-3C57-48A6-9B8A-FF29ABA642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Ashu Abey</dc:creator>
  <cp:keywords/>
  <dc:description/>
  <cp:lastModifiedBy>Antonio Jose Exposito</cp:lastModifiedBy>
  <cp:revision/>
  <dcterms:created xsi:type="dcterms:W3CDTF">2025-09-18T05:18:33Z</dcterms:created>
  <dcterms:modified xsi:type="dcterms:W3CDTF">2025-10-22T05:57:09Z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0x01010021B22B7A0C56424C84E09C5D083D8778</vt:lpwstr>
  </property>
</Properties>
</file>