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1\"/>
    </mc:Choice>
  </mc:AlternateContent>
  <bookViews>
    <workbookView xWindow="0" yWindow="0" windowWidth="28800" windowHeight="12375" activeTab="1"/>
  </bookViews>
  <sheets>
    <sheet name="WT alpha-syn" sheetId="2" r:id="rId1"/>
    <sheet name="Mutants" sheetId="3" r:id="rId2"/>
  </sheets>
  <calcPr calcId="152511"/>
</workbook>
</file>

<file path=xl/calcChain.xml><?xml version="1.0" encoding="utf-8"?>
<calcChain xmlns="http://schemas.openxmlformats.org/spreadsheetml/2006/main">
  <c r="L15" i="2" l="1"/>
  <c r="K15" i="2"/>
  <c r="J15" i="2"/>
  <c r="K24" i="3" l="1"/>
  <c r="C19" i="3" l="1"/>
  <c r="D19" i="3"/>
  <c r="E19" i="3"/>
  <c r="F19" i="3"/>
  <c r="G19" i="3"/>
  <c r="H19" i="3"/>
  <c r="C9" i="3"/>
  <c r="D9" i="3"/>
  <c r="E9" i="3"/>
  <c r="F9" i="3"/>
  <c r="G9" i="3"/>
  <c r="H9" i="3"/>
  <c r="B19" i="3"/>
  <c r="B9" i="3"/>
  <c r="F24" i="3" l="1"/>
  <c r="F27" i="3"/>
  <c r="F28" i="3"/>
  <c r="F25" i="3"/>
  <c r="F23" i="3"/>
  <c r="F26" i="3"/>
  <c r="B27" i="3"/>
  <c r="E27" i="3"/>
  <c r="E24" i="3"/>
  <c r="E28" i="3"/>
  <c r="E25" i="3"/>
  <c r="E23" i="3"/>
  <c r="E26" i="3"/>
  <c r="B26" i="3"/>
  <c r="H25" i="3"/>
  <c r="H23" i="3"/>
  <c r="H26" i="3"/>
  <c r="H27" i="3"/>
  <c r="H24" i="3"/>
  <c r="H28" i="3"/>
  <c r="D25" i="3"/>
  <c r="D23" i="3"/>
  <c r="D27" i="3"/>
  <c r="D24" i="3"/>
  <c r="D28" i="3"/>
  <c r="D26" i="3"/>
  <c r="B23" i="3"/>
  <c r="B25" i="3"/>
  <c r="G26" i="3"/>
  <c r="G27" i="3"/>
  <c r="G24" i="3"/>
  <c r="G28" i="3"/>
  <c r="G23" i="3"/>
  <c r="G25" i="3"/>
  <c r="C27" i="3"/>
  <c r="C28" i="3"/>
  <c r="C25" i="3"/>
  <c r="C23" i="3"/>
  <c r="C26" i="3"/>
  <c r="B28" i="3"/>
  <c r="M28" i="3" l="1"/>
  <c r="M27" i="3"/>
  <c r="M26" i="3"/>
  <c r="M25" i="3"/>
  <c r="L24" i="3"/>
  <c r="I27" i="3"/>
  <c r="J23" i="3"/>
  <c r="K23" i="3" s="1"/>
  <c r="J26" i="3"/>
  <c r="K26" i="3" s="1"/>
  <c r="I24" i="3"/>
  <c r="I26" i="3"/>
  <c r="J28" i="3"/>
  <c r="K28" i="3" s="1"/>
  <c r="I25" i="3"/>
  <c r="I28" i="3"/>
  <c r="J25" i="3"/>
  <c r="K25" i="3" s="1"/>
  <c r="J27" i="3"/>
  <c r="K27" i="3" s="1"/>
  <c r="I23" i="3"/>
  <c r="J24" i="3"/>
  <c r="M6" i="2"/>
  <c r="M5" i="2"/>
  <c r="L6" i="2"/>
  <c r="L5" i="2"/>
  <c r="L4" i="2"/>
  <c r="J4" i="2" l="1"/>
  <c r="K4" i="2" s="1"/>
  <c r="I4" i="2" l="1"/>
  <c r="I5" i="2" l="1"/>
  <c r="J5" i="2"/>
  <c r="K5" i="2" s="1"/>
  <c r="I6" i="2"/>
  <c r="J6" i="2"/>
  <c r="K6" i="2" s="1"/>
  <c r="J3" i="2" l="1"/>
  <c r="K3" i="2" s="1"/>
  <c r="I3" i="2"/>
</calcChain>
</file>

<file path=xl/sharedStrings.xml><?xml version="1.0" encoding="utf-8"?>
<sst xmlns="http://schemas.openxmlformats.org/spreadsheetml/2006/main" count="96" uniqueCount="42">
  <si>
    <t>Mean</t>
  </si>
  <si>
    <t>SD</t>
  </si>
  <si>
    <t>SE</t>
  </si>
  <si>
    <t>pcDNA</t>
  </si>
  <si>
    <t>A53T</t>
  </si>
  <si>
    <t>WT_v1 alpha-syn</t>
  </si>
  <si>
    <t>Delta2-9_v1</t>
  </si>
  <si>
    <t>DeltaNAC_v3</t>
  </si>
  <si>
    <t>E46K_v2</t>
  </si>
  <si>
    <t>N-504</t>
  </si>
  <si>
    <t>N-536</t>
  </si>
  <si>
    <t>N-540</t>
  </si>
  <si>
    <t>N-490</t>
  </si>
  <si>
    <t>N-495</t>
  </si>
  <si>
    <t>N-503</t>
  </si>
  <si>
    <t>N-509</t>
  </si>
  <si>
    <t>N-522</t>
  </si>
  <si>
    <t>T test relative to pcDNA</t>
  </si>
  <si>
    <t>T test relative to WT_v1</t>
  </si>
  <si>
    <t>N-485</t>
  </si>
  <si>
    <t>Empty vector</t>
  </si>
  <si>
    <t>WT</t>
  </si>
  <si>
    <t>E46K</t>
  </si>
  <si>
    <r>
      <rPr>
        <b/>
        <sz val="11"/>
        <color theme="1"/>
        <rFont val="Arial"/>
        <family val="2"/>
      </rPr>
      <t>Δ</t>
    </r>
    <r>
      <rPr>
        <b/>
        <sz val="11"/>
        <color theme="1"/>
        <rFont val="Calibri"/>
        <family val="2"/>
        <scheme val="minor"/>
      </rPr>
      <t>2-9</t>
    </r>
  </si>
  <si>
    <t>ΔNAC</t>
  </si>
  <si>
    <t>WT (v1)</t>
  </si>
  <si>
    <t>WT (v3)</t>
  </si>
  <si>
    <t>WT (v4)</t>
  </si>
  <si>
    <t>N-519</t>
  </si>
  <si>
    <t>N-551</t>
  </si>
  <si>
    <t>N-558</t>
  </si>
  <si>
    <t>Alpha-syn OD/ Tubulin OD</t>
  </si>
  <si>
    <t>N-546</t>
  </si>
  <si>
    <t>Alpha-syn OD/ Tubulin OD, normalised</t>
  </si>
  <si>
    <t>Alpha-syn OD</t>
  </si>
  <si>
    <t>Tubulin OD</t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</si>
  <si>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 v1</t>
    </r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</si>
  <si>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 v2</t>
    </r>
    <r>
      <rPr>
        <sz val="10"/>
        <color theme="1"/>
        <rFont val="Arial"/>
        <family val="2"/>
      </rPr>
      <t/>
    </r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</si>
  <si>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 v3</t>
    </r>
    <r>
      <rPr>
        <sz val="10"/>
        <color theme="1"/>
        <rFont val="Arial"/>
        <family val="2"/>
      </rPr>
      <t/>
    </r>
  </si>
  <si>
    <t>Average</t>
  </si>
  <si>
    <t>Average αS</t>
  </si>
  <si>
    <t>Δ71-82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</si>
</sst>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3" fillId="0" borderId="5" xfId="0" applyFont="1" applyBorder="1"/>
    <xf numFmtId="0" fontId="3" fillId="0" borderId="2" xfId="0" applyFont="1" applyBorder="1"/>
    <xf numFmtId="3" fontId="0" fillId="0" borderId="7" xfId="0" applyNumberFormat="1" applyBorder="1"/>
    <xf numFmtId="3" fontId="0" fillId="0" borderId="6" xfId="0" applyNumberFormat="1" applyBorder="1"/>
    <xf numFmtId="0" fontId="0" fillId="0" borderId="2" xfId="0" applyBorder="1"/>
    <xf numFmtId="0" fontId="3" fillId="0" borderId="2" xfId="0" applyFont="1" applyFill="1" applyBorder="1"/>
    <xf numFmtId="0" fontId="0" fillId="0" borderId="0" xfId="0" applyBorder="1"/>
    <xf numFmtId="0" fontId="0" fillId="0" borderId="0" xfId="0" applyBorder="1" applyAlignment="1"/>
    <xf numFmtId="0" fontId="0" fillId="0" borderId="8" xfId="0" applyBorder="1" applyAlignment="1"/>
    <xf numFmtId="0" fontId="3" fillId="0" borderId="0" xfId="0" applyFont="1"/>
    <xf numFmtId="0" fontId="0" fillId="0" borderId="2" xfId="0" applyFont="1" applyBorder="1"/>
    <xf numFmtId="0" fontId="3" fillId="0" borderId="4" xfId="0" applyFont="1" applyFill="1" applyBorder="1"/>
    <xf numFmtId="0" fontId="3" fillId="0" borderId="5" xfId="0" applyFont="1" applyFill="1" applyBorder="1"/>
    <xf numFmtId="0" fontId="0" fillId="0" borderId="3" xfId="0" applyBorder="1" applyAlignment="1"/>
    <xf numFmtId="0" fontId="3" fillId="0" borderId="9" xfId="0" applyFont="1" applyBorder="1"/>
    <xf numFmtId="0" fontId="3" fillId="0" borderId="1" xfId="0" applyFont="1" applyBorder="1"/>
    <xf numFmtId="0" fontId="3" fillId="0" borderId="10" xfId="0" applyFont="1" applyBorder="1"/>
    <xf numFmtId="0" fontId="0" fillId="2" borderId="2" xfId="0" applyFont="1" applyFill="1" applyBorder="1"/>
    <xf numFmtId="11" fontId="0" fillId="3" borderId="2" xfId="0" applyNumberFormat="1" applyFill="1" applyBorder="1"/>
    <xf numFmtId="11" fontId="0" fillId="0" borderId="2" xfId="0" applyNumberFormat="1" applyFill="1" applyBorder="1"/>
    <xf numFmtId="2" fontId="0" fillId="3" borderId="2" xfId="0" applyNumberFormat="1" applyFill="1" applyBorder="1"/>
    <xf numFmtId="2" fontId="0" fillId="0" borderId="2" xfId="0" applyNumberFormat="1" applyBorder="1"/>
    <xf numFmtId="0" fontId="0" fillId="0" borderId="8" xfId="0" applyBorder="1"/>
    <xf numFmtId="2" fontId="0" fillId="0" borderId="2" xfId="0" applyNumberFormat="1" applyFill="1" applyBorder="1"/>
    <xf numFmtId="164" fontId="0" fillId="0" borderId="2" xfId="0" applyNumberFormat="1" applyBorder="1"/>
    <xf numFmtId="164" fontId="0" fillId="0" borderId="8" xfId="0" applyNumberFormat="1" applyBorder="1" applyAlignment="1"/>
    <xf numFmtId="164" fontId="3" fillId="0" borderId="5" xfId="0" applyNumberFormat="1" applyFont="1" applyBorder="1"/>
    <xf numFmtId="2" fontId="0" fillId="2" borderId="2" xfId="0" applyNumberFormat="1" applyFill="1" applyBorder="1"/>
    <xf numFmtId="2" fontId="0" fillId="0" borderId="5" xfId="0" applyNumberFormat="1" applyFill="1" applyBorder="1"/>
    <xf numFmtId="2" fontId="0" fillId="0" borderId="8" xfId="0" applyNumberFormat="1" applyBorder="1" applyAlignment="1"/>
    <xf numFmtId="2" fontId="3" fillId="0" borderId="2" xfId="0" applyNumberFormat="1" applyFont="1" applyBorder="1"/>
    <xf numFmtId="2" fontId="3" fillId="0" borderId="7" xfId="0" applyNumberFormat="1" applyFont="1" applyBorder="1"/>
    <xf numFmtId="0" fontId="2" fillId="0" borderId="0" xfId="0" applyFont="1" applyFill="1" applyBorder="1"/>
    <xf numFmtId="0" fontId="7" fillId="0" borderId="0" xfId="0" applyFont="1" applyFill="1" applyBorder="1"/>
    <xf numFmtId="165" fontId="8" fillId="0" borderId="2" xfId="1" applyNumberFormat="1" applyFont="1" applyFill="1" applyBorder="1"/>
    <xf numFmtId="165" fontId="8" fillId="4" borderId="2" xfId="1" applyNumberFormat="1" applyFont="1" applyFill="1" applyBorder="1"/>
    <xf numFmtId="0" fontId="2" fillId="0" borderId="2" xfId="0" applyFont="1" applyFill="1" applyBorder="1"/>
    <xf numFmtId="2" fontId="2" fillId="0" borderId="2" xfId="0" applyNumberFormat="1" applyFont="1" applyFill="1" applyBorder="1"/>
    <xf numFmtId="11" fontId="2" fillId="5" borderId="2" xfId="0" applyNumberFormat="1" applyFont="1" applyFill="1" applyBorder="1"/>
    <xf numFmtId="2" fontId="2" fillId="5" borderId="2" xfId="0" applyNumberFormat="1" applyFont="1" applyFill="1" applyBorder="1"/>
    <xf numFmtId="0" fontId="6" fillId="0" borderId="2" xfId="0" applyFont="1" applyFill="1" applyBorder="1"/>
    <xf numFmtId="11" fontId="0" fillId="0" borderId="5" xfId="0" applyNumberFormat="1" applyFont="1" applyBorder="1"/>
    <xf numFmtId="11" fontId="0" fillId="0" borderId="5" xfId="0" applyNumberFormat="1" applyFont="1" applyFill="1" applyBorder="1"/>
    <xf numFmtId="11" fontId="0" fillId="0" borderId="2" xfId="0" applyNumberFormat="1" applyBorder="1"/>
    <xf numFmtId="11" fontId="0" fillId="2" borderId="2" xfId="0" applyNumberFormat="1" applyFill="1" applyBorder="1"/>
    <xf numFmtId="0" fontId="3" fillId="0" borderId="3" xfId="0" applyFont="1" applyFill="1" applyBorder="1"/>
    <xf numFmtId="11" fontId="0" fillId="0" borderId="0" xfId="0" applyNumberFormat="1"/>
    <xf numFmtId="11" fontId="0" fillId="2" borderId="5" xfId="0" applyNumberFormat="1" applyFont="1" applyFill="1" applyBorder="1"/>
    <xf numFmtId="0" fontId="9" fillId="0" borderId="0" xfId="0" applyFont="1"/>
    <xf numFmtId="0" fontId="0" fillId="0" borderId="4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U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-Synuclein</a:t>
            </a:r>
            <a:endParaRPr lang="en-GB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3626259978762039"/>
          <c:y val="5.0366300366300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07198998542212"/>
          <c:y val="0.16309422860603967"/>
          <c:w val="0.85237246559767221"/>
          <c:h val="0.72092584580773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'WT alpha-syn'!$K$3:$K$6</c:f>
                <c:numCache>
                  <c:formatCode>General</c:formatCode>
                  <c:ptCount val="4"/>
                  <c:pt idx="0">
                    <c:v>1.6252787193363042E-2</c:v>
                  </c:pt>
                  <c:pt idx="1">
                    <c:v>7.6112719585511315E-2</c:v>
                  </c:pt>
                  <c:pt idx="2">
                    <c:v>7.0059105072282954E-2</c:v>
                  </c:pt>
                  <c:pt idx="3">
                    <c:v>8.8633543433169384E-2</c:v>
                  </c:pt>
                </c:numCache>
              </c:numRef>
            </c:plus>
            <c:minus>
              <c:numRef>
                <c:f>'WT alpha-syn'!$K$3:$K$6</c:f>
                <c:numCache>
                  <c:formatCode>General</c:formatCode>
                  <c:ptCount val="4"/>
                  <c:pt idx="0">
                    <c:v>1.6252787193363042E-2</c:v>
                  </c:pt>
                  <c:pt idx="1">
                    <c:v>7.6112719585511315E-2</c:v>
                  </c:pt>
                  <c:pt idx="2">
                    <c:v>7.0059105072282954E-2</c:v>
                  </c:pt>
                  <c:pt idx="3">
                    <c:v>8.8633543433169384E-2</c:v>
                  </c:pt>
                </c:numCache>
              </c:numRef>
            </c:minus>
          </c:errBars>
          <c:cat>
            <c:strRef>
              <c:f>'WT alpha-syn'!$A$3:$A$6</c:f>
              <c:strCache>
                <c:ptCount val="4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</c:strCache>
            </c:strRef>
          </c:cat>
          <c:val>
            <c:numRef>
              <c:f>'WT alpha-syn'!$I$3:$I$6</c:f>
              <c:numCache>
                <c:formatCode>0.0</c:formatCode>
                <c:ptCount val="4"/>
                <c:pt idx="0">
                  <c:v>0.12497535250348625</c:v>
                </c:pt>
                <c:pt idx="1">
                  <c:v>0.82066609856854777</c:v>
                </c:pt>
                <c:pt idx="2">
                  <c:v>1.1742184997302367</c:v>
                </c:pt>
                <c:pt idx="3">
                  <c:v>0.91078240345660588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24376"/>
        <c:axId val="180742448"/>
      </c:barChart>
      <c:catAx>
        <c:axId val="180724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742448"/>
        <c:crosses val="autoZero"/>
        <c:auto val="1"/>
        <c:lblAlgn val="ctr"/>
        <c:lblOffset val="100"/>
        <c:noMultiLvlLbl val="0"/>
      </c:catAx>
      <c:valAx>
        <c:axId val="18074244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effectLst/>
                  </a:rPr>
                  <a:t>α</a:t>
                </a:r>
                <a:r>
                  <a:rPr lang="en-GB" sz="1000" b="1" i="0" u="none" strike="noStrike" baseline="0">
                    <a:effectLst/>
                  </a:rPr>
                  <a:t>-Syn OD/Tubulin OD 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7517705032791465E-2"/>
              <c:y val="0.294065818695739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724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U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-Syn total protein in </a:t>
            </a:r>
            <a:r>
              <a:rPr lang="el-GR" sz="1800" b="1" i="0" u="none" strike="noStrike" baseline="0">
                <a:effectLst/>
              </a:rPr>
              <a:t>α</a:t>
            </a:r>
            <a:r>
              <a:rPr lang="en-US" sz="1800" b="1" i="0" u="none" strike="noStrike" baseline="0">
                <a:effectLst/>
              </a:rPr>
              <a:t>-</a:t>
            </a:r>
            <a:r>
              <a:rPr lang="en-U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syn SH-SY5Ys</a:t>
            </a:r>
            <a:endParaRPr lang="en-GB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477560096915075"/>
          <c:y val="4.01098138594744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90291032426306"/>
          <c:y val="0.16309422860603967"/>
          <c:w val="0.84754152830870866"/>
          <c:h val="0.72092584580773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'WT alpha-syn'!$L$11:$L$14</c:f>
                <c:numCache>
                  <c:formatCode>General</c:formatCode>
                  <c:ptCount val="4"/>
                  <c:pt idx="0">
                    <c:v>1.242278039317979E-2</c:v>
                  </c:pt>
                  <c:pt idx="1">
                    <c:v>5.7928899392659633E-2</c:v>
                  </c:pt>
                  <c:pt idx="2">
                    <c:v>9.6165651897577878E-2</c:v>
                  </c:pt>
                  <c:pt idx="3">
                    <c:v>7.6990059617302292E-2</c:v>
                  </c:pt>
                </c:numCache>
              </c:numRef>
            </c:plus>
            <c:minus>
              <c:numRef>
                <c:f>'WT alpha-syn'!$L$11:$L$14</c:f>
                <c:numCache>
                  <c:formatCode>General</c:formatCode>
                  <c:ptCount val="4"/>
                  <c:pt idx="0">
                    <c:v>1.242278039317979E-2</c:v>
                  </c:pt>
                  <c:pt idx="1">
                    <c:v>5.7928899392659633E-2</c:v>
                  </c:pt>
                  <c:pt idx="2">
                    <c:v>9.6165651897577878E-2</c:v>
                  </c:pt>
                  <c:pt idx="3">
                    <c:v>7.6990059617302292E-2</c:v>
                  </c:pt>
                </c:numCache>
              </c:numRef>
            </c:minus>
          </c:errBars>
          <c:cat>
            <c:strRef>
              <c:f>'WT alpha-syn'!$A$3:$A$6</c:f>
              <c:strCache>
                <c:ptCount val="4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</c:strCache>
            </c:strRef>
          </c:cat>
          <c:val>
            <c:numRef>
              <c:f>'WT alpha-syn'!$J$11:$J$14</c:f>
              <c:numCache>
                <c:formatCode>0.00</c:formatCode>
                <c:ptCount val="4"/>
                <c:pt idx="0">
                  <c:v>0.140096758875355</c:v>
                </c:pt>
                <c:pt idx="1">
                  <c:v>0.84846534124675432</c:v>
                </c:pt>
                <c:pt idx="2">
                  <c:v>1.2462012622045411</c:v>
                </c:pt>
                <c:pt idx="3">
                  <c:v>1.0767742325343683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835328"/>
        <c:axId val="180835712"/>
      </c:barChart>
      <c:catAx>
        <c:axId val="18083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835712"/>
        <c:crosses val="autoZero"/>
        <c:auto val="1"/>
        <c:lblAlgn val="ctr"/>
        <c:lblOffset val="100"/>
        <c:noMultiLvlLbl val="0"/>
      </c:catAx>
      <c:valAx>
        <c:axId val="18083571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effectLst/>
                  </a:rPr>
                  <a:t>α</a:t>
                </a:r>
                <a:r>
                  <a:rPr lang="en-GB" sz="1000" b="1" i="0" u="none" strike="noStrike" baseline="0">
                    <a:effectLst/>
                  </a:rPr>
                  <a:t>-Syn OD/Tubulin OD 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60200570618996E-2"/>
              <c:y val="0.3455837330678492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83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270293915963"/>
          <c:y val="6.5010046158023346E-2"/>
          <c:w val="0.82351753328131272"/>
          <c:h val="0.834335776993393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'WT alpha-syn'!$L$11:$L$15</c:f>
                <c:numCache>
                  <c:formatCode>General</c:formatCode>
                  <c:ptCount val="5"/>
                  <c:pt idx="0">
                    <c:v>1.242278039317979E-2</c:v>
                  </c:pt>
                  <c:pt idx="1">
                    <c:v>5.7928899392659633E-2</c:v>
                  </c:pt>
                  <c:pt idx="2">
                    <c:v>9.6165651897577878E-2</c:v>
                  </c:pt>
                  <c:pt idx="3">
                    <c:v>7.6990059617302292E-2</c:v>
                  </c:pt>
                  <c:pt idx="4">
                    <c:v>6.1077241794433558E-2</c:v>
                  </c:pt>
                </c:numCache>
              </c:numRef>
            </c:plus>
            <c:minus>
              <c:numRef>
                <c:f>'WT alpha-syn'!$L$11:$L$15</c:f>
                <c:numCache>
                  <c:formatCode>General</c:formatCode>
                  <c:ptCount val="5"/>
                  <c:pt idx="0">
                    <c:v>1.242278039317979E-2</c:v>
                  </c:pt>
                  <c:pt idx="1">
                    <c:v>5.7928899392659633E-2</c:v>
                  </c:pt>
                  <c:pt idx="2">
                    <c:v>9.6165651897577878E-2</c:v>
                  </c:pt>
                  <c:pt idx="3">
                    <c:v>7.6990059617302292E-2</c:v>
                  </c:pt>
                  <c:pt idx="4">
                    <c:v>6.1077241794433558E-2</c:v>
                  </c:pt>
                </c:numCache>
              </c:numRef>
            </c:minus>
            <c:spPr>
              <a:ln w="15875"/>
            </c:spPr>
          </c:errBars>
          <c:cat>
            <c:strRef>
              <c:f>'WT alpha-syn'!$P$11:$P$15</c:f>
              <c:strCache>
                <c:ptCount val="5"/>
                <c:pt idx="0">
                  <c:v>pcDNA</c:v>
                </c:pt>
                <c:pt idx="1">
                  <c:v>αS v1</c:v>
                </c:pt>
                <c:pt idx="2">
                  <c:v>αS v2</c:v>
                </c:pt>
                <c:pt idx="3">
                  <c:v>αS v3</c:v>
                </c:pt>
                <c:pt idx="4">
                  <c:v>Average αS</c:v>
                </c:pt>
              </c:strCache>
            </c:strRef>
          </c:cat>
          <c:val>
            <c:numRef>
              <c:f>'WT alpha-syn'!$J$11:$J$15</c:f>
              <c:numCache>
                <c:formatCode>0.00</c:formatCode>
                <c:ptCount val="5"/>
                <c:pt idx="0">
                  <c:v>0.140096758875355</c:v>
                </c:pt>
                <c:pt idx="1">
                  <c:v>0.84846534124675432</c:v>
                </c:pt>
                <c:pt idx="2">
                  <c:v>1.2462012622045411</c:v>
                </c:pt>
                <c:pt idx="3">
                  <c:v>1.0767742325343683</c:v>
                </c:pt>
                <c:pt idx="4">
                  <c:v>1.0276717268233933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882640"/>
        <c:axId val="180922920"/>
      </c:barChart>
      <c:catAx>
        <c:axId val="18088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922920"/>
        <c:crosses val="autoZero"/>
        <c:auto val="1"/>
        <c:lblAlgn val="ctr"/>
        <c:lblOffset val="100"/>
        <c:noMultiLvlLbl val="0"/>
      </c:catAx>
      <c:valAx>
        <c:axId val="18092292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 sz="1000" b="1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-Synuclein OD/Tubulin OD </a:t>
                </a:r>
                <a:endParaRPr lang="en-GB" sz="10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60200570618996E-2"/>
              <c:y val="0.34558373306784929"/>
            </c:manualLayout>
          </c:layout>
          <c:overlay val="0"/>
        </c:title>
        <c:numFmt formatCode="0.0" sourceLinked="0"/>
        <c:majorTickMark val="out"/>
        <c:minorTickMark val="out"/>
        <c:tickLblPos val="nextTo"/>
        <c:spPr>
          <a:ln w="15875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882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600"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US" sz="1600">
                <a:latin typeface="Times New Roman" panose="02020603050405020304" pitchFamily="18" charset="0"/>
                <a:cs typeface="Times New Roman" panose="02020603050405020304" pitchFamily="18" charset="0"/>
              </a:rPr>
              <a:t>-Synuclein expression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55759014665693"/>
          <c:y val="0.10181772010107204"/>
          <c:w val="0.85575771728952166"/>
          <c:h val="0.797346711325732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5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Mutants!$K$23:$K$28</c:f>
                <c:numCache>
                  <c:formatCode>General</c:formatCode>
                  <c:ptCount val="6"/>
                  <c:pt idx="0">
                    <c:v>4.5422751210025467E-2</c:v>
                  </c:pt>
                  <c:pt idx="1">
                    <c:v>8.846848220096043E-2</c:v>
                  </c:pt>
                  <c:pt idx="2">
                    <c:v>0.13263941084472197</c:v>
                  </c:pt>
                  <c:pt idx="3">
                    <c:v>0.26626083016020979</c:v>
                  </c:pt>
                  <c:pt idx="4">
                    <c:v>0.16291713502836833</c:v>
                  </c:pt>
                  <c:pt idx="5">
                    <c:v>0.16098679923293552</c:v>
                  </c:pt>
                </c:numCache>
              </c:numRef>
            </c:plus>
            <c:minus>
              <c:numRef>
                <c:f>Mutants!$K$23:$K$28</c:f>
                <c:numCache>
                  <c:formatCode>General</c:formatCode>
                  <c:ptCount val="6"/>
                  <c:pt idx="0">
                    <c:v>4.5422751210025467E-2</c:v>
                  </c:pt>
                  <c:pt idx="1">
                    <c:v>8.846848220096043E-2</c:v>
                  </c:pt>
                  <c:pt idx="2">
                    <c:v>0.13263941084472197</c:v>
                  </c:pt>
                  <c:pt idx="3">
                    <c:v>0.26626083016020979</c:v>
                  </c:pt>
                  <c:pt idx="4">
                    <c:v>0.16291713502836833</c:v>
                  </c:pt>
                  <c:pt idx="5">
                    <c:v>0.16098679923293552</c:v>
                  </c:pt>
                </c:numCache>
              </c:numRef>
            </c:minus>
          </c:errBars>
          <c:cat>
            <c:strRef>
              <c:f>Mutants!$A$23:$A$28</c:f>
              <c:strCache>
                <c:ptCount val="6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ΔNAC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f>Mutants!$I$23:$I$28</c:f>
              <c:numCache>
                <c:formatCode>0.0</c:formatCode>
                <c:ptCount val="6"/>
                <c:pt idx="0">
                  <c:v>0.20132532361795222</c:v>
                </c:pt>
                <c:pt idx="1">
                  <c:v>1.0099572148989941</c:v>
                </c:pt>
                <c:pt idx="2">
                  <c:v>1.4537666036784616</c:v>
                </c:pt>
                <c:pt idx="3">
                  <c:v>1.198853363037983</c:v>
                </c:pt>
                <c:pt idx="4">
                  <c:v>1.6022365740271975</c:v>
                </c:pt>
                <c:pt idx="5">
                  <c:v>0.97414147765759762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93128"/>
        <c:axId val="180915424"/>
      </c:barChart>
      <c:catAx>
        <c:axId val="180993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915424"/>
        <c:crosses val="autoZero"/>
        <c:auto val="1"/>
        <c:lblAlgn val="ctr"/>
        <c:lblOffset val="100"/>
        <c:noMultiLvlLbl val="0"/>
      </c:catAx>
      <c:valAx>
        <c:axId val="180915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 OD/Tubulin OD </a:t>
                </a:r>
              </a:p>
            </c:rich>
          </c:tx>
          <c:layout>
            <c:manualLayout>
              <c:xMode val="edge"/>
              <c:yMode val="edge"/>
              <c:x val="2.1367014223434799E-2"/>
              <c:y val="0.324067500791558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0993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759014665693"/>
          <c:y val="0.10181772010107204"/>
          <c:w val="0.85575771728952166"/>
          <c:h val="0.797346711325732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Mutants!$K$23:$K$28</c:f>
                <c:numCache>
                  <c:formatCode>General</c:formatCode>
                  <c:ptCount val="6"/>
                  <c:pt idx="0">
                    <c:v>4.5422751210025467E-2</c:v>
                  </c:pt>
                  <c:pt idx="1">
                    <c:v>8.846848220096043E-2</c:v>
                  </c:pt>
                  <c:pt idx="2">
                    <c:v>0.13263941084472197</c:v>
                  </c:pt>
                  <c:pt idx="3">
                    <c:v>0.26626083016020979</c:v>
                  </c:pt>
                  <c:pt idx="4">
                    <c:v>0.16291713502836833</c:v>
                  </c:pt>
                  <c:pt idx="5">
                    <c:v>0.16098679923293552</c:v>
                  </c:pt>
                </c:numCache>
              </c:numRef>
            </c:plus>
            <c:minus>
              <c:numRef>
                <c:f>Mutants!$K$23:$K$28</c:f>
                <c:numCache>
                  <c:formatCode>General</c:formatCode>
                  <c:ptCount val="6"/>
                  <c:pt idx="0">
                    <c:v>4.5422751210025467E-2</c:v>
                  </c:pt>
                  <c:pt idx="1">
                    <c:v>8.846848220096043E-2</c:v>
                  </c:pt>
                  <c:pt idx="2">
                    <c:v>0.13263941084472197</c:v>
                  </c:pt>
                  <c:pt idx="3">
                    <c:v>0.26626083016020979</c:v>
                  </c:pt>
                  <c:pt idx="4">
                    <c:v>0.16291713502836833</c:v>
                  </c:pt>
                  <c:pt idx="5">
                    <c:v>0.16098679923293552</c:v>
                  </c:pt>
                </c:numCache>
              </c:numRef>
            </c:minus>
            <c:spPr>
              <a:ln w="15875"/>
            </c:spPr>
          </c:errBars>
          <c:cat>
            <c:strRef>
              <c:f>Mutants!$N$23:$N$28</c:f>
              <c:strCache>
                <c:ptCount val="6"/>
                <c:pt idx="0">
                  <c:v>pcDNA</c:v>
                </c:pt>
                <c:pt idx="1">
                  <c:v>WT</c:v>
                </c:pt>
                <c:pt idx="2">
                  <c:v>Δ2-9</c:v>
                </c:pt>
                <c:pt idx="3">
                  <c:v>Δ71-82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f>Mutants!$I$23:$I$28</c:f>
              <c:numCache>
                <c:formatCode>0.0</c:formatCode>
                <c:ptCount val="6"/>
                <c:pt idx="0">
                  <c:v>0.20132532361795222</c:v>
                </c:pt>
                <c:pt idx="1">
                  <c:v>1.0099572148989941</c:v>
                </c:pt>
                <c:pt idx="2">
                  <c:v>1.4537666036784616</c:v>
                </c:pt>
                <c:pt idx="3">
                  <c:v>1.198853363037983</c:v>
                </c:pt>
                <c:pt idx="4">
                  <c:v>1.6022365740271975</c:v>
                </c:pt>
                <c:pt idx="5">
                  <c:v>0.97414147765759762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99160"/>
        <c:axId val="231299944"/>
      </c:barChart>
      <c:catAx>
        <c:axId val="231299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1299944"/>
        <c:crosses val="autoZero"/>
        <c:auto val="1"/>
        <c:lblAlgn val="ctr"/>
        <c:lblOffset val="100"/>
        <c:noMultiLvlLbl val="0"/>
      </c:catAx>
      <c:valAx>
        <c:axId val="231299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 OD/Tubulin OD </a:t>
                </a:r>
              </a:p>
            </c:rich>
          </c:tx>
          <c:layout>
            <c:manualLayout>
              <c:xMode val="edge"/>
              <c:yMode val="edge"/>
              <c:x val="2.1367014223434799E-2"/>
              <c:y val="0.32406750079155872"/>
            </c:manualLayout>
          </c:layout>
          <c:overlay val="0"/>
        </c:title>
        <c:numFmt formatCode="0.0" sourceLinked="1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1299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17</xdr:row>
      <xdr:rowOff>104775</xdr:rowOff>
    </xdr:from>
    <xdr:to>
      <xdr:col>7</xdr:col>
      <xdr:colOff>457201</xdr:colOff>
      <xdr:row>37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571501</xdr:colOff>
      <xdr:row>16</xdr:row>
      <xdr:rowOff>104774</xdr:rowOff>
    </xdr:from>
    <xdr:to>
      <xdr:col>13</xdr:col>
      <xdr:colOff>428625</xdr:colOff>
      <xdr:row>38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723901</xdr:colOff>
      <xdr:row>15</xdr:row>
      <xdr:rowOff>9525</xdr:rowOff>
    </xdr:from>
    <xdr:to>
      <xdr:col>19</xdr:col>
      <xdr:colOff>419101</xdr:colOff>
      <xdr:row>36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222537</xdr:colOff>
      <xdr:row>0</xdr:row>
      <xdr:rowOff>92652</xdr:rowOff>
    </xdr:from>
    <xdr:to>
      <xdr:col>14</xdr:col>
      <xdr:colOff>25978</xdr:colOff>
      <xdr:row>20</xdr:row>
      <xdr:rowOff>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233795</xdr:colOff>
      <xdr:row>0</xdr:row>
      <xdr:rowOff>103909</xdr:rowOff>
    </xdr:from>
    <xdr:to>
      <xdr:col>21</xdr:col>
      <xdr:colOff>528204</xdr:colOff>
      <xdr:row>20</xdr:row>
      <xdr:rowOff>11258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R12" sqref="R12"/>
    </sheetView>
  </sheetViews>
  <sheetFormatPr defaultRowHeight="15" x14ac:dyDescent="0.25"/>
  <cols>
    <col min="1" max="1" width="16" bestFit="1" customWidth="1"/>
    <col min="2" max="3" width="10.5703125" bestFit="1" customWidth="1"/>
    <col min="4" max="6" width="9.5703125" bestFit="1" customWidth="1"/>
    <col min="12" max="12" width="22.28515625" bestFit="1" customWidth="1"/>
    <col min="13" max="13" width="22.140625" bestFit="1" customWidth="1"/>
    <col min="14" max="14" width="22.28515625" bestFit="1" customWidth="1"/>
  </cols>
  <sheetData>
    <row r="1" spans="1:16" x14ac:dyDescent="0.25">
      <c r="B1" s="33" t="s">
        <v>31</v>
      </c>
      <c r="C1" s="3"/>
      <c r="D1" s="4"/>
      <c r="L1" s="23"/>
      <c r="M1" s="23"/>
    </row>
    <row r="2" spans="1:16" x14ac:dyDescent="0.25">
      <c r="B2" s="15" t="s">
        <v>13</v>
      </c>
      <c r="C2" s="16" t="s">
        <v>14</v>
      </c>
      <c r="D2" s="10" t="s">
        <v>15</v>
      </c>
      <c r="E2" s="17" t="s">
        <v>16</v>
      </c>
      <c r="F2" s="17" t="s">
        <v>10</v>
      </c>
      <c r="G2" s="17" t="s">
        <v>29</v>
      </c>
      <c r="H2" s="17" t="s">
        <v>30</v>
      </c>
      <c r="I2" s="15" t="s">
        <v>0</v>
      </c>
      <c r="J2" s="16" t="s">
        <v>1</v>
      </c>
      <c r="K2" s="17" t="s">
        <v>2</v>
      </c>
      <c r="L2" s="12" t="s">
        <v>17</v>
      </c>
      <c r="M2" s="12" t="s">
        <v>18</v>
      </c>
    </row>
    <row r="3" spans="1:16" x14ac:dyDescent="0.25">
      <c r="A3" s="5" t="s">
        <v>20</v>
      </c>
      <c r="B3" s="11">
        <v>0.12683996437873279</v>
      </c>
      <c r="C3" s="11">
        <v>7.4905261607575838E-2</v>
      </c>
      <c r="D3" s="5">
        <v>0.18969960261241031</v>
      </c>
      <c r="E3" s="11">
        <v>0.14393297665787785</v>
      </c>
      <c r="F3" s="11">
        <v>0.15996684591786933</v>
      </c>
      <c r="G3" s="11">
        <v>0.10254868584129184</v>
      </c>
      <c r="H3" s="11">
        <v>7.6934130508645809E-2</v>
      </c>
      <c r="I3" s="25">
        <f>AVERAGE(B3:H3)</f>
        <v>0.12497535250348625</v>
      </c>
      <c r="J3" s="5">
        <f>STDEV(B3:H3)</f>
        <v>4.3000833025294054E-2</v>
      </c>
      <c r="K3" s="5">
        <f>J3/SQRT(7)</f>
        <v>1.6252787193363042E-2</v>
      </c>
      <c r="L3" s="5"/>
      <c r="M3" s="5"/>
    </row>
    <row r="4" spans="1:16" x14ac:dyDescent="0.25">
      <c r="A4" s="5" t="s">
        <v>25</v>
      </c>
      <c r="B4" s="18">
        <v>0.1700040224286759</v>
      </c>
      <c r="C4" s="11">
        <v>1.1838262124466403</v>
      </c>
      <c r="D4" s="5">
        <v>0.71988812155165283</v>
      </c>
      <c r="E4" s="11">
        <v>0.81695059106686818</v>
      </c>
      <c r="F4" s="11">
        <v>0.89430803968269657</v>
      </c>
      <c r="G4" s="11">
        <v>0.66030881423071097</v>
      </c>
      <c r="H4" s="11">
        <v>0.648714812432718</v>
      </c>
      <c r="I4" s="25">
        <f>AVERAGE(C4:H4)</f>
        <v>0.82066609856854777</v>
      </c>
      <c r="J4" s="5">
        <f>STDEV(C4:H4)</f>
        <v>0.20137532763205812</v>
      </c>
      <c r="K4" s="5">
        <f t="shared" ref="K4:K6" si="0">J4/SQRT(7)</f>
        <v>7.6112719585511315E-2</v>
      </c>
      <c r="L4" s="19">
        <f>_xlfn.T.TEST(B3:H3,C4:H4,2,2)</f>
        <v>2.1699465831808177E-6</v>
      </c>
      <c r="M4" s="20"/>
    </row>
    <row r="5" spans="1:16" x14ac:dyDescent="0.25">
      <c r="A5" s="5" t="s">
        <v>26</v>
      </c>
      <c r="B5" s="11">
        <v>1.4273250033278591</v>
      </c>
      <c r="C5" s="11">
        <v>1.283575973008432</v>
      </c>
      <c r="D5" s="5">
        <v>1.183691522646249</v>
      </c>
      <c r="E5" s="11">
        <v>1.1704529256654692</v>
      </c>
      <c r="F5" s="11">
        <v>1.0365236945282508</v>
      </c>
      <c r="G5" s="11">
        <v>0.85342945117193048</v>
      </c>
      <c r="H5" s="11">
        <v>1.2645309277634669</v>
      </c>
      <c r="I5" s="25">
        <f>AVERAGE(B5:H5)</f>
        <v>1.1742184997302367</v>
      </c>
      <c r="J5" s="5">
        <f>STDEV(B5:H5)</f>
        <v>0.18535896909700456</v>
      </c>
      <c r="K5" s="5">
        <f t="shared" si="0"/>
        <v>7.0059105072282954E-2</v>
      </c>
      <c r="L5" s="19">
        <f>_xlfn.T.TEST(B3:H3,B5:H5,2,2)</f>
        <v>5.3371503892566725E-9</v>
      </c>
      <c r="M5" s="21">
        <f>_xlfn.T.TEST(C4:H4,B5:H5,2,2)</f>
        <v>7.128101914970781E-3</v>
      </c>
    </row>
    <row r="6" spans="1:16" x14ac:dyDescent="0.25">
      <c r="A6" s="5" t="s">
        <v>27</v>
      </c>
      <c r="B6" s="11">
        <v>1.3441594601742923</v>
      </c>
      <c r="C6" s="11">
        <v>0.69053454903374711</v>
      </c>
      <c r="D6" s="5">
        <v>0.61878391820714151</v>
      </c>
      <c r="E6" s="11">
        <v>0.97181597849393819</v>
      </c>
      <c r="F6" s="11">
        <v>0.91810910582209992</v>
      </c>
      <c r="G6">
        <v>0.86846534224493421</v>
      </c>
      <c r="H6">
        <v>0.96360847022008711</v>
      </c>
      <c r="I6" s="25">
        <f t="shared" ref="I6" si="1">AVERAGE(B6:H6)</f>
        <v>0.91078240345660588</v>
      </c>
      <c r="J6" s="5">
        <f t="shared" ref="J6" si="2">STDEV(B6:H6)</f>
        <v>0.23450231374260824</v>
      </c>
      <c r="K6" s="5">
        <f t="shared" si="0"/>
        <v>8.8633543433169384E-2</v>
      </c>
      <c r="L6" s="19">
        <f>_xlfn.T.TEST(B3:H3,B6:H6,2,2)</f>
        <v>1.5388456300527836E-6</v>
      </c>
      <c r="M6" s="22">
        <f>_xlfn.T.TEST(C4:H4,B6:H6,2,2)</f>
        <v>0.4771025899436323</v>
      </c>
    </row>
    <row r="9" spans="1:16" x14ac:dyDescent="0.25">
      <c r="A9" s="33"/>
      <c r="B9" s="33" t="s">
        <v>33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6" x14ac:dyDescent="0.25">
      <c r="A10" s="34"/>
      <c r="B10" s="41" t="s">
        <v>13</v>
      </c>
      <c r="C10" s="41" t="s">
        <v>14</v>
      </c>
      <c r="D10" s="41" t="s">
        <v>15</v>
      </c>
      <c r="E10" s="41" t="s">
        <v>16</v>
      </c>
      <c r="F10" s="41" t="s">
        <v>10</v>
      </c>
      <c r="G10" s="41" t="s">
        <v>32</v>
      </c>
      <c r="H10" s="41" t="s">
        <v>29</v>
      </c>
      <c r="I10" s="41" t="s">
        <v>30</v>
      </c>
      <c r="J10" s="41" t="s">
        <v>0</v>
      </c>
      <c r="K10" s="41" t="s">
        <v>1</v>
      </c>
      <c r="L10" s="41" t="s">
        <v>2</v>
      </c>
      <c r="M10" s="12" t="s">
        <v>17</v>
      </c>
      <c r="N10" s="12" t="s">
        <v>18</v>
      </c>
    </row>
    <row r="11" spans="1:16" x14ac:dyDescent="0.25">
      <c r="A11" s="5" t="s">
        <v>20</v>
      </c>
      <c r="B11" s="35">
        <v>0.12670491746661006</v>
      </c>
      <c r="C11" s="36"/>
      <c r="D11" s="36"/>
      <c r="E11" s="35">
        <v>0.13725829154356209</v>
      </c>
      <c r="F11" s="35">
        <v>0.15632706761589285</v>
      </c>
      <c r="G11" s="35">
        <v>8.69487775676165E-2</v>
      </c>
      <c r="H11" s="35">
        <v>0.10765491163318433</v>
      </c>
      <c r="I11" s="35">
        <v>7.6932486125699764E-2</v>
      </c>
      <c r="J11" s="38">
        <v>0.140096758875355</v>
      </c>
      <c r="K11" s="38">
        <v>3.042947314994187E-2</v>
      </c>
      <c r="L11" s="38">
        <v>1.242278039317979E-2</v>
      </c>
      <c r="M11" s="37"/>
      <c r="N11" s="37"/>
      <c r="P11" t="s">
        <v>3</v>
      </c>
    </row>
    <row r="12" spans="1:16" x14ac:dyDescent="0.25">
      <c r="A12" s="5" t="s">
        <v>25</v>
      </c>
      <c r="B12" s="36"/>
      <c r="C12" s="36"/>
      <c r="D12" s="36"/>
      <c r="E12" s="35">
        <v>0.8132474816742653</v>
      </c>
      <c r="F12" s="35">
        <v>0.88368320081924334</v>
      </c>
      <c r="G12" s="35">
        <v>0.93314266065862761</v>
      </c>
      <c r="H12" s="35">
        <v>0.65890326223197759</v>
      </c>
      <c r="I12" s="35">
        <v>0.64802903501273623</v>
      </c>
      <c r="J12" s="38">
        <v>0.84846534124675432</v>
      </c>
      <c r="K12" s="38">
        <v>0.12953295690373323</v>
      </c>
      <c r="L12" s="38">
        <v>5.7928899392659633E-2</v>
      </c>
      <c r="M12" s="39">
        <v>5.6959779883812753E-7</v>
      </c>
      <c r="N12" s="37"/>
      <c r="P12" s="49" t="s">
        <v>36</v>
      </c>
    </row>
    <row r="13" spans="1:16" x14ac:dyDescent="0.25">
      <c r="A13" s="5" t="s">
        <v>26</v>
      </c>
      <c r="B13" s="35">
        <v>1.4265744232562119</v>
      </c>
      <c r="C13" s="36"/>
      <c r="D13" s="36"/>
      <c r="E13" s="35">
        <v>1.2748091571874938</v>
      </c>
      <c r="F13" s="35">
        <v>1.0372202061699181</v>
      </c>
      <c r="G13" s="35">
        <v>1.4363286985301562</v>
      </c>
      <c r="H13" s="35">
        <v>0.83213499450667416</v>
      </c>
      <c r="I13" s="35">
        <v>1.2597855244957155</v>
      </c>
      <c r="J13" s="38">
        <v>1.2462012622045411</v>
      </c>
      <c r="K13" s="38">
        <v>0.23555677793117466</v>
      </c>
      <c r="L13" s="38">
        <v>9.6165651897577878E-2</v>
      </c>
      <c r="M13" s="39">
        <v>5.124601108436698E-7</v>
      </c>
      <c r="N13" s="40">
        <v>5.9631742316588665E-3</v>
      </c>
      <c r="P13" s="49" t="s">
        <v>37</v>
      </c>
    </row>
    <row r="14" spans="1:16" x14ac:dyDescent="0.25">
      <c r="A14" s="5" t="s">
        <v>27</v>
      </c>
      <c r="B14" s="35">
        <v>1.346479951377261</v>
      </c>
      <c r="C14" s="36"/>
      <c r="D14" s="36"/>
      <c r="E14" s="35">
        <v>0.97100240717114306</v>
      </c>
      <c r="F14" s="35">
        <v>0.91284033905470074</v>
      </c>
      <c r="G14" s="35">
        <v>1.2074796795672385</v>
      </c>
      <c r="H14" s="35">
        <v>0.87272092177632155</v>
      </c>
      <c r="I14" s="35">
        <v>0.95603741250800078</v>
      </c>
      <c r="J14" s="38">
        <v>1.0767742325343683</v>
      </c>
      <c r="K14" s="38">
        <v>0.18858636132884732</v>
      </c>
      <c r="L14" s="38">
        <v>7.6990059617302292E-2</v>
      </c>
      <c r="M14" s="39">
        <v>3.1257962320366014E-7</v>
      </c>
      <c r="N14" s="40">
        <v>3.0041619017340669E-2</v>
      </c>
      <c r="P14" s="49" t="s">
        <v>38</v>
      </c>
    </row>
    <row r="15" spans="1:16" x14ac:dyDescent="0.25">
      <c r="A15" s="50" t="s">
        <v>39</v>
      </c>
      <c r="J15" s="38">
        <f>AVERAGE(B12:I14)</f>
        <v>1.0276717268233933</v>
      </c>
      <c r="K15" s="38">
        <f>STDEV(B12:I14)</f>
        <v>0.2518279192398391</v>
      </c>
      <c r="L15" s="38">
        <f>K15/SQRT(17)</f>
        <v>6.1077241794433558E-2</v>
      </c>
      <c r="P15" s="49" t="s">
        <v>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F1" zoomScale="110" zoomScaleNormal="110" workbookViewId="0">
      <selection activeCell="S24" sqref="S24"/>
    </sheetView>
  </sheetViews>
  <sheetFormatPr defaultRowHeight="15" x14ac:dyDescent="0.25"/>
  <cols>
    <col min="1" max="1" width="16.28515625" bestFit="1" customWidth="1"/>
    <col min="2" max="2" width="12.7109375" customWidth="1"/>
    <col min="3" max="6" width="11.85546875" bestFit="1" customWidth="1"/>
    <col min="7" max="8" width="11.85546875" customWidth="1"/>
    <col min="12" max="13" width="22.5703125" bestFit="1" customWidth="1"/>
  </cols>
  <sheetData>
    <row r="1" spans="1:35" x14ac:dyDescent="0.25">
      <c r="B1" s="33" t="s">
        <v>34</v>
      </c>
      <c r="C1" s="14"/>
      <c r="D1" s="8"/>
      <c r="E1" s="8"/>
      <c r="F1" s="8"/>
      <c r="G1" s="8"/>
      <c r="H1" s="8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x14ac:dyDescent="0.25">
      <c r="B2" s="2" t="s">
        <v>19</v>
      </c>
      <c r="C2" s="2" t="s">
        <v>12</v>
      </c>
      <c r="D2" s="2" t="s">
        <v>9</v>
      </c>
      <c r="E2" s="2" t="s">
        <v>28</v>
      </c>
      <c r="F2" s="2" t="s">
        <v>11</v>
      </c>
      <c r="G2" s="1" t="s">
        <v>29</v>
      </c>
      <c r="H2" s="1" t="s">
        <v>30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5" x14ac:dyDescent="0.25">
      <c r="A3" s="1" t="s">
        <v>3</v>
      </c>
      <c r="B3" s="42">
        <v>13347743</v>
      </c>
      <c r="C3" s="44">
        <v>18694754</v>
      </c>
      <c r="D3" s="44">
        <v>4891557.5</v>
      </c>
      <c r="E3" s="44">
        <v>8159515</v>
      </c>
      <c r="F3" s="44">
        <v>11805399.5</v>
      </c>
      <c r="G3" s="44">
        <v>7839441</v>
      </c>
      <c r="H3" s="44">
        <v>6563684</v>
      </c>
    </row>
    <row r="4" spans="1:35" x14ac:dyDescent="0.25">
      <c r="A4" s="1" t="s">
        <v>5</v>
      </c>
      <c r="B4" s="48">
        <v>20759976</v>
      </c>
      <c r="C4" s="45">
        <v>12221837</v>
      </c>
      <c r="D4" s="44">
        <v>59657620</v>
      </c>
      <c r="E4" s="44">
        <v>65351280</v>
      </c>
      <c r="F4" s="44">
        <v>47364612</v>
      </c>
      <c r="G4" s="44">
        <v>49220896</v>
      </c>
      <c r="H4" s="44">
        <v>60378112</v>
      </c>
    </row>
    <row r="5" spans="1:35" x14ac:dyDescent="0.25">
      <c r="A5" s="1" t="s">
        <v>6</v>
      </c>
      <c r="B5" s="42">
        <v>107131808</v>
      </c>
      <c r="C5" s="44">
        <v>81021272</v>
      </c>
      <c r="D5" s="44">
        <v>86215576</v>
      </c>
      <c r="E5" s="44">
        <v>78277128</v>
      </c>
      <c r="F5" s="44">
        <v>54565324</v>
      </c>
      <c r="G5" s="44">
        <v>49106968</v>
      </c>
      <c r="H5" s="44">
        <v>81742176</v>
      </c>
    </row>
    <row r="6" spans="1:35" x14ac:dyDescent="0.25">
      <c r="A6" s="1" t="s">
        <v>7</v>
      </c>
      <c r="B6" s="42">
        <v>125122152</v>
      </c>
      <c r="C6" s="44">
        <v>59136216</v>
      </c>
      <c r="D6" s="44">
        <v>88146004</v>
      </c>
      <c r="E6" s="44">
        <v>58680946</v>
      </c>
      <c r="F6" s="44">
        <v>48961476</v>
      </c>
      <c r="G6" s="44">
        <v>25107784</v>
      </c>
      <c r="H6" s="44">
        <v>30833640</v>
      </c>
    </row>
    <row r="7" spans="1:35" x14ac:dyDescent="0.25">
      <c r="A7" s="1" t="s">
        <v>8</v>
      </c>
      <c r="B7" s="42">
        <v>110862272</v>
      </c>
      <c r="C7" s="44">
        <v>65151696</v>
      </c>
      <c r="D7" s="44">
        <v>56488442</v>
      </c>
      <c r="E7" s="44">
        <v>51896626</v>
      </c>
      <c r="F7" s="44">
        <v>74860576</v>
      </c>
      <c r="G7" s="44">
        <v>62717428</v>
      </c>
      <c r="H7" s="44">
        <v>105682384</v>
      </c>
    </row>
    <row r="8" spans="1:35" x14ac:dyDescent="0.25">
      <c r="A8" s="13" t="s">
        <v>4</v>
      </c>
      <c r="B8" s="43">
        <v>30373084</v>
      </c>
      <c r="C8" s="20">
        <v>14254488</v>
      </c>
      <c r="D8" s="44">
        <v>85150748</v>
      </c>
      <c r="E8" s="44">
        <v>77967916</v>
      </c>
      <c r="F8" s="44">
        <v>65275754</v>
      </c>
      <c r="G8" s="44">
        <v>27594524</v>
      </c>
      <c r="H8" s="44">
        <v>56154244</v>
      </c>
    </row>
    <row r="9" spans="1:35" x14ac:dyDescent="0.25">
      <c r="A9" s="46" t="s">
        <v>0</v>
      </c>
      <c r="B9" s="47">
        <f>AVERAGE(B3:B8)</f>
        <v>67932839.166666672</v>
      </c>
      <c r="C9" s="47">
        <f t="shared" ref="C9:H9" si="0">AVERAGE(C3:C8)</f>
        <v>41746710.5</v>
      </c>
      <c r="D9" s="47">
        <f t="shared" si="0"/>
        <v>63424991.25</v>
      </c>
      <c r="E9" s="47">
        <f t="shared" si="0"/>
        <v>56722235.166666664</v>
      </c>
      <c r="F9" s="47">
        <f t="shared" si="0"/>
        <v>50472190.25</v>
      </c>
      <c r="G9" s="47">
        <f t="shared" si="0"/>
        <v>36931173.5</v>
      </c>
      <c r="H9" s="47">
        <f t="shared" si="0"/>
        <v>56892373.333333336</v>
      </c>
    </row>
    <row r="11" spans="1:35" x14ac:dyDescent="0.25">
      <c r="B11" s="33" t="s">
        <v>35</v>
      </c>
      <c r="C11" s="14"/>
      <c r="D11" s="8"/>
      <c r="E11" s="8"/>
      <c r="F11" s="8"/>
      <c r="G11" s="8"/>
      <c r="H11" s="8"/>
    </row>
    <row r="12" spans="1:35" x14ac:dyDescent="0.25">
      <c r="B12" s="2" t="s">
        <v>19</v>
      </c>
      <c r="C12" s="2" t="s">
        <v>12</v>
      </c>
      <c r="D12" s="2" t="s">
        <v>9</v>
      </c>
      <c r="E12" s="2" t="s">
        <v>28</v>
      </c>
      <c r="F12" s="2" t="s">
        <v>11</v>
      </c>
      <c r="G12" s="1" t="s">
        <v>29</v>
      </c>
      <c r="H12" s="1" t="s">
        <v>30</v>
      </c>
    </row>
    <row r="13" spans="1:35" x14ac:dyDescent="0.25">
      <c r="A13" s="1" t="s">
        <v>20</v>
      </c>
      <c r="B13" s="44">
        <v>40961540</v>
      </c>
      <c r="C13" s="44">
        <v>47597336</v>
      </c>
      <c r="D13" s="44">
        <v>56863502</v>
      </c>
      <c r="E13" s="44">
        <v>99840496</v>
      </c>
      <c r="F13" s="44">
        <v>19070387.5</v>
      </c>
      <c r="G13" s="44">
        <v>72820096</v>
      </c>
      <c r="H13" s="44">
        <v>85317456</v>
      </c>
    </row>
    <row r="14" spans="1:35" x14ac:dyDescent="0.25">
      <c r="A14" s="1" t="s">
        <v>21</v>
      </c>
      <c r="B14" s="44">
        <v>25180286</v>
      </c>
      <c r="C14" s="44">
        <v>53220800</v>
      </c>
      <c r="D14" s="44">
        <v>68040608</v>
      </c>
      <c r="E14" s="44">
        <v>119154544</v>
      </c>
      <c r="F14" s="44">
        <v>23646027</v>
      </c>
      <c r="G14" s="44">
        <v>74701248</v>
      </c>
      <c r="H14" s="44">
        <v>93171924</v>
      </c>
    </row>
    <row r="15" spans="1:35" x14ac:dyDescent="0.25">
      <c r="A15" s="1" t="s">
        <v>23</v>
      </c>
      <c r="B15" s="44">
        <v>24581199</v>
      </c>
      <c r="C15" s="44">
        <v>44592256</v>
      </c>
      <c r="D15" s="44">
        <v>65973748</v>
      </c>
      <c r="E15" s="44">
        <v>102429460</v>
      </c>
      <c r="F15" s="44">
        <v>32921628</v>
      </c>
      <c r="G15" s="44">
        <v>69807528</v>
      </c>
      <c r="H15" s="44">
        <v>68395320</v>
      </c>
    </row>
    <row r="16" spans="1:35" x14ac:dyDescent="0.25">
      <c r="A16" s="1" t="s">
        <v>24</v>
      </c>
      <c r="B16" s="44">
        <v>20183088</v>
      </c>
      <c r="C16" s="44">
        <v>47021872</v>
      </c>
      <c r="D16" s="44">
        <v>53971534</v>
      </c>
      <c r="E16" s="44">
        <v>104465000</v>
      </c>
      <c r="F16" s="44">
        <v>34725642</v>
      </c>
      <c r="G16" s="44">
        <v>83667240</v>
      </c>
      <c r="H16" s="44">
        <v>66543916</v>
      </c>
    </row>
    <row r="17" spans="1:14" x14ac:dyDescent="0.25">
      <c r="A17" s="1" t="s">
        <v>22</v>
      </c>
      <c r="B17" s="44">
        <v>28195214</v>
      </c>
      <c r="C17" s="44">
        <v>32614904</v>
      </c>
      <c r="D17" s="44">
        <v>50075576</v>
      </c>
      <c r="E17" s="44">
        <v>102087352</v>
      </c>
      <c r="F17" s="44">
        <v>20680010</v>
      </c>
      <c r="G17" s="44">
        <v>71171248</v>
      </c>
      <c r="H17" s="44">
        <v>73994024</v>
      </c>
    </row>
    <row r="18" spans="1:14" x14ac:dyDescent="0.25">
      <c r="A18" s="13" t="s">
        <v>4</v>
      </c>
      <c r="B18" s="44">
        <v>30594858</v>
      </c>
      <c r="C18" s="44">
        <v>33207208</v>
      </c>
      <c r="D18" s="44">
        <v>61453990</v>
      </c>
      <c r="E18" s="44">
        <v>105470244</v>
      </c>
      <c r="F18" s="44">
        <v>24761395</v>
      </c>
      <c r="G18" s="44">
        <v>72068816</v>
      </c>
      <c r="H18" s="44">
        <v>63658584</v>
      </c>
    </row>
    <row r="19" spans="1:14" x14ac:dyDescent="0.25">
      <c r="A19" s="46" t="s">
        <v>0</v>
      </c>
      <c r="B19" s="47">
        <f>AVERAGE(B13:B18)</f>
        <v>28282697.5</v>
      </c>
      <c r="C19" s="47">
        <f t="shared" ref="C19:H19" si="1">AVERAGE(C13:C18)</f>
        <v>43042396</v>
      </c>
      <c r="D19" s="47">
        <f t="shared" si="1"/>
        <v>59396493</v>
      </c>
      <c r="E19" s="47">
        <f t="shared" si="1"/>
        <v>105574516</v>
      </c>
      <c r="F19" s="47">
        <f t="shared" si="1"/>
        <v>25967514.916666668</v>
      </c>
      <c r="G19" s="47">
        <f t="shared" si="1"/>
        <v>74039362.666666672</v>
      </c>
      <c r="H19" s="47">
        <f t="shared" si="1"/>
        <v>75180204</v>
      </c>
    </row>
    <row r="21" spans="1:14" x14ac:dyDescent="0.25">
      <c r="B21" s="33" t="s">
        <v>31</v>
      </c>
      <c r="C21" s="14"/>
      <c r="D21" s="8"/>
      <c r="E21" s="8"/>
      <c r="F21" s="8"/>
      <c r="G21" s="8"/>
      <c r="H21" s="8"/>
      <c r="I21" s="26"/>
      <c r="J21" s="30"/>
      <c r="K21" s="30"/>
      <c r="L21" s="8"/>
      <c r="M21" s="8"/>
    </row>
    <row r="22" spans="1:14" x14ac:dyDescent="0.25">
      <c r="B22" s="2" t="s">
        <v>19</v>
      </c>
      <c r="C22" s="2" t="s">
        <v>12</v>
      </c>
      <c r="D22" s="2" t="s">
        <v>9</v>
      </c>
      <c r="E22" s="2" t="s">
        <v>28</v>
      </c>
      <c r="F22" s="2" t="s">
        <v>11</v>
      </c>
      <c r="G22" s="1" t="s">
        <v>29</v>
      </c>
      <c r="H22" s="1" t="s">
        <v>30</v>
      </c>
      <c r="I22" s="27" t="s">
        <v>0</v>
      </c>
      <c r="J22" s="31" t="s">
        <v>1</v>
      </c>
      <c r="K22" s="32" t="s">
        <v>2</v>
      </c>
      <c r="L22" s="6" t="s">
        <v>17</v>
      </c>
      <c r="M22" s="6" t="s">
        <v>18</v>
      </c>
    </row>
    <row r="23" spans="1:14" x14ac:dyDescent="0.25">
      <c r="A23" s="1" t="s">
        <v>20</v>
      </c>
      <c r="B23" s="22">
        <f>(B3/$B$9)/(B13/$B$19)</f>
        <v>0.13566650054500115</v>
      </c>
      <c r="C23" s="22">
        <f>(C3/$C$9)/(C13/$C$19)</f>
        <v>0.40495921612782332</v>
      </c>
      <c r="D23" s="22">
        <f>(D3/$D$9)/(D13/$D$19)</f>
        <v>8.0558977941908028E-2</v>
      </c>
      <c r="E23" s="22">
        <f>(E3/$E$9)/(E13/$E$19)</f>
        <v>0.15211196557063802</v>
      </c>
      <c r="F23" s="22">
        <f>(F3/$F$9)/(F13/$F$19)</f>
        <v>0.31849264602336391</v>
      </c>
      <c r="G23" s="22">
        <f>(G3/$G$9)/(G13/$G$19)</f>
        <v>0.2158258265272098</v>
      </c>
      <c r="H23" s="22">
        <f>(H3/$H$9)/(H13/$H$19)</f>
        <v>0.10166213258972166</v>
      </c>
      <c r="I23" s="25">
        <f>AVERAGE(B23:H23)</f>
        <v>0.20132532361795222</v>
      </c>
      <c r="J23" s="22">
        <f>STDEV(B23:H23)</f>
        <v>0.12017730356608561</v>
      </c>
      <c r="K23" s="29">
        <f>J23/SQRT(7)</f>
        <v>4.5422751210025467E-2</v>
      </c>
      <c r="L23" s="5"/>
      <c r="M23" s="5"/>
      <c r="N23" s="1" t="s">
        <v>3</v>
      </c>
    </row>
    <row r="24" spans="1:14" x14ac:dyDescent="0.25">
      <c r="A24" s="1" t="s">
        <v>21</v>
      </c>
      <c r="B24" s="28"/>
      <c r="C24" s="28"/>
      <c r="D24" s="22">
        <f t="shared" ref="D24:D28" si="2">(D4/$D$9)/(D14/$D$19)</f>
        <v>0.82110391921779236</v>
      </c>
      <c r="E24" s="22">
        <f t="shared" ref="E24:E28" si="3">(E4/$E$9)/(E14/$E$19)</f>
        <v>1.0208201930578733</v>
      </c>
      <c r="F24" s="22">
        <f t="shared" ref="F24:F28" si="4">(F4/$F$9)/(F14/$F$19)</f>
        <v>1.0305618020077449</v>
      </c>
      <c r="G24" s="22">
        <f t="shared" ref="G24:G28" si="5">(G4/$G$9)/(G14/$G$19)</f>
        <v>1.3209647290152633</v>
      </c>
      <c r="H24" s="22">
        <f t="shared" ref="H24:H28" si="6">(H4/$H$9)/(H14/$H$19)</f>
        <v>0.85633543119629607</v>
      </c>
      <c r="I24" s="25">
        <f t="shared" ref="I24:I28" si="7">AVERAGE(B24:H24)</f>
        <v>1.0099572148989941</v>
      </c>
      <c r="J24" s="22">
        <f t="shared" ref="J24:J28" si="8">STDEV(B24:H24)</f>
        <v>0.19782154006757774</v>
      </c>
      <c r="K24" s="29">
        <f>J24/SQRT(5)</f>
        <v>8.846848220096043E-2</v>
      </c>
      <c r="L24" s="21">
        <f>_xlfn.T.TEST(B23:H23,B24:H24,2,2)</f>
        <v>4.7842377087893846E-6</v>
      </c>
      <c r="M24" s="20"/>
      <c r="N24" s="1" t="s">
        <v>21</v>
      </c>
    </row>
    <row r="25" spans="1:14" x14ac:dyDescent="0.25">
      <c r="A25" s="1" t="s">
        <v>23</v>
      </c>
      <c r="B25" s="22">
        <f t="shared" ref="B25:B28" si="9">(B5/$B$9)/(B15/$B$19)</f>
        <v>1.8144977514993732</v>
      </c>
      <c r="C25" s="22">
        <f t="shared" ref="C25:C28" si="10">(C5/$C$9)/(C15/$C$19)</f>
        <v>1.8733278561891715</v>
      </c>
      <c r="D25" s="22">
        <f t="shared" si="2"/>
        <v>1.2238127235791882</v>
      </c>
      <c r="E25" s="22">
        <f t="shared" si="3"/>
        <v>1.4223804117539758</v>
      </c>
      <c r="F25" s="22">
        <f t="shared" si="4"/>
        <v>0.85273418451184424</v>
      </c>
      <c r="G25" s="22">
        <f t="shared" si="5"/>
        <v>1.410296490522847</v>
      </c>
      <c r="H25" s="22">
        <f t="shared" si="6"/>
        <v>1.5793168076928301</v>
      </c>
      <c r="I25" s="25">
        <f t="shared" si="7"/>
        <v>1.4537666036784616</v>
      </c>
      <c r="J25" s="22">
        <f t="shared" si="8"/>
        <v>0.35093089514125808</v>
      </c>
      <c r="K25" s="29">
        <f t="shared" ref="K25:K28" si="11">J25/SQRT(7)</f>
        <v>0.13263941084472197</v>
      </c>
      <c r="L25" s="24"/>
      <c r="M25" s="21">
        <f>_xlfn.T.TEST(B24:H24,B25:H25,2,2)</f>
        <v>2.9722302823777434E-2</v>
      </c>
      <c r="N25" s="1" t="s">
        <v>23</v>
      </c>
    </row>
    <row r="26" spans="1:14" x14ac:dyDescent="0.25">
      <c r="A26" s="1" t="s">
        <v>24</v>
      </c>
      <c r="B26" s="22">
        <f t="shared" si="9"/>
        <v>2.5809979184060721</v>
      </c>
      <c r="C26" s="22">
        <f t="shared" si="10"/>
        <v>1.2966650201061278</v>
      </c>
      <c r="D26" s="22">
        <f t="shared" si="2"/>
        <v>1.5294604608813032</v>
      </c>
      <c r="E26" s="22">
        <f t="shared" si="3"/>
        <v>1.045519316245576</v>
      </c>
      <c r="F26" s="22">
        <f t="shared" si="4"/>
        <v>0.72540819302499826</v>
      </c>
      <c r="G26" s="22">
        <f t="shared" si="5"/>
        <v>0.60162033196577147</v>
      </c>
      <c r="H26" s="22">
        <f t="shared" si="6"/>
        <v>0.61230230063603053</v>
      </c>
      <c r="I26" s="25">
        <f t="shared" si="7"/>
        <v>1.198853363037983</v>
      </c>
      <c r="J26" s="22">
        <f t="shared" si="8"/>
        <v>0.70445994048152139</v>
      </c>
      <c r="K26" s="29">
        <f t="shared" si="11"/>
        <v>0.26626083016020979</v>
      </c>
      <c r="L26" s="20"/>
      <c r="M26" s="24">
        <f>_xlfn.T.TEST(B24:H24,B26:H26,2,2)</f>
        <v>0.5771866334863498</v>
      </c>
      <c r="N26" s="1" t="s">
        <v>41</v>
      </c>
    </row>
    <row r="27" spans="1:14" x14ac:dyDescent="0.25">
      <c r="A27" s="1" t="s">
        <v>22</v>
      </c>
      <c r="B27" s="22">
        <f t="shared" si="9"/>
        <v>1.6370028755347505</v>
      </c>
      <c r="C27" s="22">
        <f t="shared" si="10"/>
        <v>2.0596043460451305</v>
      </c>
      <c r="D27" s="22">
        <f t="shared" si="2"/>
        <v>1.0564137141430356</v>
      </c>
      <c r="E27" s="22">
        <f t="shared" si="3"/>
        <v>0.94617822173359167</v>
      </c>
      <c r="F27" s="22">
        <f t="shared" si="4"/>
        <v>1.8624330004055791</v>
      </c>
      <c r="G27" s="22">
        <f t="shared" si="5"/>
        <v>1.7666610028091725</v>
      </c>
      <c r="H27" s="22">
        <f t="shared" si="6"/>
        <v>1.8873628575191232</v>
      </c>
      <c r="I27" s="25">
        <f t="shared" si="7"/>
        <v>1.6022365740271975</v>
      </c>
      <c r="J27" s="22">
        <f t="shared" si="8"/>
        <v>0.43103822359619248</v>
      </c>
      <c r="K27" s="29">
        <f t="shared" si="11"/>
        <v>0.16291713502836833</v>
      </c>
      <c r="L27" s="5"/>
      <c r="M27" s="21">
        <f>_xlfn.T.TEST(B24:H24,B27:H27,2,2)</f>
        <v>1.7641442530018505E-2</v>
      </c>
      <c r="N27" s="1" t="s">
        <v>22</v>
      </c>
    </row>
    <row r="28" spans="1:14" x14ac:dyDescent="0.25">
      <c r="A28" s="13" t="s">
        <v>4</v>
      </c>
      <c r="B28" s="22">
        <f t="shared" si="9"/>
        <v>0.41331532851873604</v>
      </c>
      <c r="C28" s="22">
        <f t="shared" si="10"/>
        <v>0.44258168592139058</v>
      </c>
      <c r="D28" s="22">
        <f t="shared" si="2"/>
        <v>1.2975938223244918</v>
      </c>
      <c r="E28" s="22">
        <f t="shared" si="3"/>
        <v>1.3759154218047229</v>
      </c>
      <c r="F28" s="22">
        <f t="shared" si="4"/>
        <v>1.3562977060071806</v>
      </c>
      <c r="G28" s="22">
        <f t="shared" si="5"/>
        <v>0.76761788281344501</v>
      </c>
      <c r="H28" s="22">
        <f t="shared" si="6"/>
        <v>1.1656684962132176</v>
      </c>
      <c r="I28" s="25">
        <f t="shared" si="7"/>
        <v>0.97414147765759762</v>
      </c>
      <c r="J28" s="22">
        <f t="shared" si="8"/>
        <v>0.42593103513463121</v>
      </c>
      <c r="K28" s="29">
        <f t="shared" si="11"/>
        <v>0.16098679923293552</v>
      </c>
      <c r="L28" s="5"/>
      <c r="M28" s="24">
        <f>_xlfn.T.TEST(B24:H24,B28:H28,2,2)</f>
        <v>0.86583429233176645</v>
      </c>
      <c r="N28" s="13" t="s">
        <v>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 alpha-syn</vt:lpstr>
      <vt:lpstr>Mutants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2013-09-02T10:45:37Z</dcterms:created>
  <dcterms:modified xsi:type="dcterms:W3CDTF">2016-05-26T12:51:16Z</dcterms:modified>
</cp:coreProperties>
</file>