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zel\Dropbox\03 PhD (University of Bath)\Processed PhD Thesis Data\APP processing in alpha-syn cells\"/>
    </mc:Choice>
  </mc:AlternateContent>
  <bookViews>
    <workbookView xWindow="0" yWindow="0" windowWidth="28800" windowHeight="12375" activeTab="1"/>
  </bookViews>
  <sheets>
    <sheet name="BACE1" sheetId="1" r:id="rId1"/>
    <sheet name="Normalized to empty vector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B17" i="1"/>
  <c r="C17" i="1"/>
  <c r="D17" i="1"/>
  <c r="E17" i="1"/>
  <c r="F17" i="1"/>
  <c r="B6" i="2" l="1"/>
  <c r="C6" i="2" l="1"/>
  <c r="D6" i="2"/>
  <c r="E6" i="2"/>
  <c r="F6" i="2"/>
  <c r="B7" i="2"/>
  <c r="C7" i="2"/>
  <c r="D7" i="2"/>
  <c r="E7" i="2"/>
  <c r="F7" i="2"/>
  <c r="B8" i="2"/>
  <c r="C8" i="2"/>
  <c r="D8" i="2"/>
  <c r="E8" i="2"/>
  <c r="F8" i="2"/>
  <c r="C5" i="2"/>
  <c r="D5" i="2"/>
  <c r="E5" i="2"/>
  <c r="F5" i="2"/>
  <c r="B5" i="2"/>
  <c r="J7" i="2" l="1"/>
  <c r="J6" i="2"/>
  <c r="J8" i="2"/>
  <c r="G16" i="1"/>
  <c r="G15" i="1"/>
  <c r="G14" i="1"/>
  <c r="G13" i="1"/>
  <c r="G7" i="2" l="1"/>
  <c r="G5" i="2"/>
  <c r="G8" i="2"/>
  <c r="G6" i="2"/>
  <c r="G7" i="1" l="1"/>
  <c r="G6" i="1"/>
  <c r="G5" i="1"/>
  <c r="G4" i="1"/>
  <c r="H8" i="2" l="1"/>
  <c r="I8" i="2" s="1"/>
  <c r="H7" i="2"/>
  <c r="I7" i="2" s="1"/>
  <c r="H5" i="2"/>
  <c r="I5" i="2" s="1"/>
  <c r="H6" i="2"/>
  <c r="I6" i="2" s="1"/>
</calcChain>
</file>

<file path=xl/sharedStrings.xml><?xml version="1.0" encoding="utf-8"?>
<sst xmlns="http://schemas.openxmlformats.org/spreadsheetml/2006/main" count="43" uniqueCount="21">
  <si>
    <t>Mean</t>
  </si>
  <si>
    <t>SD</t>
  </si>
  <si>
    <t>SE</t>
  </si>
  <si>
    <t>Alpha-syn</t>
  </si>
  <si>
    <t>Alpha-syn OD/ Tubulin OD</t>
  </si>
  <si>
    <t>Empty vector</t>
  </si>
  <si>
    <t>T Test</t>
  </si>
  <si>
    <t>N-578</t>
  </si>
  <si>
    <t>N-579</t>
  </si>
  <si>
    <t>N-581</t>
  </si>
  <si>
    <t>N-585</t>
  </si>
  <si>
    <t>N-586</t>
  </si>
  <si>
    <t>WT</t>
  </si>
  <si>
    <t>Delta2-9</t>
  </si>
  <si>
    <t>E46K</t>
  </si>
  <si>
    <t>Δ2-9</t>
  </si>
  <si>
    <t>Tubulin</t>
  </si>
  <si>
    <t>Tubulin OD</t>
  </si>
  <si>
    <t>Alpha-syn OD</t>
  </si>
  <si>
    <t>pcDNA</t>
  </si>
  <si>
    <t>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</si>
</sst>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1" xfId="0" applyFont="1" applyFill="1" applyBorder="1"/>
    <xf numFmtId="0" fontId="5" fillId="0" borderId="0" xfId="0" applyFont="1" applyFill="1" applyBorder="1"/>
    <xf numFmtId="2" fontId="0" fillId="2" borderId="0" xfId="0" applyNumberFormat="1" applyFill="1"/>
    <xf numFmtId="2" fontId="0" fillId="0" borderId="0" xfId="0" applyNumberFormat="1" applyFill="1"/>
    <xf numFmtId="165" fontId="0" fillId="0" borderId="0" xfId="0" applyNumberFormat="1"/>
    <xf numFmtId="1" fontId="0" fillId="0" borderId="0" xfId="0" applyNumberFormat="1"/>
    <xf numFmtId="11" fontId="1" fillId="0" borderId="1" xfId="1" applyNumberFormat="1" applyFont="1" applyBorder="1"/>
    <xf numFmtId="11" fontId="0" fillId="0" borderId="0" xfId="0" applyNumberFormat="1"/>
    <xf numFmtId="11" fontId="0" fillId="0" borderId="1" xfId="0" applyNumberFormat="1" applyBorder="1"/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l-GR" sz="1600">
                <a:latin typeface="Times New Roman" panose="02020603050405020304" pitchFamily="18" charset="0"/>
                <a:cs typeface="Times New Roman" panose="02020603050405020304" pitchFamily="18" charset="0"/>
              </a:rPr>
              <a:t>α</a:t>
            </a: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-Synuclein expression in N2As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101038099962787"/>
          <c:y val="0.10181772010107204"/>
          <c:w val="0.84032307030053099"/>
          <c:h val="0.797346711325732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C8F-4B60-9BE7-25F3EAF1B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C8F-4B60-9BE7-25F3EAF1BB77}"/>
              </c:ext>
            </c:extLst>
          </c:dPt>
          <c:errBars>
            <c:errBarType val="both"/>
            <c:errValType val="cust"/>
            <c:noEndCap val="0"/>
            <c:plus>
              <c:numRef>
                <c:f>'Normalized to empty vector'!$I$5:$I$8</c:f>
                <c:numCache>
                  <c:formatCode>General</c:formatCode>
                  <c:ptCount val="4"/>
                  <c:pt idx="0">
                    <c:v>2.6966479292421363E-2</c:v>
                  </c:pt>
                  <c:pt idx="1">
                    <c:v>0.13273074086136682</c:v>
                  </c:pt>
                  <c:pt idx="2">
                    <c:v>8.9024632230832512E-2</c:v>
                  </c:pt>
                  <c:pt idx="3">
                    <c:v>0.37633449829273191</c:v>
                  </c:pt>
                </c:numCache>
              </c:numRef>
            </c:plus>
            <c:minus>
              <c:numRef>
                <c:f>'Normalized to empty vector'!$I$5:$I$8</c:f>
                <c:numCache>
                  <c:formatCode>General</c:formatCode>
                  <c:ptCount val="4"/>
                  <c:pt idx="0">
                    <c:v>2.6966479292421363E-2</c:v>
                  </c:pt>
                  <c:pt idx="1">
                    <c:v>0.13273074086136682</c:v>
                  </c:pt>
                  <c:pt idx="2">
                    <c:v>8.9024632230832512E-2</c:v>
                  </c:pt>
                  <c:pt idx="3">
                    <c:v>0.37633449829273191</c:v>
                  </c:pt>
                </c:numCache>
              </c:numRef>
            </c:minus>
          </c:errBars>
          <c:cat>
            <c:strRef>
              <c:f>'Normalized to empty vector'!$A$5:$A$8</c:f>
              <c:strCache>
                <c:ptCount val="4"/>
                <c:pt idx="0">
                  <c:v>Empty vector</c:v>
                </c:pt>
                <c:pt idx="1">
                  <c:v>WT</c:v>
                </c:pt>
                <c:pt idx="2">
                  <c:v>Δ2-9</c:v>
                </c:pt>
                <c:pt idx="3">
                  <c:v>E46K</c:v>
                </c:pt>
              </c:strCache>
            </c:strRef>
          </c:cat>
          <c:val>
            <c:numRef>
              <c:f>'Normalized to empty vector'!$G$5:$G$8</c:f>
              <c:numCache>
                <c:formatCode>0.0</c:formatCode>
                <c:ptCount val="4"/>
                <c:pt idx="0">
                  <c:v>0.13758296194269284</c:v>
                </c:pt>
                <c:pt idx="1">
                  <c:v>1.3100496944130307</c:v>
                </c:pt>
                <c:pt idx="2">
                  <c:v>0.83102552548839381</c:v>
                </c:pt>
                <c:pt idx="3">
                  <c:v>2.2634274975363495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8F-4B60-9BE7-25F3EAF1B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477656"/>
        <c:axId val="238505112"/>
      </c:barChart>
      <c:catAx>
        <c:axId val="238477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38505112"/>
        <c:crosses val="autoZero"/>
        <c:auto val="1"/>
        <c:lblAlgn val="ctr"/>
        <c:lblOffset val="100"/>
        <c:noMultiLvlLbl val="0"/>
      </c:catAx>
      <c:valAx>
        <c:axId val="2385051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-Syn OD/Tubulin OD </a:t>
                </a:r>
              </a:p>
            </c:rich>
          </c:tx>
          <c:layout>
            <c:manualLayout>
              <c:xMode val="edge"/>
              <c:yMode val="edge"/>
              <c:x val="2.1348903215897733E-2"/>
              <c:y val="0.3143914976299891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38477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/>
              <a:t>Effect of </a:t>
            </a:r>
            <a:r>
              <a:rPr lang="el-GR" b="1"/>
              <a:t>α</a:t>
            </a:r>
            <a:r>
              <a:rPr lang="en-GB" b="1"/>
              <a:t>-syn expression levels on BACE1 in N2As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321219558240515"/>
          <c:y val="0.17205420935343665"/>
          <c:w val="0.70750090136963906"/>
          <c:h val="0.68239984716641344"/>
        </c:manualLayout>
      </c:layout>
      <c:scatterChart>
        <c:scatterStyle val="lineMarker"/>
        <c:varyColors val="0"/>
        <c:ser>
          <c:idx val="0"/>
          <c:order val="0"/>
          <c:tx>
            <c:v>WT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'Normalized to empty vector'!$E$13:$E$17</c:f>
              <c:numCache>
                <c:formatCode>General</c:formatCode>
                <c:ptCount val="5"/>
              </c:numCache>
            </c:numRef>
          </c:xVal>
          <c:yVal>
            <c:numRef>
              <c:f>'Normalized to empty vector'!$F$13:$F$17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5A-48A3-862C-0CB3BA93E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797528"/>
        <c:axId val="23879791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'Normalized to empty vector'!$H$11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/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'Normalized to empty vector'!$H$13:$H$17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'Normalized to empty vector'!$I$13:$I$17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8D5A-48A3-862C-0CB3BA93E93E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'Normalized to empty vector'!$K$21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'Normalized to empty vector'!$K$23:$K$27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'Normalized to empty vector'!$L$23:$L$27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8D5A-48A3-862C-0CB3BA93E93E}"/>
                  </c:ext>
                </c:extLst>
              </c15:ser>
            </c15:filteredScatterSeries>
          </c:ext>
        </c:extLst>
      </c:scatterChart>
      <c:valAx>
        <c:axId val="238797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 b="1"/>
                  <a:t>α</a:t>
                </a:r>
                <a:r>
                  <a:rPr lang="en-GB" b="1"/>
                  <a:t>-Syn expression relative to empty vector</a:t>
                </a:r>
              </a:p>
            </c:rich>
          </c:tx>
          <c:layout>
            <c:manualLayout>
              <c:xMode val="edge"/>
              <c:yMode val="edge"/>
              <c:x val="0.15741471126925066"/>
              <c:y val="0.915153461795752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8797912"/>
        <c:crosses val="autoZero"/>
        <c:crossBetween val="midCat"/>
      </c:valAx>
      <c:valAx>
        <c:axId val="23879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="1"/>
                  <a:t>BACE1 expression relative to empty vector</a:t>
                </a:r>
              </a:p>
            </c:rich>
          </c:tx>
          <c:layout>
            <c:manualLayout>
              <c:xMode val="edge"/>
              <c:yMode val="edge"/>
              <c:x val="2.6223569945252028E-2"/>
              <c:y val="0.209638941235803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8797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Effect of </a:t>
            </a:r>
            <a:r>
              <a:rPr lang="el-GR"/>
              <a:t>α</a:t>
            </a:r>
            <a:r>
              <a:rPr lang="en-GB"/>
              <a:t>-syn expression levels on BACE1 in N2As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'Normalized to empty vector'!$H$11</c:f>
              <c:strCache>
                <c:ptCount val="1"/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6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'Normalized to empty vector'!$H$13:$H$17</c:f>
              <c:numCache>
                <c:formatCode>General</c:formatCode>
                <c:ptCount val="5"/>
              </c:numCache>
              <c:extLst xmlns:c15="http://schemas.microsoft.com/office/drawing/2012/chart"/>
            </c:numRef>
          </c:xVal>
          <c:yVal>
            <c:numRef>
              <c:f>'Normalized to empty vector'!$I$13:$I$17</c:f>
              <c:numCache>
                <c:formatCode>General</c:formatCode>
                <c:ptCount val="5"/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0-D441-4282-B7FE-C960E8645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772304"/>
        <c:axId val="23877269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WT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50000"/>
                      </a:schemeClr>
                    </a:solidFill>
                    <a:ln w="9525">
                      <a:solidFill>
                        <a:schemeClr val="bg1">
                          <a:lumMod val="5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'Normalized to empty vector'!$E$13:$E$17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'Normalized to empty vector'!$F$13:$F$17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D441-4282-B7FE-C960E8645BA3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'Normalized to empty vector'!$K$21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'Normalized to empty vector'!$K$23:$K$27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'Normalized to empty vector'!$L$23:$L$27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D441-4282-B7FE-C960E8645BA3}"/>
                  </c:ext>
                </c:extLst>
              </c15:ser>
            </c15:filteredScatterSeries>
          </c:ext>
        </c:extLst>
      </c:scatterChart>
      <c:valAx>
        <c:axId val="23877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α</a:t>
                </a:r>
                <a:r>
                  <a:rPr lang="en-GB"/>
                  <a:t>-Syn expression</a:t>
                </a:r>
                <a:r>
                  <a:rPr lang="en-GB" baseline="0"/>
                  <a:t> relative to empty vector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772696"/>
        <c:crosses val="autoZero"/>
        <c:crossBetween val="midCat"/>
      </c:valAx>
      <c:valAx>
        <c:axId val="23877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BACE1 expression relative to empty vector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772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Effect of </a:t>
            </a:r>
            <a:r>
              <a:rPr lang="el-GR"/>
              <a:t>α</a:t>
            </a:r>
            <a:r>
              <a:rPr lang="en-GB"/>
              <a:t>-syn expression levels on BACE1 in N2As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strRef>
              <c:f>'Normalized to empty vector'!$K$21</c:f>
              <c:strCache>
                <c:ptCount val="1"/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6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'Normalized to empty vector'!$K$23:$K$27</c:f>
              <c:numCache>
                <c:formatCode>General</c:formatCode>
                <c:ptCount val="5"/>
              </c:numCache>
              <c:extLst xmlns:c15="http://schemas.microsoft.com/office/drawing/2012/chart"/>
            </c:numRef>
          </c:xVal>
          <c:yVal>
            <c:numRef>
              <c:f>'Normalized to empty vector'!$L$23:$L$27</c:f>
              <c:numCache>
                <c:formatCode>General</c:formatCode>
                <c:ptCount val="5"/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0-7931-4A18-987C-301A4FDDA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771520"/>
        <c:axId val="23877112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WT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50000"/>
                      </a:schemeClr>
                    </a:solidFill>
                    <a:ln w="9525">
                      <a:solidFill>
                        <a:schemeClr val="bg1">
                          <a:lumMod val="5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'Normalized to empty vector'!$E$13:$E$17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'Normalized to empty vector'!$F$13:$F$17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7931-4A18-987C-301A4FDDAC6B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'Normalized to empty vector'!$H$11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/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'Normalized to empty vector'!$H$13:$H$17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'Normalized to empty vector'!$I$13:$I$17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7931-4A18-987C-301A4FDDAC6B}"/>
                  </c:ext>
                </c:extLst>
              </c15:ser>
            </c15:filteredScatterSeries>
          </c:ext>
        </c:extLst>
      </c:scatterChart>
      <c:valAx>
        <c:axId val="23877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α</a:t>
                </a:r>
                <a:r>
                  <a:rPr lang="en-GB"/>
                  <a:t>-Syn expression</a:t>
                </a:r>
                <a:r>
                  <a:rPr lang="en-GB" baseline="0"/>
                  <a:t> relative to empty vector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771128"/>
        <c:crosses val="autoZero"/>
        <c:crossBetween val="midCat"/>
      </c:valAx>
      <c:valAx>
        <c:axId val="23877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BACE1 expression relative to empty vector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771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69852250145222"/>
          <c:y val="0.10181772010107204"/>
          <c:w val="0.79563474202054896"/>
          <c:h val="0.797346711325732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58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3D2-4376-A3E6-195544CC23E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3D2-4376-A3E6-195544CC23EF}"/>
              </c:ext>
            </c:extLst>
          </c:dPt>
          <c:errBars>
            <c:errBarType val="plus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'Normalized to empty vector'!$I$5:$I$8</c15:sqref>
                    </c15:fullRef>
                  </c:ext>
                </c:extLst>
                <c:f>'Normalized to empty vector'!$I$5:$I$6</c:f>
                <c:numCache>
                  <c:formatCode>General</c:formatCode>
                  <c:ptCount val="2"/>
                  <c:pt idx="0">
                    <c:v>2.6966479292421363E-2</c:v>
                  </c:pt>
                  <c:pt idx="1">
                    <c:v>0.13273074086136682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'Normalized to empty vector'!$I$5:$I$8</c15:sqref>
                    </c15:fullRef>
                  </c:ext>
                </c:extLst>
                <c:f>'Normalized to empty vector'!$I$5:$I$6</c:f>
                <c:numCache>
                  <c:formatCode>General</c:formatCode>
                  <c:ptCount val="2"/>
                  <c:pt idx="0">
                    <c:v>2.6966479292421363E-2</c:v>
                  </c:pt>
                  <c:pt idx="1">
                    <c:v>0.13273074086136682</c:v>
                  </c:pt>
                </c:numCache>
              </c:numRef>
            </c:minus>
            <c:spPr>
              <a:ln w="15875"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'Normalized to empty vector'!$Z$34:$Z$35</c15:sqref>
                  </c15:fullRef>
                </c:ext>
              </c:extLst>
              <c:f>'Normalized to empty vector'!$Z$34:$Z$35</c:f>
              <c:strCache>
                <c:ptCount val="2"/>
                <c:pt idx="0">
                  <c:v>pcDNA</c:v>
                </c:pt>
                <c:pt idx="1">
                  <c:v>αS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'Normalized to empty vector'!$G$5:$G$8</c15:sqref>
                  </c15:fullRef>
                </c:ext>
              </c:extLst>
              <c:f>'Normalized to empty vector'!$G$5:$G$6</c:f>
              <c:numCache>
                <c:formatCode>0.0</c:formatCode>
                <c:ptCount val="2"/>
                <c:pt idx="0">
                  <c:v>0.13758296194269284</c:v>
                </c:pt>
                <c:pt idx="1">
                  <c:v>1.3100496944130307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D2-4376-A3E6-195544CC2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773480"/>
        <c:axId val="238773872"/>
      </c:barChart>
      <c:catAx>
        <c:axId val="238773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38773872"/>
        <c:crosses val="autoZero"/>
        <c:auto val="1"/>
        <c:lblAlgn val="ctr"/>
        <c:lblOffset val="100"/>
        <c:noMultiLvlLbl val="0"/>
      </c:catAx>
      <c:valAx>
        <c:axId val="2387738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-Syn OD/Tubulin OD </a:t>
                </a:r>
              </a:p>
            </c:rich>
          </c:tx>
          <c:layout>
            <c:manualLayout>
              <c:xMode val="edge"/>
              <c:yMode val="edge"/>
              <c:x val="2.1348903215897733E-2"/>
              <c:y val="0.31439149762998919"/>
            </c:manualLayout>
          </c:layout>
          <c:overlay val="0"/>
        </c:title>
        <c:numFmt formatCode="0.0" sourceLinked="1"/>
        <c:majorTickMark val="out"/>
        <c:minorTickMark val="out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38773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248640</xdr:colOff>
      <xdr:row>1</xdr:row>
      <xdr:rowOff>24142</xdr:rowOff>
    </xdr:from>
    <xdr:to>
      <xdr:col>17</xdr:col>
      <xdr:colOff>76541</xdr:colOff>
      <xdr:row>24</xdr:row>
      <xdr:rowOff>85044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379961</xdr:colOff>
      <xdr:row>45</xdr:row>
      <xdr:rowOff>151707</xdr:rowOff>
    </xdr:from>
    <xdr:to>
      <xdr:col>8</xdr:col>
      <xdr:colOff>272143</xdr:colOff>
      <xdr:row>69</xdr:row>
      <xdr:rowOff>364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317131</xdr:colOff>
      <xdr:row>55</xdr:row>
      <xdr:rowOff>146679</xdr:rowOff>
    </xdr:from>
    <xdr:to>
      <xdr:col>14</xdr:col>
      <xdr:colOff>22310</xdr:colOff>
      <xdr:row>78</xdr:row>
      <xdr:rowOff>156921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102327</xdr:colOff>
      <xdr:row>55</xdr:row>
      <xdr:rowOff>122904</xdr:rowOff>
    </xdr:from>
    <xdr:to>
      <xdr:col>19</xdr:col>
      <xdr:colOff>417632</xdr:colOff>
      <xdr:row>78</xdr:row>
      <xdr:rowOff>133146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93549</xdr:colOff>
      <xdr:row>1</xdr:row>
      <xdr:rowOff>34018</xdr:rowOff>
    </xdr:from>
    <xdr:to>
      <xdr:col>22</xdr:col>
      <xdr:colOff>161584</xdr:colOff>
      <xdr:row>23</xdr:row>
      <xdr:rowOff>128938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H10" sqref="A1:H10"/>
    </sheetView>
  </sheetViews>
  <sheetFormatPr defaultRowHeight="12.75" x14ac:dyDescent="0.2"/>
  <cols>
    <col min="1" max="1" width="23.42578125" customWidth="1"/>
    <col min="4" max="4" width="9.5703125" bestFit="1" customWidth="1"/>
  </cols>
  <sheetData>
    <row r="1" spans="1:7" ht="15" x14ac:dyDescent="0.25">
      <c r="A1" s="5" t="s">
        <v>3</v>
      </c>
    </row>
    <row r="2" spans="1:7" x14ac:dyDescent="0.2">
      <c r="B2" t="s">
        <v>18</v>
      </c>
    </row>
    <row r="3" spans="1:7" ht="15" x14ac:dyDescent="0.25">
      <c r="A3" s="3"/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0</v>
      </c>
    </row>
    <row r="4" spans="1:7" ht="15" x14ac:dyDescent="0.25">
      <c r="A4" s="4" t="s">
        <v>5</v>
      </c>
      <c r="B4" s="10">
        <v>6319639</v>
      </c>
      <c r="C4" s="11">
        <v>11266578</v>
      </c>
      <c r="D4" s="11">
        <v>10285248.5</v>
      </c>
      <c r="E4" s="12">
        <v>5143035</v>
      </c>
      <c r="F4" s="11">
        <v>5243503</v>
      </c>
      <c r="G4" s="11">
        <f>AVERAGE(B4:F4)</f>
        <v>7651600.7000000002</v>
      </c>
    </row>
    <row r="5" spans="1:7" ht="15" x14ac:dyDescent="0.25">
      <c r="A5" s="4" t="s">
        <v>12</v>
      </c>
      <c r="B5" s="10">
        <v>62735416</v>
      </c>
      <c r="C5" s="11">
        <v>61161662</v>
      </c>
      <c r="D5" s="11">
        <v>59963196</v>
      </c>
      <c r="E5" s="12">
        <v>48206908</v>
      </c>
      <c r="F5" s="11">
        <v>67567432</v>
      </c>
      <c r="G5" s="11">
        <f>AVERAGE(B5:F5)</f>
        <v>59926922.799999997</v>
      </c>
    </row>
    <row r="6" spans="1:7" ht="15" x14ac:dyDescent="0.25">
      <c r="A6" s="4" t="s">
        <v>13</v>
      </c>
      <c r="B6" s="10">
        <v>29941869</v>
      </c>
      <c r="C6" s="11">
        <v>54089074</v>
      </c>
      <c r="D6" s="11">
        <v>32504746</v>
      </c>
      <c r="E6" s="12">
        <v>33185120</v>
      </c>
      <c r="F6" s="11">
        <v>54291884</v>
      </c>
      <c r="G6" s="11">
        <f>AVERAGE(B6:F6)</f>
        <v>40802538.600000001</v>
      </c>
    </row>
    <row r="7" spans="1:7" ht="15" x14ac:dyDescent="0.25">
      <c r="A7" s="4" t="s">
        <v>14</v>
      </c>
      <c r="B7" s="10">
        <v>91456760</v>
      </c>
      <c r="C7" s="11">
        <v>116529164</v>
      </c>
      <c r="D7" s="11">
        <v>70914008</v>
      </c>
      <c r="E7" s="12">
        <v>90182448</v>
      </c>
      <c r="F7" s="11">
        <v>75353760</v>
      </c>
      <c r="G7" s="11">
        <f>AVERAGE(B7:F7)</f>
        <v>88887228</v>
      </c>
    </row>
    <row r="8" spans="1:7" x14ac:dyDescent="0.2">
      <c r="A8" s="1" t="s">
        <v>0</v>
      </c>
      <c r="B8" s="11">
        <f>AVERAGE(B4:B7)</f>
        <v>47613421</v>
      </c>
      <c r="C8" s="11">
        <f t="shared" ref="C8" si="0">AVERAGE(C4:C7)</f>
        <v>60761619.5</v>
      </c>
      <c r="D8" s="11">
        <f t="shared" ref="D8" si="1">AVERAGE(D4:D7)</f>
        <v>43416799.625</v>
      </c>
      <c r="E8" s="11">
        <f t="shared" ref="E8" si="2">AVERAGE(E4:E7)</f>
        <v>44179377.75</v>
      </c>
      <c r="F8" s="11">
        <f t="shared" ref="F8" si="3">AVERAGE(F4:F7)</f>
        <v>50614144.75</v>
      </c>
    </row>
    <row r="10" spans="1:7" ht="15" x14ac:dyDescent="0.25">
      <c r="A10" s="5" t="s">
        <v>16</v>
      </c>
    </row>
    <row r="11" spans="1:7" x14ac:dyDescent="0.2">
      <c r="B11" t="s">
        <v>17</v>
      </c>
    </row>
    <row r="12" spans="1:7" ht="15" x14ac:dyDescent="0.25">
      <c r="A12" s="3"/>
      <c r="B12" t="s">
        <v>7</v>
      </c>
      <c r="C12" t="s">
        <v>8</v>
      </c>
      <c r="D12" t="s">
        <v>9</v>
      </c>
      <c r="E12" t="s">
        <v>10</v>
      </c>
      <c r="F12" t="s">
        <v>11</v>
      </c>
      <c r="G12" t="s">
        <v>0</v>
      </c>
    </row>
    <row r="13" spans="1:7" ht="15" x14ac:dyDescent="0.25">
      <c r="A13" s="4" t="s">
        <v>5</v>
      </c>
      <c r="B13" s="10">
        <v>28075336</v>
      </c>
      <c r="C13" s="11">
        <v>44417634</v>
      </c>
      <c r="D13" s="11">
        <v>86091192</v>
      </c>
      <c r="E13" s="12">
        <v>21962088</v>
      </c>
      <c r="F13" s="11">
        <v>64530056</v>
      </c>
      <c r="G13" s="11">
        <f>AVERAGE(B13:F13)</f>
        <v>49015261.200000003</v>
      </c>
    </row>
    <row r="14" spans="1:7" ht="15" x14ac:dyDescent="0.25">
      <c r="A14" s="4" t="s">
        <v>12</v>
      </c>
      <c r="B14" s="10">
        <v>14813736</v>
      </c>
      <c r="C14" s="11">
        <v>22390405</v>
      </c>
      <c r="D14" s="11">
        <v>92226944</v>
      </c>
      <c r="E14" s="12">
        <v>28711336</v>
      </c>
      <c r="F14" s="11">
        <v>68654780</v>
      </c>
      <c r="G14" s="11">
        <f>AVERAGE(B14:F14)</f>
        <v>45359440.200000003</v>
      </c>
    </row>
    <row r="15" spans="1:7" ht="15" x14ac:dyDescent="0.25">
      <c r="A15" s="4" t="s">
        <v>13</v>
      </c>
      <c r="B15" s="10">
        <v>22688776</v>
      </c>
      <c r="C15" s="11">
        <v>26869201</v>
      </c>
      <c r="D15" s="11">
        <v>87203004</v>
      </c>
      <c r="E15" s="12">
        <v>20603122</v>
      </c>
      <c r="F15" s="11">
        <v>69231706</v>
      </c>
      <c r="G15" s="11">
        <f>AVERAGE(B15:F15)</f>
        <v>45319161.799999997</v>
      </c>
    </row>
    <row r="16" spans="1:7" ht="15" x14ac:dyDescent="0.25">
      <c r="A16" s="4" t="s">
        <v>14</v>
      </c>
      <c r="B16" s="10">
        <v>12420259</v>
      </c>
      <c r="C16" s="11">
        <v>16099760</v>
      </c>
      <c r="D16" s="11">
        <v>88023528</v>
      </c>
      <c r="E16" s="12">
        <v>23934650</v>
      </c>
      <c r="F16" s="11">
        <v>76097132</v>
      </c>
      <c r="G16" s="11">
        <f>AVERAGE(B16:F16)</f>
        <v>43315065.799999997</v>
      </c>
    </row>
    <row r="17" spans="1:6" x14ac:dyDescent="0.2">
      <c r="A17" s="1" t="s">
        <v>0</v>
      </c>
      <c r="B17" s="11">
        <f>AVERAGE(B13:B16)</f>
        <v>19499526.75</v>
      </c>
      <c r="C17" s="11">
        <f t="shared" ref="C17" si="4">AVERAGE(C13:C16)</f>
        <v>27444250</v>
      </c>
      <c r="D17" s="11">
        <f t="shared" ref="D17" si="5">AVERAGE(D13:D16)</f>
        <v>88386167</v>
      </c>
      <c r="E17" s="11">
        <f t="shared" ref="E17" si="6">AVERAGE(E13:E16)</f>
        <v>23802799</v>
      </c>
      <c r="F17" s="11">
        <f t="shared" ref="F17" si="7">AVERAGE(F13:F16)</f>
        <v>69628418.5</v>
      </c>
    </row>
  </sheetData>
  <conditionalFormatting sqref="H11 C19:C20">
    <cfRule type="duplicateValues" dxfId="4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5"/>
  <sheetViews>
    <sheetView tabSelected="1" topLeftCell="H1" zoomScale="112" zoomScaleNormal="112" workbookViewId="0">
      <selection activeCell="X14" sqref="X14"/>
    </sheetView>
  </sheetViews>
  <sheetFormatPr defaultRowHeight="12.75" x14ac:dyDescent="0.2"/>
  <cols>
    <col min="1" max="1" width="13.85546875" customWidth="1"/>
  </cols>
  <sheetData>
    <row r="2" spans="1:10" ht="15" x14ac:dyDescent="0.25">
      <c r="A2" s="5" t="s">
        <v>3</v>
      </c>
    </row>
    <row r="3" spans="1:10" x14ac:dyDescent="0.2">
      <c r="B3" s="1" t="s">
        <v>4</v>
      </c>
      <c r="C3" s="1"/>
      <c r="D3" s="1"/>
      <c r="E3" s="1"/>
      <c r="F3" s="1"/>
      <c r="G3" s="1"/>
      <c r="H3" s="1"/>
      <c r="I3" s="1"/>
    </row>
    <row r="4" spans="1:10" ht="15" x14ac:dyDescent="0.25">
      <c r="A4" s="3"/>
      <c r="B4" t="s">
        <v>7</v>
      </c>
      <c r="C4" t="s">
        <v>8</v>
      </c>
      <c r="D4" t="s">
        <v>9</v>
      </c>
      <c r="E4" t="s">
        <v>10</v>
      </c>
      <c r="F4" t="s">
        <v>11</v>
      </c>
      <c r="G4" s="1" t="s">
        <v>0</v>
      </c>
      <c r="H4" s="1" t="s">
        <v>1</v>
      </c>
      <c r="I4" s="1" t="s">
        <v>2</v>
      </c>
      <c r="J4" s="1" t="s">
        <v>6</v>
      </c>
    </row>
    <row r="5" spans="1:10" ht="14.25" x14ac:dyDescent="0.2">
      <c r="A5" s="4" t="s">
        <v>5</v>
      </c>
      <c r="B5" s="2">
        <f>(BACE1!B4/BACE1!B$8)/(BACE1!B13/BACE1!B$17)</f>
        <v>9.2185367819353867E-2</v>
      </c>
      <c r="C5" s="2">
        <f>(BACE1!C4/BACE1!C$8)/(BACE1!C13/BACE1!C$17)</f>
        <v>0.11456676036332153</v>
      </c>
      <c r="D5" s="2">
        <f>(BACE1!D4/BACE1!D$8)/(BACE1!D13/BACE1!D$17)</f>
        <v>0.24321063481206726</v>
      </c>
      <c r="E5" s="2">
        <f>(BACE1!E4/BACE1!E$8)/(BACE1!E13/BACE1!E$17)</f>
        <v>0.12616947241231036</v>
      </c>
      <c r="F5" s="2">
        <f>(BACE1!F4/BACE1!F$8)/(BACE1!F13/BACE1!F$17)</f>
        <v>0.1117825743064112</v>
      </c>
      <c r="G5" s="8">
        <f>AVERAGE(B5:F5)</f>
        <v>0.13758296194269284</v>
      </c>
      <c r="H5" s="2">
        <f>STDEV(B5:F5)</f>
        <v>6.02988808116946E-2</v>
      </c>
      <c r="I5" s="2">
        <f>H5/SQRT(5)</f>
        <v>2.6966479292421363E-2</v>
      </c>
    </row>
    <row r="6" spans="1:10" ht="14.25" x14ac:dyDescent="0.2">
      <c r="A6" s="4" t="s">
        <v>12</v>
      </c>
      <c r="B6" s="2">
        <f>(BACE1!B5/BACE1!B$8)/(BACE1!B14/BACE1!B$17)</f>
        <v>1.7343744467675806</v>
      </c>
      <c r="C6" s="2">
        <f>(BACE1!C5/BACE1!C$8)/(BACE1!C14/BACE1!C$17)</f>
        <v>1.2337846287591048</v>
      </c>
      <c r="D6" s="2">
        <f>(BACE1!D5/BACE1!D$8)/(BACE1!D14/BACE1!D$17)</f>
        <v>1.3235899088646075</v>
      </c>
      <c r="E6" s="2">
        <f>(BACE1!E5/BACE1!E$8)/(BACE1!E14/BACE1!E$17)</f>
        <v>0.90461609316526104</v>
      </c>
      <c r="F6" s="2">
        <f>(BACE1!F5/BACE1!F$8)/(BACE1!F14/BACE1!F$17)</f>
        <v>1.3538833945085991</v>
      </c>
      <c r="G6" s="8">
        <f t="shared" ref="G6:G8" si="0">AVERAGE(B6:F6)</f>
        <v>1.3100496944130307</v>
      </c>
      <c r="H6" s="2">
        <f>STDEV(B6:F6)</f>
        <v>0.29679495926992522</v>
      </c>
      <c r="I6" s="2">
        <f t="shared" ref="I6:I8" si="1">H6/SQRT(5)</f>
        <v>0.13273074086136682</v>
      </c>
      <c r="J6" s="6">
        <f>_xlfn.T.TEST(B5:F5,B6:F6,2,2)</f>
        <v>2.4644851787753541E-5</v>
      </c>
    </row>
    <row r="7" spans="1:10" ht="14.25" x14ac:dyDescent="0.2">
      <c r="A7" s="4" t="s">
        <v>15</v>
      </c>
      <c r="B7" s="2">
        <f>(BACE1!B6/BACE1!B$8)/(BACE1!B15/BACE1!B$17)</f>
        <v>0.54045871369805187</v>
      </c>
      <c r="C7" s="2">
        <f>(BACE1!C6/BACE1!C$8)/(BACE1!C15/BACE1!C$17)</f>
        <v>0.90923641376179098</v>
      </c>
      <c r="D7" s="2">
        <f>(BACE1!D6/BACE1!D$8)/(BACE1!D15/BACE1!D$17)</f>
        <v>0.7588253380144615</v>
      </c>
      <c r="E7" s="2">
        <f>(BACE1!E6/BACE1!E$8)/(BACE1!E15/BACE1!E$17)</f>
        <v>0.86779829558118982</v>
      </c>
      <c r="F7" s="2">
        <f>(BACE1!F6/BACE1!F$8)/(BACE1!F15/BACE1!F$17)</f>
        <v>1.0788088663864741</v>
      </c>
      <c r="G7" s="8">
        <f t="shared" si="0"/>
        <v>0.83102552548839381</v>
      </c>
      <c r="H7" s="2">
        <f>STDEV(B7:F7)</f>
        <v>0.19906512934006027</v>
      </c>
      <c r="I7" s="2">
        <f t="shared" si="1"/>
        <v>8.9024632230832512E-2</v>
      </c>
      <c r="J7" s="6">
        <f>_xlfn.T.TEST(B6:F6,B7:F7,2,2)</f>
        <v>1.7143405631587682E-2</v>
      </c>
    </row>
    <row r="8" spans="1:10" ht="14.25" x14ac:dyDescent="0.2">
      <c r="A8" s="4" t="s">
        <v>14</v>
      </c>
      <c r="B8" s="2">
        <f>(BACE1!B7/BACE1!B$8)/(BACE1!B16/BACE1!B$17)</f>
        <v>3.0156424235826185</v>
      </c>
      <c r="C8" s="2">
        <f>(BACE1!C7/BACE1!C$8)/(BACE1!C16/BACE1!C$17)</f>
        <v>3.2691681174775615</v>
      </c>
      <c r="D8" s="2">
        <f>(BACE1!D7/BACE1!D$8)/(BACE1!D16/BACE1!D$17)</f>
        <v>1.640060066121807</v>
      </c>
      <c r="E8" s="2">
        <f>(BACE1!E7/BACE1!E$8)/(BACE1!E16/BACE1!E$17)</f>
        <v>2.0300342886501719</v>
      </c>
      <c r="F8" s="2">
        <f>(BACE1!F7/BACE1!F$8)/(BACE1!F16/BACE1!F$17)</f>
        <v>1.3622325918495903</v>
      </c>
      <c r="G8" s="8">
        <f t="shared" si="0"/>
        <v>2.2634274975363495</v>
      </c>
      <c r="H8" s="2">
        <f>STDEV(B8:F8)</f>
        <v>0.84150952046082717</v>
      </c>
      <c r="I8" s="2">
        <f t="shared" si="1"/>
        <v>0.37633449829273191</v>
      </c>
      <c r="J8" s="6">
        <f>_xlfn.T.TEST(B6:F6,B8:F8,2,2)</f>
        <v>4.3918358450348909E-2</v>
      </c>
    </row>
    <row r="9" spans="1:10" x14ac:dyDescent="0.2">
      <c r="B9" s="9"/>
      <c r="C9" s="9"/>
      <c r="D9" s="9"/>
      <c r="E9" s="9"/>
      <c r="F9" s="9"/>
      <c r="G9" s="8"/>
    </row>
    <row r="17" spans="11:11" x14ac:dyDescent="0.2">
      <c r="K17" s="2"/>
    </row>
    <row r="18" spans="11:11" x14ac:dyDescent="0.2">
      <c r="K18" s="7"/>
    </row>
    <row r="34" spans="26:26" x14ac:dyDescent="0.2">
      <c r="Z34" t="s">
        <v>19</v>
      </c>
    </row>
    <row r="35" spans="26:26" x14ac:dyDescent="0.2">
      <c r="Z35" t="s">
        <v>20</v>
      </c>
    </row>
  </sheetData>
  <conditionalFormatting sqref="E11:F12">
    <cfRule type="duplicateValues" dxfId="3" priority="5"/>
  </conditionalFormatting>
  <conditionalFormatting sqref="H11:I12">
    <cfRule type="duplicateValues" dxfId="2" priority="4"/>
  </conditionalFormatting>
  <conditionalFormatting sqref="K21:L22">
    <cfRule type="duplicateValues" dxfId="1" priority="3"/>
  </conditionalFormatting>
  <conditionalFormatting sqref="B11:C12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BACE1</vt:lpstr>
      <vt:lpstr>Normalized to empty vector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2015-02-28T15:26:32Z</dcterms:created>
  <dcterms:modified xsi:type="dcterms:W3CDTF">2016-12-22T22:16:16Z</dcterms:modified>
</cp:coreProperties>
</file>