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azel\Dropbox\PhD DATA FOR THESIS\Chapter 1\"/>
    </mc:Choice>
  </mc:AlternateContent>
  <bookViews>
    <workbookView minimized="1" xWindow="480" yWindow="210" windowWidth="14355" windowHeight="7875"/>
  </bookViews>
  <sheets>
    <sheet name="Results" sheetId="1" r:id="rId1"/>
    <sheet name="pcDNA" sheetId="2" r:id="rId2"/>
    <sheet name="WT_alpha_syn" sheetId="13" r:id="rId3"/>
  </sheets>
  <calcPr calcId="152511"/>
</workbook>
</file>

<file path=xl/calcChain.xml><?xml version="1.0" encoding="utf-8"?>
<calcChain xmlns="http://schemas.openxmlformats.org/spreadsheetml/2006/main">
  <c r="O8" i="1" l="1"/>
  <c r="N8" i="1" l="1"/>
  <c r="L8" i="1"/>
  <c r="M8" i="1"/>
  <c r="K13" i="1" l="1"/>
  <c r="K10" i="1"/>
  <c r="H9" i="13"/>
  <c r="I9" i="13"/>
  <c r="J9" i="13"/>
  <c r="K9" i="13"/>
  <c r="L9" i="13"/>
  <c r="M9" i="13"/>
  <c r="N9" i="13"/>
  <c r="H10" i="2"/>
  <c r="I10" i="2"/>
  <c r="J10" i="2"/>
  <c r="K10" i="2"/>
  <c r="L10" i="2"/>
  <c r="M10" i="2"/>
  <c r="N10" i="2"/>
  <c r="H11" i="2"/>
  <c r="I11" i="2"/>
  <c r="J11" i="2"/>
  <c r="K11" i="2"/>
  <c r="L11" i="2"/>
  <c r="M11" i="2"/>
  <c r="N11" i="2"/>
  <c r="B12" i="2"/>
  <c r="C12" i="2"/>
  <c r="G12" i="2"/>
  <c r="H12" i="2"/>
  <c r="I12" i="2"/>
  <c r="J12" i="2"/>
  <c r="K12" i="2"/>
  <c r="L12" i="2"/>
  <c r="M12" i="2"/>
  <c r="N12" i="2"/>
  <c r="G13" i="2"/>
  <c r="H13" i="2"/>
  <c r="I13" i="2"/>
  <c r="J13" i="2"/>
  <c r="K13" i="2"/>
  <c r="L13" i="2"/>
  <c r="M13" i="2"/>
  <c r="N13" i="2"/>
  <c r="H9" i="2"/>
  <c r="I9" i="2"/>
  <c r="J9" i="2"/>
  <c r="K9" i="2"/>
  <c r="L9" i="2"/>
  <c r="M9" i="2"/>
  <c r="N9" i="2"/>
  <c r="N13" i="13" l="1"/>
  <c r="M13" i="13"/>
  <c r="L13" i="13"/>
  <c r="K13" i="13"/>
  <c r="J13" i="13"/>
  <c r="I13" i="13"/>
  <c r="H13" i="13"/>
  <c r="G13" i="13"/>
  <c r="N12" i="13"/>
  <c r="M12" i="13"/>
  <c r="L12" i="13"/>
  <c r="K12" i="13"/>
  <c r="J12" i="13"/>
  <c r="I12" i="13"/>
  <c r="H12" i="13"/>
  <c r="G12" i="13"/>
  <c r="C12" i="13"/>
  <c r="B12" i="13"/>
  <c r="N11" i="13"/>
  <c r="M11" i="13"/>
  <c r="L11" i="13"/>
  <c r="K11" i="13"/>
  <c r="J11" i="13"/>
  <c r="I11" i="13"/>
  <c r="H11" i="13"/>
  <c r="N10" i="13"/>
  <c r="M10" i="13"/>
  <c r="L10" i="13"/>
  <c r="K10" i="13"/>
  <c r="J10" i="13"/>
  <c r="I10" i="13"/>
  <c r="H10" i="13"/>
  <c r="H9" i="1"/>
  <c r="G9" i="1"/>
  <c r="F9" i="1"/>
  <c r="E9" i="1"/>
  <c r="D9" i="1"/>
  <c r="C9" i="1"/>
  <c r="C3" i="1"/>
  <c r="D3" i="1"/>
  <c r="E3" i="1"/>
  <c r="F3" i="1"/>
  <c r="G3" i="1"/>
  <c r="H3" i="1"/>
  <c r="L9" i="1" l="1"/>
  <c r="M9" i="1"/>
  <c r="N9" i="1" s="1"/>
  <c r="M3" i="1"/>
  <c r="N3" i="1" s="1"/>
  <c r="L3" i="1"/>
  <c r="H11" i="1"/>
  <c r="H10" i="1"/>
  <c r="E5" i="1"/>
  <c r="H5" i="1"/>
  <c r="H13" i="1"/>
  <c r="G13" i="1"/>
  <c r="F13" i="1"/>
  <c r="E13" i="1"/>
  <c r="D13" i="1"/>
  <c r="C13" i="1"/>
  <c r="H12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D7" i="1"/>
  <c r="E7" i="1"/>
  <c r="F7" i="1"/>
  <c r="G7" i="1"/>
  <c r="H7" i="1"/>
  <c r="C7" i="1"/>
  <c r="D6" i="1"/>
  <c r="E6" i="1"/>
  <c r="F6" i="1"/>
  <c r="G6" i="1"/>
  <c r="H6" i="1"/>
  <c r="C6" i="1"/>
  <c r="D5" i="1"/>
  <c r="F5" i="1"/>
  <c r="G5" i="1"/>
  <c r="C5" i="1"/>
  <c r="D4" i="1"/>
  <c r="O13" i="1" l="1"/>
  <c r="O10" i="1"/>
  <c r="O5" i="1"/>
  <c r="O11" i="1"/>
  <c r="O12" i="1"/>
  <c r="O6" i="1"/>
  <c r="O7" i="1"/>
  <c r="L5" i="1"/>
  <c r="M5" i="1"/>
  <c r="N5" i="1" s="1"/>
  <c r="K7" i="1" l="1"/>
  <c r="K4" i="1"/>
  <c r="H4" i="1"/>
  <c r="G4" i="1"/>
  <c r="F4" i="1"/>
  <c r="E4" i="1"/>
  <c r="C4" i="1"/>
  <c r="O4" i="1" l="1"/>
  <c r="M13" i="1"/>
  <c r="N13" i="1" s="1"/>
  <c r="M10" i="1"/>
  <c r="N10" i="1" s="1"/>
  <c r="M7" i="1"/>
  <c r="N7" i="1" s="1"/>
  <c r="M12" i="1"/>
  <c r="N12" i="1" s="1"/>
  <c r="M11" i="1"/>
  <c r="N11" i="1" s="1"/>
  <c r="M4" i="1"/>
  <c r="N4" i="1" s="1"/>
  <c r="L6" i="1"/>
  <c r="M6" i="1"/>
  <c r="N6" i="1" s="1"/>
  <c r="L13" i="1"/>
  <c r="L12" i="1"/>
  <c r="L11" i="1"/>
  <c r="L10" i="1"/>
  <c r="L7" i="1"/>
  <c r="L4" i="1"/>
</calcChain>
</file>

<file path=xl/sharedStrings.xml><?xml version="1.0" encoding="utf-8"?>
<sst xmlns="http://schemas.openxmlformats.org/spreadsheetml/2006/main" count="70" uniqueCount="32">
  <si>
    <t>Average</t>
  </si>
  <si>
    <t>SD</t>
  </si>
  <si>
    <t>SE</t>
  </si>
  <si>
    <t>Cell type</t>
  </si>
  <si>
    <t>Key</t>
  </si>
  <si>
    <t>Anomalous data point</t>
  </si>
  <si>
    <t>Tests</t>
  </si>
  <si>
    <t>pcDNA</t>
  </si>
  <si>
    <t>formula cell</t>
  </si>
  <si>
    <t>TAPI-1</t>
  </si>
  <si>
    <t>Merck C3</t>
  </si>
  <si>
    <t>Calbiochem IV</t>
  </si>
  <si>
    <t>DAPT</t>
  </si>
  <si>
    <t>WT alpha-syn</t>
  </si>
  <si>
    <t>Compound</t>
  </si>
  <si>
    <t>Untreated</t>
  </si>
  <si>
    <t>Normalized data</t>
  </si>
  <si>
    <t>N-279</t>
  </si>
  <si>
    <t>N-289</t>
  </si>
  <si>
    <t>N-299</t>
  </si>
  <si>
    <t>N-304</t>
  </si>
  <si>
    <t>N-315</t>
  </si>
  <si>
    <t>Normalized to untreated</t>
  </si>
  <si>
    <t>N-364</t>
  </si>
  <si>
    <t>T tests compared to untreated</t>
  </si>
  <si>
    <t>Empty vector</t>
  </si>
  <si>
    <t>WT α-syn</t>
  </si>
  <si>
    <t>βSI</t>
  </si>
  <si>
    <t>βIV</t>
  </si>
  <si>
    <t>Negative control</t>
  </si>
  <si>
    <t>pLuc only</t>
  </si>
  <si>
    <t>pLuc + APP-Gal4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</si>
</sst>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0" fillId="0" borderId="4" xfId="0" applyFill="1" applyBorder="1"/>
    <xf numFmtId="0" fontId="1" fillId="0" borderId="0" xfId="0" applyFont="1"/>
    <xf numFmtId="0" fontId="0" fillId="0" borderId="0" xfId="0" applyFill="1"/>
    <xf numFmtId="0" fontId="0" fillId="4" borderId="2" xfId="0" applyFill="1" applyBorder="1"/>
    <xf numFmtId="164" fontId="0" fillId="0" borderId="2" xfId="0" applyNumberFormat="1" applyBorder="1"/>
    <xf numFmtId="0" fontId="0" fillId="5" borderId="2" xfId="0" applyFill="1" applyBorder="1"/>
    <xf numFmtId="0" fontId="1" fillId="4" borderId="0" xfId="0" applyFont="1" applyFill="1"/>
    <xf numFmtId="0" fontId="0" fillId="6" borderId="0" xfId="0" applyFill="1"/>
    <xf numFmtId="0" fontId="1" fillId="7" borderId="2" xfId="0" applyFont="1" applyFill="1" applyBorder="1"/>
    <xf numFmtId="0" fontId="1" fillId="7" borderId="5" xfId="0" applyFont="1" applyFill="1" applyBorder="1"/>
    <xf numFmtId="0" fontId="0" fillId="7" borderId="6" xfId="0" applyFill="1" applyBorder="1"/>
    <xf numFmtId="0" fontId="0" fillId="0" borderId="0" xfId="0" applyFill="1" applyBorder="1"/>
    <xf numFmtId="0" fontId="0" fillId="5" borderId="0" xfId="0" applyFill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Fill="1" applyBorder="1"/>
    <xf numFmtId="2" fontId="0" fillId="0" borderId="0" xfId="0" applyNumberFormat="1"/>
    <xf numFmtId="2" fontId="0" fillId="0" borderId="2" xfId="0" applyNumberFormat="1" applyBorder="1"/>
    <xf numFmtId="2" fontId="0" fillId="0" borderId="2" xfId="0" applyNumberFormat="1" applyFill="1" applyBorder="1"/>
    <xf numFmtId="2" fontId="0" fillId="5" borderId="2" xfId="0" applyNumberFormat="1" applyFill="1" applyBorder="1"/>
    <xf numFmtId="2" fontId="0" fillId="0" borderId="3" xfId="0" applyNumberFormat="1" applyBorder="1"/>
    <xf numFmtId="2" fontId="0" fillId="0" borderId="3" xfId="0" applyNumberFormat="1" applyFill="1" applyBorder="1"/>
    <xf numFmtId="2" fontId="0" fillId="0" borderId="4" xfId="0" applyNumberFormat="1" applyFill="1" applyBorder="1"/>
    <xf numFmtId="2" fontId="0" fillId="0" borderId="0" xfId="0" applyNumberFormat="1" applyFill="1" applyBorder="1"/>
    <xf numFmtId="2" fontId="0" fillId="2" borderId="2" xfId="0" applyNumberFormat="1" applyFont="1" applyFill="1" applyBorder="1"/>
    <xf numFmtId="164" fontId="0" fillId="0" borderId="0" xfId="0" applyNumberFormat="1"/>
    <xf numFmtId="164" fontId="0" fillId="8" borderId="0" xfId="0" applyNumberFormat="1" applyFill="1"/>
    <xf numFmtId="165" fontId="0" fillId="0" borderId="2" xfId="0" applyNumberFormat="1" applyBorder="1"/>
    <xf numFmtId="164" fontId="0" fillId="3" borderId="2" xfId="0" applyNumberFormat="1" applyFill="1" applyBorder="1"/>
    <xf numFmtId="2" fontId="0" fillId="5" borderId="7" xfId="0" applyNumberFormat="1" applyFill="1" applyBorder="1"/>
    <xf numFmtId="0" fontId="0" fillId="4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Effect of secretase inhibitors on APP-Gal4 cleavage in SH-SY5Ys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19543466360408E-2"/>
          <c:y val="0.10578754578754579"/>
          <c:w val="0.87615567486170021"/>
          <c:h val="0.80940659340659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Results!$J$3</c:f>
              <c:strCache>
                <c:ptCount val="1"/>
                <c:pt idx="0">
                  <c:v>Empty vector</c:v>
                </c:pt>
              </c:strCache>
            </c:strRef>
          </c:tx>
          <c:spPr>
            <a:pattFill prst="pct20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Results!$N$3:$N$7</c:f>
                <c:numCache>
                  <c:formatCode>General</c:formatCode>
                  <c:ptCount val="5"/>
                  <c:pt idx="0">
                    <c:v>0.20466944894960101</c:v>
                  </c:pt>
                  <c:pt idx="1">
                    <c:v>0.47978956614100915</c:v>
                  </c:pt>
                  <c:pt idx="2">
                    <c:v>5.5671905941068023E-2</c:v>
                  </c:pt>
                  <c:pt idx="3">
                    <c:v>0.11676186592091321</c:v>
                  </c:pt>
                  <c:pt idx="4">
                    <c:v>3.43735363324753E-2</c:v>
                  </c:pt>
                </c:numCache>
              </c:numRef>
            </c:plus>
            <c:minus>
              <c:numRef>
                <c:f>Results!$N$3:$N$7</c:f>
                <c:numCache>
                  <c:formatCode>General</c:formatCode>
                  <c:ptCount val="5"/>
                  <c:pt idx="0">
                    <c:v>0.20466944894960101</c:v>
                  </c:pt>
                  <c:pt idx="1">
                    <c:v>0.47978956614100915</c:v>
                  </c:pt>
                  <c:pt idx="2">
                    <c:v>5.5671905941068023E-2</c:v>
                  </c:pt>
                  <c:pt idx="3">
                    <c:v>0.11676186592091321</c:v>
                  </c:pt>
                  <c:pt idx="4">
                    <c:v>3.43735363324753E-2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Results!$K$3:$K$7</c:f>
              <c:strCache>
                <c:ptCount val="5"/>
                <c:pt idx="0">
                  <c:v>Untreated</c:v>
                </c:pt>
                <c:pt idx="1">
                  <c:v>TAPI-1</c:v>
                </c:pt>
                <c:pt idx="2">
                  <c:v>βSI</c:v>
                </c:pt>
                <c:pt idx="3">
                  <c:v>βIV</c:v>
                </c:pt>
                <c:pt idx="4">
                  <c:v>DAPT</c:v>
                </c:pt>
              </c:strCache>
            </c:strRef>
          </c:cat>
          <c:val>
            <c:numRef>
              <c:f>Results!$L$3:$L$7</c:f>
              <c:numCache>
                <c:formatCode>0.0</c:formatCode>
                <c:ptCount val="5"/>
                <c:pt idx="0">
                  <c:v>0.75950000000000006</c:v>
                </c:pt>
                <c:pt idx="1">
                  <c:v>1.7221666666666666</c:v>
                </c:pt>
                <c:pt idx="2">
                  <c:v>0.52116666666666667</c:v>
                </c:pt>
                <c:pt idx="3">
                  <c:v>0.54</c:v>
                </c:pt>
                <c:pt idx="4">
                  <c:v>4.2800000000000005E-2</c:v>
                </c:pt>
              </c:numCache>
            </c:numRef>
          </c:val>
        </c:ser>
        <c:ser>
          <c:idx val="1"/>
          <c:order val="1"/>
          <c:tx>
            <c:strRef>
              <c:f>Results!$J$8</c:f>
              <c:strCache>
                <c:ptCount val="1"/>
                <c:pt idx="0">
                  <c:v>WT α-syn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Results!$N$9:$N$13</c:f>
                <c:numCache>
                  <c:formatCode>General</c:formatCode>
                  <c:ptCount val="5"/>
                  <c:pt idx="0">
                    <c:v>0.12942822979036162</c:v>
                  </c:pt>
                  <c:pt idx="1">
                    <c:v>0.11828637565952677</c:v>
                  </c:pt>
                  <c:pt idx="2">
                    <c:v>0.13254779012366324</c:v>
                  </c:pt>
                  <c:pt idx="3">
                    <c:v>3.0550504633038929E-2</c:v>
                  </c:pt>
                  <c:pt idx="4">
                    <c:v>3.5745489225914924E-2</c:v>
                  </c:pt>
                </c:numCache>
              </c:numRef>
            </c:plus>
            <c:minus>
              <c:numRef>
                <c:f>Results!$N$9:$N$13</c:f>
                <c:numCache>
                  <c:formatCode>General</c:formatCode>
                  <c:ptCount val="5"/>
                  <c:pt idx="0">
                    <c:v>0.12942822979036162</c:v>
                  </c:pt>
                  <c:pt idx="1">
                    <c:v>0.11828637565952677</c:v>
                  </c:pt>
                  <c:pt idx="2">
                    <c:v>0.13254779012366324</c:v>
                  </c:pt>
                  <c:pt idx="3">
                    <c:v>3.0550504633038929E-2</c:v>
                  </c:pt>
                  <c:pt idx="4">
                    <c:v>3.5745489225914924E-2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Results!$K$3:$K$7</c:f>
              <c:strCache>
                <c:ptCount val="5"/>
                <c:pt idx="0">
                  <c:v>Untreated</c:v>
                </c:pt>
                <c:pt idx="1">
                  <c:v>TAPI-1</c:v>
                </c:pt>
                <c:pt idx="2">
                  <c:v>βSI</c:v>
                </c:pt>
                <c:pt idx="3">
                  <c:v>βIV</c:v>
                </c:pt>
                <c:pt idx="4">
                  <c:v>DAPT</c:v>
                </c:pt>
              </c:strCache>
            </c:strRef>
          </c:cat>
          <c:val>
            <c:numRef>
              <c:f>Results!$L$9:$L$13</c:f>
              <c:numCache>
                <c:formatCode>0.0</c:formatCode>
                <c:ptCount val="5"/>
                <c:pt idx="0">
                  <c:v>0.67499999999999993</c:v>
                </c:pt>
                <c:pt idx="1">
                  <c:v>1.595</c:v>
                </c:pt>
                <c:pt idx="2">
                  <c:v>0.69550000000000001</c:v>
                </c:pt>
                <c:pt idx="3">
                  <c:v>0.45999999999999996</c:v>
                </c:pt>
                <c:pt idx="4">
                  <c:v>4.7200000000000006E-2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585840"/>
        <c:axId val="217585448"/>
      </c:barChart>
      <c:catAx>
        <c:axId val="21758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7585448"/>
        <c:crosses val="autoZero"/>
        <c:auto val="1"/>
        <c:lblAlgn val="ctr"/>
        <c:lblOffset val="100"/>
        <c:noMultiLvlLbl val="0"/>
      </c:catAx>
      <c:valAx>
        <c:axId val="2175854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 </a:t>
                </a:r>
              </a:p>
            </c:rich>
          </c:tx>
          <c:layout>
            <c:manualLayout>
              <c:xMode val="edge"/>
              <c:yMode val="edge"/>
              <c:x val="1.3019877062036247E-2"/>
              <c:y val="0.44905494505494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758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858808266236037"/>
          <c:y val="0.19721565573534081"/>
          <c:w val="0.12249447664658068"/>
          <c:h val="9.8901791122263577E-2"/>
        </c:manualLayout>
      </c:layout>
      <c:overlay val="0"/>
      <c:spPr>
        <a:noFill/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19543466360408E-2"/>
          <c:y val="7.0622710622710638E-2"/>
          <c:w val="0.87615567486170021"/>
          <c:h val="0.844571428571428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Results!$J$8</c:f>
              <c:strCache>
                <c:ptCount val="1"/>
                <c:pt idx="0">
                  <c:v>WT α-syn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Results!$N$8:$N$13</c:f>
                <c:numCache>
                  <c:formatCode>General</c:formatCode>
                  <c:ptCount val="6"/>
                  <c:pt idx="0">
                    <c:v>2.7928480087537882E-2</c:v>
                  </c:pt>
                  <c:pt idx="1">
                    <c:v>0.12942822979036162</c:v>
                  </c:pt>
                  <c:pt idx="2">
                    <c:v>0.11828637565952677</c:v>
                  </c:pt>
                  <c:pt idx="3">
                    <c:v>0.13254779012366324</c:v>
                  </c:pt>
                  <c:pt idx="4">
                    <c:v>3.0550504633038929E-2</c:v>
                  </c:pt>
                  <c:pt idx="5">
                    <c:v>3.5745489225914924E-2</c:v>
                  </c:pt>
                </c:numCache>
              </c:numRef>
            </c:plus>
            <c:minus>
              <c:numRef>
                <c:f>Results!$N$9:$N$13</c:f>
                <c:numCache>
                  <c:formatCode>General</c:formatCode>
                  <c:ptCount val="5"/>
                  <c:pt idx="0">
                    <c:v>0.12942822979036162</c:v>
                  </c:pt>
                  <c:pt idx="1">
                    <c:v>0.11828637565952677</c:v>
                  </c:pt>
                  <c:pt idx="2">
                    <c:v>0.13254779012366324</c:v>
                  </c:pt>
                  <c:pt idx="3">
                    <c:v>3.0550504633038929E-2</c:v>
                  </c:pt>
                  <c:pt idx="4">
                    <c:v>3.5745489225914924E-2</c:v>
                  </c:pt>
                </c:numCache>
              </c:numRef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Results!$K$8:$K$13</c:f>
              <c:strCache>
                <c:ptCount val="6"/>
                <c:pt idx="0">
                  <c:v>pLuc only</c:v>
                </c:pt>
                <c:pt idx="1">
                  <c:v>pLuc + APP-Gal4</c:v>
                </c:pt>
                <c:pt idx="2">
                  <c:v>TAPI-1</c:v>
                </c:pt>
                <c:pt idx="3">
                  <c:v>βSI</c:v>
                </c:pt>
                <c:pt idx="4">
                  <c:v>βIV</c:v>
                </c:pt>
                <c:pt idx="5">
                  <c:v>DAPT</c:v>
                </c:pt>
              </c:strCache>
            </c:strRef>
          </c:cat>
          <c:val>
            <c:numRef>
              <c:f>Results!$L$8:$L$13</c:f>
              <c:numCache>
                <c:formatCode>0.0</c:formatCode>
                <c:ptCount val="6"/>
                <c:pt idx="0">
                  <c:v>0.05</c:v>
                </c:pt>
                <c:pt idx="1">
                  <c:v>0.67499999999999993</c:v>
                </c:pt>
                <c:pt idx="2">
                  <c:v>1.595</c:v>
                </c:pt>
                <c:pt idx="3">
                  <c:v>0.69550000000000001</c:v>
                </c:pt>
                <c:pt idx="4">
                  <c:v>0.45999999999999996</c:v>
                </c:pt>
                <c:pt idx="5">
                  <c:v>4.7200000000000006E-2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302952"/>
        <c:axId val="577302560"/>
      </c:barChart>
      <c:catAx>
        <c:axId val="57730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7302560"/>
        <c:crosses val="autoZero"/>
        <c:auto val="1"/>
        <c:lblAlgn val="ctr"/>
        <c:lblOffset val="100"/>
        <c:noMultiLvlLbl val="0"/>
      </c:catAx>
      <c:valAx>
        <c:axId val="577302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 </a:t>
                </a:r>
              </a:p>
            </c:rich>
          </c:tx>
          <c:layout>
            <c:manualLayout>
              <c:xMode val="edge"/>
              <c:yMode val="edge"/>
              <c:x val="1.3019877062036247E-2"/>
              <c:y val="0.44905494505494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out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7302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47625</xdr:rowOff>
    </xdr:from>
    <xdr:to>
      <xdr:col>11</xdr:col>
      <xdr:colOff>46758</xdr:colOff>
      <xdr:row>41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14</xdr:row>
      <xdr:rowOff>0</xdr:rowOff>
    </xdr:from>
    <xdr:to>
      <xdr:col>20</xdr:col>
      <xdr:colOff>523008</xdr:colOff>
      <xdr:row>40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15"/>
  <sheetViews>
    <sheetView showGridLines="0" tabSelected="1" workbookViewId="0">
      <selection activeCell="R13" sqref="R13"/>
    </sheetView>
  </sheetViews>
  <sheetFormatPr defaultRowHeight="12.75" x14ac:dyDescent="0.2"/>
  <cols>
    <col min="2" max="2" width="13.85546875" customWidth="1"/>
    <col min="10" max="10" width="11.28515625" customWidth="1"/>
    <col min="11" max="11" width="15.28515625" customWidth="1"/>
    <col min="15" max="15" width="28.5703125" bestFit="1" customWidth="1"/>
    <col min="18" max="18" width="9.140625" style="7"/>
    <col min="19" max="19" width="13.42578125" customWidth="1"/>
  </cols>
  <sheetData>
    <row r="1" spans="1:18" x14ac:dyDescent="0.2">
      <c r="B1" s="6" t="s">
        <v>22</v>
      </c>
    </row>
    <row r="2" spans="1:18" x14ac:dyDescent="0.2">
      <c r="A2" s="13" t="s">
        <v>3</v>
      </c>
      <c r="B2" s="13" t="s">
        <v>14</v>
      </c>
      <c r="C2" s="14" t="s">
        <v>6</v>
      </c>
      <c r="D2" s="15"/>
      <c r="E2" s="15"/>
      <c r="F2" s="15"/>
      <c r="G2" s="15"/>
      <c r="H2" s="15"/>
      <c r="J2" s="7"/>
      <c r="L2" s="11" t="s">
        <v>0</v>
      </c>
      <c r="M2" s="11" t="s">
        <v>1</v>
      </c>
      <c r="N2" s="11" t="s">
        <v>2</v>
      </c>
      <c r="O2" s="11" t="s">
        <v>24</v>
      </c>
      <c r="R2"/>
    </row>
    <row r="3" spans="1:18" x14ac:dyDescent="0.2">
      <c r="A3" s="35" t="s">
        <v>7</v>
      </c>
      <c r="B3" s="8" t="s">
        <v>15</v>
      </c>
      <c r="C3" s="33">
        <f>IF(pcDNA!B9="","",pcDNA!B9)</f>
        <v>0.72</v>
      </c>
      <c r="D3" s="33">
        <f>IF(pcDNA!C9="","",pcDNA!C9)</f>
        <v>0.67700000000000005</v>
      </c>
      <c r="E3" s="33">
        <f>IF(pcDNA!D9="","",pcDNA!D9)</f>
        <v>0.44</v>
      </c>
      <c r="F3" s="33">
        <f>IF(pcDNA!E9="","",pcDNA!E9)</f>
        <v>0.4</v>
      </c>
      <c r="G3" s="33">
        <f>IF(pcDNA!F9="","",pcDNA!F9)</f>
        <v>0.56999999999999995</v>
      </c>
      <c r="H3" s="33">
        <f>IF(pcDNA!G9="","",pcDNA!G9)</f>
        <v>1.75</v>
      </c>
      <c r="I3" s="7"/>
      <c r="J3" s="35" t="s">
        <v>25</v>
      </c>
      <c r="K3" s="8" t="s">
        <v>15</v>
      </c>
      <c r="L3" s="32">
        <f t="shared" ref="L3:L13" si="0">AVERAGE(C3:H3)</f>
        <v>0.75950000000000006</v>
      </c>
      <c r="M3" s="9">
        <f t="shared" ref="M3:M13" si="1">IFERROR(STDEV(C3:H3),"")</f>
        <v>0.50133571586313297</v>
      </c>
      <c r="N3" s="9">
        <f t="shared" ref="N3:N13" si="2">IFERROR(M3/(SQRT(COUNT(C3:H3))),"")</f>
        <v>0.20466944894960101</v>
      </c>
      <c r="O3" s="30"/>
      <c r="R3"/>
    </row>
    <row r="4" spans="1:18" x14ac:dyDescent="0.2">
      <c r="A4" s="36"/>
      <c r="B4" s="8" t="s">
        <v>9</v>
      </c>
      <c r="C4" s="33">
        <f>IF(pcDNA!B10="","",pcDNA!B10)</f>
        <v>0.56000000000000005</v>
      </c>
      <c r="D4" s="33">
        <f>IF(pcDNA!C10="","",pcDNA!C10)</f>
        <v>0.33300000000000002</v>
      </c>
      <c r="E4" s="33">
        <f>IF(pcDNA!D10="","",pcDNA!D10)</f>
        <v>1.6</v>
      </c>
      <c r="F4" s="33">
        <f>IF(pcDNA!E10="","",pcDNA!E10)</f>
        <v>2.27</v>
      </c>
      <c r="G4" s="33">
        <f>IF(pcDNA!F10="","",pcDNA!F10)</f>
        <v>3.51</v>
      </c>
      <c r="H4" s="33">
        <f>IF(pcDNA!G10="","",pcDNA!G10)</f>
        <v>2.06</v>
      </c>
      <c r="I4" s="7"/>
      <c r="J4" s="36"/>
      <c r="K4" s="8" t="str">
        <f>B4</f>
        <v>TAPI-1</v>
      </c>
      <c r="L4" s="32">
        <f t="shared" si="0"/>
        <v>1.7221666666666666</v>
      </c>
      <c r="M4" s="9">
        <f t="shared" si="1"/>
        <v>1.175239620956793</v>
      </c>
      <c r="N4" s="9">
        <f t="shared" si="2"/>
        <v>0.47978956614100915</v>
      </c>
      <c r="O4" s="31">
        <f>_xlfn.T.TEST(C4:H4,C3:H3,2,2)</f>
        <v>9.4736332226920072E-2</v>
      </c>
      <c r="R4"/>
    </row>
    <row r="5" spans="1:18" x14ac:dyDescent="0.2">
      <c r="A5" s="36"/>
      <c r="B5" s="8" t="s">
        <v>10</v>
      </c>
      <c r="C5" s="33">
        <f>IF(pcDNA!B11="","",pcDNA!B11)</f>
        <v>0.55000000000000004</v>
      </c>
      <c r="D5" s="33">
        <f>IF(pcDNA!C11="","",pcDNA!C11)</f>
        <v>0.33700000000000002</v>
      </c>
      <c r="E5" s="33">
        <f>IF(pcDNA!D11="","",pcDNA!D11)</f>
        <v>0.5</v>
      </c>
      <c r="F5" s="33">
        <f>IF(pcDNA!E11="","",pcDNA!E11)</f>
        <v>0.45</v>
      </c>
      <c r="G5" s="33">
        <f>IF(pcDNA!F11="","",pcDNA!F11)</f>
        <v>0.75</v>
      </c>
      <c r="H5" s="33">
        <f>IF(pcDNA!G11="","",pcDNA!G11)</f>
        <v>0.54</v>
      </c>
      <c r="I5" s="7"/>
      <c r="J5" s="36"/>
      <c r="K5" s="8" t="s">
        <v>27</v>
      </c>
      <c r="L5" s="32">
        <f t="shared" si="0"/>
        <v>0.52116666666666667</v>
      </c>
      <c r="M5" s="9">
        <f t="shared" si="1"/>
        <v>0.13636776256383598</v>
      </c>
      <c r="N5" s="9">
        <f t="shared" si="2"/>
        <v>5.5671905941068023E-2</v>
      </c>
      <c r="O5" s="30">
        <f>_xlfn.T.TEST(C5:H5,C3:H3,2,2)</f>
        <v>0.28741116056515298</v>
      </c>
      <c r="R5"/>
    </row>
    <row r="6" spans="1:18" x14ac:dyDescent="0.2">
      <c r="A6" s="36"/>
      <c r="B6" s="8" t="s">
        <v>11</v>
      </c>
      <c r="C6" s="33" t="str">
        <f>IF(pcDNA!B12="","",pcDNA!B12)</f>
        <v/>
      </c>
      <c r="D6" s="33" t="str">
        <f>IF(pcDNA!C12="","",pcDNA!C12)</f>
        <v/>
      </c>
      <c r="E6" s="33">
        <f>IF(pcDNA!D12="","",pcDNA!D12)</f>
        <v>0.46</v>
      </c>
      <c r="F6" s="33">
        <f>IF(pcDNA!E12="","",pcDNA!E12)</f>
        <v>0.39</v>
      </c>
      <c r="G6" s="33">
        <f>IF(pcDNA!F12="","",pcDNA!F12)</f>
        <v>0.77</v>
      </c>
      <c r="H6" s="33" t="str">
        <f>IF(pcDNA!G12="","",pcDNA!G12)</f>
        <v/>
      </c>
      <c r="J6" s="36"/>
      <c r="K6" s="8" t="s">
        <v>28</v>
      </c>
      <c r="L6" s="32">
        <f t="shared" si="0"/>
        <v>0.54</v>
      </c>
      <c r="M6" s="9">
        <f t="shared" si="1"/>
        <v>0.2022374841615667</v>
      </c>
      <c r="N6" s="9">
        <f t="shared" si="2"/>
        <v>0.11676186592091321</v>
      </c>
      <c r="O6" s="30">
        <f>_xlfn.T.TEST(C6:H6,C3:H3,2,2)</f>
        <v>0.50072920988816694</v>
      </c>
      <c r="R6"/>
    </row>
    <row r="7" spans="1:18" x14ac:dyDescent="0.2">
      <c r="A7" s="37"/>
      <c r="B7" s="8" t="s">
        <v>12</v>
      </c>
      <c r="C7" s="33">
        <f>IF(pcDNA!B13="","",pcDNA!B13)</f>
        <v>0.18</v>
      </c>
      <c r="D7" s="33">
        <f>IF(pcDNA!C13="","",pcDNA!C13)</f>
        <v>6.0000000000000001E-3</v>
      </c>
      <c r="E7" s="33">
        <f>IF(pcDNA!D13="","",pcDNA!D13)</f>
        <v>7.0000000000000001E-3</v>
      </c>
      <c r="F7" s="33">
        <f>IF(pcDNA!E13="","",pcDNA!E13)</f>
        <v>4.0000000000000001E-3</v>
      </c>
      <c r="G7" s="33">
        <f>IF(pcDNA!F13="","",pcDNA!F13)</f>
        <v>1.7000000000000001E-2</v>
      </c>
      <c r="H7" s="33" t="str">
        <f>IF(pcDNA!G13="","",pcDNA!G13)</f>
        <v/>
      </c>
      <c r="J7" s="37"/>
      <c r="K7" s="8" t="str">
        <f>B7</f>
        <v>DAPT</v>
      </c>
      <c r="L7" s="32">
        <f t="shared" si="0"/>
        <v>4.2800000000000005E-2</v>
      </c>
      <c r="M7" s="9">
        <f t="shared" si="1"/>
        <v>7.6861563866473595E-2</v>
      </c>
      <c r="N7" s="9">
        <f t="shared" si="2"/>
        <v>3.43735363324753E-2</v>
      </c>
      <c r="O7" s="31">
        <f>_xlfn.T.TEST(C7:H7,C3:H3,2,2)</f>
        <v>1.1964968385175054E-2</v>
      </c>
      <c r="R7"/>
    </row>
    <row r="8" spans="1:18" x14ac:dyDescent="0.2">
      <c r="A8" s="38" t="s">
        <v>13</v>
      </c>
      <c r="B8" s="8" t="s">
        <v>29</v>
      </c>
      <c r="C8" s="33"/>
      <c r="D8" s="33">
        <v>0.02</v>
      </c>
      <c r="E8" s="33">
        <v>0.16</v>
      </c>
      <c r="F8" s="33">
        <v>0.01</v>
      </c>
      <c r="G8" s="33">
        <v>0.02</v>
      </c>
      <c r="H8" s="33">
        <v>0.04</v>
      </c>
      <c r="J8" s="38" t="s">
        <v>26</v>
      </c>
      <c r="K8" s="8" t="s">
        <v>30</v>
      </c>
      <c r="L8" s="32">
        <f>AVERAGE(C8:H8)</f>
        <v>0.05</v>
      </c>
      <c r="M8" s="9">
        <f t="shared" ref="M8" si="3">IFERROR(STDEV(C8:H8),"")</f>
        <v>6.2449979983983987E-2</v>
      </c>
      <c r="N8" s="9">
        <f>IFERROR(M8/(SQRT(COUNT(C8:H8))),"")</f>
        <v>2.7928480087537882E-2</v>
      </c>
      <c r="O8" s="31">
        <f>_xlfn.T.TEST(C8:H8,C9:H9,2,2)</f>
        <v>1.9857632273425508E-3</v>
      </c>
      <c r="R8"/>
    </row>
    <row r="9" spans="1:18" ht="12.75" customHeight="1" x14ac:dyDescent="0.2">
      <c r="A9" s="39"/>
      <c r="B9" s="8" t="s">
        <v>15</v>
      </c>
      <c r="C9" s="33">
        <f>IF(WT_alpha_syn!B9="","",WT_alpha_syn!B9)</f>
        <v>1.21</v>
      </c>
      <c r="D9" s="33">
        <f>IF(WT_alpha_syn!C9="","",WT_alpha_syn!C9)</f>
        <v>0.81</v>
      </c>
      <c r="E9" s="33">
        <f>IF(WT_alpha_syn!D9="","",WT_alpha_syn!D9)</f>
        <v>0.71</v>
      </c>
      <c r="F9" s="33">
        <f>IF(WT_alpha_syn!E9="","",WT_alpha_syn!E9)</f>
        <v>0.54</v>
      </c>
      <c r="G9" s="33">
        <f>IF(WT_alpha_syn!F9="","",WT_alpha_syn!F9)</f>
        <v>0.3</v>
      </c>
      <c r="H9" s="33">
        <f>IF(WT_alpha_syn!G9="","",WT_alpha_syn!G9)</f>
        <v>0.48</v>
      </c>
      <c r="J9" s="39"/>
      <c r="K9" s="8" t="s">
        <v>31</v>
      </c>
      <c r="L9" s="32">
        <f t="shared" si="0"/>
        <v>0.67499999999999993</v>
      </c>
      <c r="M9" s="9">
        <f t="shared" si="1"/>
        <v>0.31703312129807493</v>
      </c>
      <c r="N9" s="9">
        <f t="shared" si="2"/>
        <v>0.12942822979036162</v>
      </c>
      <c r="O9" s="30"/>
      <c r="R9"/>
    </row>
    <row r="10" spans="1:18" ht="12.75" customHeight="1" x14ac:dyDescent="0.2">
      <c r="A10" s="39"/>
      <c r="B10" s="8" t="s">
        <v>9</v>
      </c>
      <c r="C10" s="33">
        <f>IF(WT_alpha_syn!B10="","",WT_alpha_syn!B10)</f>
        <v>1.1100000000000001</v>
      </c>
      <c r="D10" s="33">
        <f>IF(WT_alpha_syn!C10="","",WT_alpha_syn!C10)</f>
        <v>1.77</v>
      </c>
      <c r="E10" s="33">
        <f>IF(WT_alpha_syn!D10="","",WT_alpha_syn!D10)</f>
        <v>1.98</v>
      </c>
      <c r="F10" s="33">
        <f>IF(WT_alpha_syn!E10="","",WT_alpha_syn!E10)</f>
        <v>1.54</v>
      </c>
      <c r="G10" s="33">
        <f>IF(WT_alpha_syn!F10="","",WT_alpha_syn!F10)</f>
        <v>1.62</v>
      </c>
      <c r="H10" s="33">
        <f>IF(WT_alpha_syn!G10="","",WT_alpha_syn!G10)</f>
        <v>1.55</v>
      </c>
      <c r="J10" s="39"/>
      <c r="K10" s="8" t="str">
        <f>B10</f>
        <v>TAPI-1</v>
      </c>
      <c r="L10" s="32">
        <f t="shared" si="0"/>
        <v>1.595</v>
      </c>
      <c r="M10" s="9">
        <f t="shared" si="1"/>
        <v>0.28974126388900856</v>
      </c>
      <c r="N10" s="9">
        <f t="shared" si="2"/>
        <v>0.11828637565952677</v>
      </c>
      <c r="O10" s="31">
        <f>_xlfn.T.TEST(C10:H10,C9:H9,2,2)</f>
        <v>3.7499367487923903E-4</v>
      </c>
      <c r="R10"/>
    </row>
    <row r="11" spans="1:18" x14ac:dyDescent="0.2">
      <c r="A11" s="39"/>
      <c r="B11" s="8" t="s">
        <v>10</v>
      </c>
      <c r="C11" s="33">
        <f>IF(WT_alpha_syn!B11="","",WT_alpha_syn!B11)</f>
        <v>1.3</v>
      </c>
      <c r="D11" s="33">
        <f>IF(WT_alpha_syn!C11="","",WT_alpha_syn!C11)</f>
        <v>0.78300000000000003</v>
      </c>
      <c r="E11" s="33">
        <f>IF(WT_alpha_syn!D11="","",WT_alpha_syn!D11)</f>
        <v>0.65</v>
      </c>
      <c r="F11" s="33">
        <f>IF(WT_alpha_syn!E11="","",WT_alpha_syn!E11)</f>
        <v>0.45</v>
      </c>
      <c r="G11" s="33">
        <f>IF(WT_alpha_syn!F11="","",WT_alpha_syn!F11)</f>
        <v>0.42</v>
      </c>
      <c r="H11" s="33">
        <f>IF(WT_alpha_syn!G11="","",WT_alpha_syn!G11)</f>
        <v>0.56999999999999995</v>
      </c>
      <c r="I11" s="7"/>
      <c r="J11" s="39"/>
      <c r="K11" s="8" t="s">
        <v>27</v>
      </c>
      <c r="L11" s="32">
        <f t="shared" si="0"/>
        <v>0.69550000000000001</v>
      </c>
      <c r="M11" s="9">
        <f t="shared" si="1"/>
        <v>0.3246744523364905</v>
      </c>
      <c r="N11" s="9">
        <f t="shared" si="2"/>
        <v>0.13254779012366324</v>
      </c>
      <c r="O11" s="30">
        <f>_xlfn.T.TEST(C11:H11,C9:H9,2,2)</f>
        <v>0.91407819243525856</v>
      </c>
      <c r="R11"/>
    </row>
    <row r="12" spans="1:18" x14ac:dyDescent="0.2">
      <c r="A12" s="39"/>
      <c r="B12" s="8" t="s">
        <v>11</v>
      </c>
      <c r="C12" s="33" t="str">
        <f>IF(WT_alpha_syn!B12="","",WT_alpha_syn!B12)</f>
        <v/>
      </c>
      <c r="D12" s="33" t="str">
        <f>IF(WT_alpha_syn!C12="","",WT_alpha_syn!C12)</f>
        <v/>
      </c>
      <c r="E12" s="33">
        <f>IF(WT_alpha_syn!D12="","",WT_alpha_syn!D12)</f>
        <v>0.4</v>
      </c>
      <c r="F12" s="33">
        <f>IF(WT_alpha_syn!E12="","",WT_alpha_syn!E12)</f>
        <v>0.48</v>
      </c>
      <c r="G12" s="33">
        <f>IF(WT_alpha_syn!F12="","",WT_alpha_syn!F12)</f>
        <v>0.5</v>
      </c>
      <c r="H12" s="33" t="str">
        <f>IF(WT_alpha_syn!G12="","",WT_alpha_syn!G12)</f>
        <v/>
      </c>
      <c r="I12" s="7"/>
      <c r="J12" s="39"/>
      <c r="K12" s="8" t="s">
        <v>28</v>
      </c>
      <c r="L12" s="32">
        <f t="shared" si="0"/>
        <v>0.45999999999999996</v>
      </c>
      <c r="M12" s="9">
        <f t="shared" si="1"/>
        <v>5.2915026221291801E-2</v>
      </c>
      <c r="N12" s="9">
        <f t="shared" si="2"/>
        <v>3.0550504633038929E-2</v>
      </c>
      <c r="O12" s="30">
        <f>_xlfn.T.TEST(C12:H12,C9:H9,2,2)</f>
        <v>0.29629057629078709</v>
      </c>
      <c r="R12"/>
    </row>
    <row r="13" spans="1:18" x14ac:dyDescent="0.2">
      <c r="A13" s="39"/>
      <c r="B13" s="8" t="s">
        <v>12</v>
      </c>
      <c r="C13" s="33">
        <f>IF(WT_alpha_syn!B13="","",WT_alpha_syn!B13)</f>
        <v>0.19</v>
      </c>
      <c r="D13" s="33">
        <f>IF(WT_alpha_syn!C13="","",WT_alpha_syn!C13)</f>
        <v>0.01</v>
      </c>
      <c r="E13" s="33">
        <f>IF(WT_alpha_syn!D13="","",WT_alpha_syn!D13)</f>
        <v>1.7999999999999999E-2</v>
      </c>
      <c r="F13" s="33">
        <f>IF(WT_alpha_syn!E13="","",WT_alpha_syn!E13)</f>
        <v>7.0000000000000001E-3</v>
      </c>
      <c r="G13" s="33">
        <f>IF(WT_alpha_syn!F13="","",WT_alpha_syn!F13)</f>
        <v>1.0999999999999999E-2</v>
      </c>
      <c r="H13" s="33" t="str">
        <f>IF(WT_alpha_syn!G13="","",WT_alpha_syn!G13)</f>
        <v/>
      </c>
      <c r="I13" s="7"/>
      <c r="J13" s="39"/>
      <c r="K13" s="8" t="str">
        <f>B13</f>
        <v>DAPT</v>
      </c>
      <c r="L13" s="32">
        <f t="shared" si="0"/>
        <v>4.7200000000000006E-2</v>
      </c>
      <c r="M13" s="9">
        <f t="shared" si="1"/>
        <v>7.9929343798132116E-2</v>
      </c>
      <c r="N13" s="9">
        <f t="shared" si="2"/>
        <v>3.5745489225914924E-2</v>
      </c>
      <c r="O13" s="31">
        <f>_xlfn.T.TEST(C13:H13,C9:H9,2,2)</f>
        <v>2.0498665422791821E-3</v>
      </c>
      <c r="R13"/>
    </row>
    <row r="14" spans="1:18" x14ac:dyDescent="0.2">
      <c r="R14"/>
    </row>
    <row r="15" spans="1:18" x14ac:dyDescent="0.2">
      <c r="Q15" s="7"/>
    </row>
  </sheetData>
  <mergeCells count="4">
    <mergeCell ref="A3:A7"/>
    <mergeCell ref="J3:J7"/>
    <mergeCell ref="A8:A13"/>
    <mergeCell ref="J8:J1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G19" sqref="G19"/>
    </sheetView>
  </sheetViews>
  <sheetFormatPr defaultRowHeight="12.75" x14ac:dyDescent="0.2"/>
  <cols>
    <col min="1" max="1" width="15.140625" customWidth="1"/>
  </cols>
  <sheetData>
    <row r="1" spans="1:15" x14ac:dyDescent="0.2">
      <c r="A1" s="1"/>
      <c r="B1" s="3" t="s">
        <v>17</v>
      </c>
      <c r="C1" s="3" t="s">
        <v>18</v>
      </c>
      <c r="D1" s="4" t="s">
        <v>19</v>
      </c>
      <c r="E1" s="4" t="s">
        <v>20</v>
      </c>
      <c r="F1" s="5" t="s">
        <v>21</v>
      </c>
      <c r="G1" s="16" t="s">
        <v>23</v>
      </c>
    </row>
    <row r="2" spans="1:15" x14ac:dyDescent="0.2">
      <c r="A2" s="18" t="s">
        <v>15</v>
      </c>
      <c r="B2" s="25">
        <v>0.63</v>
      </c>
      <c r="C2" s="25">
        <v>1.44</v>
      </c>
      <c r="D2" s="26">
        <v>0.56999999999999995</v>
      </c>
      <c r="E2" s="26">
        <v>0.44</v>
      </c>
      <c r="F2" s="27">
        <v>2.19</v>
      </c>
      <c r="G2" s="28">
        <v>0.86</v>
      </c>
    </row>
    <row r="3" spans="1:15" x14ac:dyDescent="0.2">
      <c r="A3" s="19" t="s">
        <v>9</v>
      </c>
      <c r="B3" s="29">
        <v>0.4932945226155524</v>
      </c>
      <c r="C3" s="23">
        <v>2.8339547019161015</v>
      </c>
      <c r="D3" s="22">
        <v>2.1005930272130064</v>
      </c>
      <c r="E3" s="22">
        <v>2.4930506597198407</v>
      </c>
      <c r="F3" s="22">
        <v>13.569482797957129</v>
      </c>
      <c r="G3" s="22">
        <v>2.3717540198389737</v>
      </c>
      <c r="H3" s="2"/>
      <c r="I3" s="2"/>
      <c r="J3" s="2"/>
      <c r="K3" s="2"/>
      <c r="L3" s="2"/>
      <c r="M3" s="2"/>
      <c r="N3" s="2"/>
    </row>
    <row r="4" spans="1:15" x14ac:dyDescent="0.2">
      <c r="A4" s="19" t="s">
        <v>10</v>
      </c>
      <c r="B4" s="22">
        <v>0.48666431263372428</v>
      </c>
      <c r="C4" s="23">
        <v>0.71562928729890507</v>
      </c>
      <c r="D4" s="22">
        <v>0.66062663143228062</v>
      </c>
      <c r="E4" s="22">
        <v>0.49280258498093954</v>
      </c>
      <c r="F4" s="22">
        <v>2.9105000452836061</v>
      </c>
      <c r="G4" s="22">
        <v>0.61557319666231092</v>
      </c>
      <c r="H4" s="2"/>
      <c r="I4" s="2"/>
      <c r="J4" s="2"/>
      <c r="K4" s="2"/>
      <c r="L4" s="2"/>
      <c r="M4" s="2"/>
      <c r="N4" s="2"/>
    </row>
    <row r="5" spans="1:15" x14ac:dyDescent="0.2">
      <c r="A5" s="19" t="s">
        <v>11</v>
      </c>
      <c r="B5" s="21"/>
      <c r="C5" s="21"/>
      <c r="D5" s="22">
        <v>0.61198986489880247</v>
      </c>
      <c r="E5" s="22">
        <v>0.43304936107065728</v>
      </c>
      <c r="F5" s="22">
        <v>2.9962782173575393</v>
      </c>
      <c r="G5" s="22"/>
      <c r="H5" s="2"/>
      <c r="I5" s="2"/>
      <c r="J5" s="2"/>
      <c r="K5" s="2"/>
      <c r="L5" s="2"/>
      <c r="M5" s="2"/>
      <c r="N5" s="2"/>
    </row>
    <row r="6" spans="1:15" x14ac:dyDescent="0.2">
      <c r="A6" s="19" t="s">
        <v>12</v>
      </c>
      <c r="B6" s="22">
        <v>0.15958798723410259</v>
      </c>
      <c r="C6" s="23">
        <v>1.3559862566664759E-2</v>
      </c>
      <c r="D6" s="22">
        <v>9.7011349092056241E-3</v>
      </c>
      <c r="E6" s="22">
        <v>4.4342016765143762E-3</v>
      </c>
      <c r="F6" s="22">
        <v>6.7106481560178233E-2</v>
      </c>
      <c r="G6" s="22"/>
      <c r="H6" s="2"/>
      <c r="I6" s="2"/>
      <c r="J6" s="2"/>
      <c r="K6" s="2"/>
      <c r="L6" s="2"/>
      <c r="M6" s="2"/>
      <c r="N6" s="2"/>
    </row>
    <row r="7" spans="1:15" x14ac:dyDescent="0.2">
      <c r="B7" s="21"/>
      <c r="C7" s="21"/>
      <c r="D7" s="21"/>
      <c r="E7" s="21"/>
      <c r="F7" s="21"/>
      <c r="G7" s="21"/>
    </row>
    <row r="8" spans="1:15" x14ac:dyDescent="0.2">
      <c r="A8" s="20" t="s">
        <v>16</v>
      </c>
      <c r="B8" s="21"/>
      <c r="C8" s="21"/>
      <c r="D8" s="21"/>
      <c r="E8" s="21"/>
      <c r="F8" s="21"/>
      <c r="G8" s="21"/>
    </row>
    <row r="9" spans="1:15" x14ac:dyDescent="0.2">
      <c r="A9" s="19" t="s">
        <v>15</v>
      </c>
      <c r="B9" s="24">
        <v>0.72</v>
      </c>
      <c r="C9" s="24">
        <v>0.67700000000000005</v>
      </c>
      <c r="D9" s="24">
        <v>0.44</v>
      </c>
      <c r="E9" s="24">
        <v>0.4</v>
      </c>
      <c r="F9" s="24">
        <v>0.56999999999999995</v>
      </c>
      <c r="G9" s="24">
        <v>1.75</v>
      </c>
      <c r="H9" s="10" t="str">
        <f t="shared" ref="H9:N9" si="0">IF(OR(H2="",H2=""),"",H2/H2)</f>
        <v/>
      </c>
      <c r="I9" s="10" t="str">
        <f t="shared" si="0"/>
        <v/>
      </c>
      <c r="J9" s="10" t="str">
        <f t="shared" si="0"/>
        <v/>
      </c>
      <c r="K9" s="10" t="str">
        <f t="shared" si="0"/>
        <v/>
      </c>
      <c r="L9" s="10" t="str">
        <f t="shared" si="0"/>
        <v/>
      </c>
      <c r="M9" s="10" t="str">
        <f t="shared" si="0"/>
        <v/>
      </c>
      <c r="N9" s="10" t="str">
        <f t="shared" si="0"/>
        <v/>
      </c>
    </row>
    <row r="10" spans="1:15" x14ac:dyDescent="0.2">
      <c r="A10" s="19" t="s">
        <v>9</v>
      </c>
      <c r="B10" s="24">
        <v>0.56000000000000005</v>
      </c>
      <c r="C10" s="24">
        <v>0.33300000000000002</v>
      </c>
      <c r="D10" s="24">
        <v>1.6</v>
      </c>
      <c r="E10" s="24">
        <v>2.27</v>
      </c>
      <c r="F10" s="24">
        <v>3.51</v>
      </c>
      <c r="G10" s="24">
        <v>2.06</v>
      </c>
      <c r="H10" s="10" t="str">
        <f t="shared" ref="H10:N10" si="1">IF(OR(H2="",H3=""),"",H3/H2)</f>
        <v/>
      </c>
      <c r="I10" s="10" t="str">
        <f t="shared" si="1"/>
        <v/>
      </c>
      <c r="J10" s="10" t="str">
        <f t="shared" si="1"/>
        <v/>
      </c>
      <c r="K10" s="10" t="str">
        <f t="shared" si="1"/>
        <v/>
      </c>
      <c r="L10" s="10" t="str">
        <f t="shared" si="1"/>
        <v/>
      </c>
      <c r="M10" s="10" t="str">
        <f t="shared" si="1"/>
        <v/>
      </c>
      <c r="N10" s="10" t="str">
        <f t="shared" si="1"/>
        <v/>
      </c>
    </row>
    <row r="11" spans="1:15" x14ac:dyDescent="0.2">
      <c r="A11" s="19" t="s">
        <v>10</v>
      </c>
      <c r="B11" s="24">
        <v>0.55000000000000004</v>
      </c>
      <c r="C11" s="24">
        <v>0.33700000000000002</v>
      </c>
      <c r="D11" s="24">
        <v>0.5</v>
      </c>
      <c r="E11" s="24">
        <v>0.45</v>
      </c>
      <c r="F11" s="24">
        <v>0.75</v>
      </c>
      <c r="G11" s="24">
        <v>0.54</v>
      </c>
      <c r="H11" s="10" t="str">
        <f t="shared" ref="H11:N11" si="2">IF(OR(H2="",H4=""),"",H4/H2)</f>
        <v/>
      </c>
      <c r="I11" s="10" t="str">
        <f t="shared" si="2"/>
        <v/>
      </c>
      <c r="J11" s="10" t="str">
        <f t="shared" si="2"/>
        <v/>
      </c>
      <c r="K11" s="10" t="str">
        <f t="shared" si="2"/>
        <v/>
      </c>
      <c r="L11" s="10" t="str">
        <f t="shared" si="2"/>
        <v/>
      </c>
      <c r="M11" s="10" t="str">
        <f t="shared" si="2"/>
        <v/>
      </c>
      <c r="N11" s="10" t="str">
        <f t="shared" si="2"/>
        <v/>
      </c>
    </row>
    <row r="12" spans="1:15" x14ac:dyDescent="0.2">
      <c r="A12" s="19" t="s">
        <v>11</v>
      </c>
      <c r="B12" s="24" t="str">
        <f t="shared" ref="B12:N12" si="3">IF(OR(B2="",B5=""),"",B5/B2)</f>
        <v/>
      </c>
      <c r="C12" s="24" t="str">
        <f t="shared" si="3"/>
        <v/>
      </c>
      <c r="D12" s="24">
        <v>0.46</v>
      </c>
      <c r="E12" s="24">
        <v>0.39</v>
      </c>
      <c r="F12" s="24">
        <v>0.77</v>
      </c>
      <c r="G12" s="24" t="str">
        <f t="shared" si="3"/>
        <v/>
      </c>
      <c r="H12" s="10" t="str">
        <f t="shared" si="3"/>
        <v/>
      </c>
      <c r="I12" s="10" t="str">
        <f t="shared" si="3"/>
        <v/>
      </c>
      <c r="J12" s="10" t="str">
        <f t="shared" si="3"/>
        <v/>
      </c>
      <c r="K12" s="10" t="str">
        <f t="shared" si="3"/>
        <v/>
      </c>
      <c r="L12" s="10" t="str">
        <f t="shared" si="3"/>
        <v/>
      </c>
      <c r="M12" s="10" t="str">
        <f t="shared" si="3"/>
        <v/>
      </c>
      <c r="N12" s="10" t="str">
        <f t="shared" si="3"/>
        <v/>
      </c>
    </row>
    <row r="13" spans="1:15" x14ac:dyDescent="0.2">
      <c r="A13" s="19" t="s">
        <v>12</v>
      </c>
      <c r="B13" s="24">
        <v>0.18</v>
      </c>
      <c r="C13" s="24">
        <v>6.0000000000000001E-3</v>
      </c>
      <c r="D13" s="24">
        <v>7.0000000000000001E-3</v>
      </c>
      <c r="E13" s="24">
        <v>4.0000000000000001E-3</v>
      </c>
      <c r="F13" s="24">
        <v>1.7000000000000001E-2</v>
      </c>
      <c r="G13" s="24" t="str">
        <f t="shared" ref="G13:N13" si="4">IF(OR(G2="",G6=""),"",G6/G2)</f>
        <v/>
      </c>
      <c r="H13" s="10" t="str">
        <f t="shared" si="4"/>
        <v/>
      </c>
      <c r="I13" s="10" t="str">
        <f t="shared" si="4"/>
        <v/>
      </c>
      <c r="J13" s="10" t="str">
        <f t="shared" si="4"/>
        <v/>
      </c>
      <c r="K13" s="10" t="str">
        <f t="shared" si="4"/>
        <v/>
      </c>
      <c r="L13" s="10" t="str">
        <f t="shared" si="4"/>
        <v/>
      </c>
      <c r="M13" s="10" t="str">
        <f t="shared" si="4"/>
        <v/>
      </c>
      <c r="N13" s="10" t="str">
        <f t="shared" si="4"/>
        <v/>
      </c>
    </row>
    <row r="15" spans="1:15" x14ac:dyDescent="0.2">
      <c r="A15" s="20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2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x14ac:dyDescent="0.2">
      <c r="A17" s="20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2">
      <c r="O19" s="16"/>
    </row>
    <row r="20" spans="1:15" x14ac:dyDescent="0.2">
      <c r="B20" t="s">
        <v>4</v>
      </c>
    </row>
    <row r="21" spans="1:15" x14ac:dyDescent="0.2">
      <c r="B21" s="12"/>
      <c r="C21" t="s">
        <v>5</v>
      </c>
    </row>
    <row r="22" spans="1:15" x14ac:dyDescent="0.2">
      <c r="B22" s="17"/>
      <c r="C22" t="s">
        <v>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C14" sqref="C14:G14"/>
    </sheetView>
  </sheetViews>
  <sheetFormatPr defaultRowHeight="12.75" x14ac:dyDescent="0.2"/>
  <cols>
    <col min="1" max="1" width="21.85546875" customWidth="1"/>
  </cols>
  <sheetData>
    <row r="1" spans="1:15" x14ac:dyDescent="0.2">
      <c r="A1" s="1"/>
      <c r="B1" s="3" t="s">
        <v>17</v>
      </c>
      <c r="C1" s="3" t="s">
        <v>18</v>
      </c>
      <c r="D1" s="4" t="s">
        <v>19</v>
      </c>
      <c r="E1" s="4" t="s">
        <v>20</v>
      </c>
      <c r="F1" s="5" t="s">
        <v>21</v>
      </c>
      <c r="G1" s="16" t="s">
        <v>23</v>
      </c>
    </row>
    <row r="2" spans="1:15" x14ac:dyDescent="0.2">
      <c r="A2" s="18" t="s">
        <v>15</v>
      </c>
      <c r="B2" s="22">
        <v>1.06</v>
      </c>
      <c r="C2" s="22">
        <v>1.72</v>
      </c>
      <c r="D2" s="23">
        <v>0.93</v>
      </c>
      <c r="E2" s="23">
        <v>0.59</v>
      </c>
      <c r="F2" s="23">
        <v>1.1499999999999999</v>
      </c>
      <c r="G2" s="23">
        <v>0.59</v>
      </c>
      <c r="H2" s="2"/>
      <c r="I2" s="2"/>
      <c r="J2" s="2"/>
      <c r="K2" s="2"/>
      <c r="L2" s="2"/>
      <c r="M2" s="2"/>
      <c r="N2" s="2"/>
    </row>
    <row r="3" spans="1:15" x14ac:dyDescent="0.2">
      <c r="A3" s="19" t="s">
        <v>9</v>
      </c>
      <c r="B3" s="21">
        <v>0.9734481822950134</v>
      </c>
      <c r="C3" s="23">
        <v>3.7627732271359022</v>
      </c>
      <c r="D3" s="22">
        <v>2.6050960450596463</v>
      </c>
      <c r="E3" s="22">
        <v>1.698101915838669</v>
      </c>
      <c r="F3" s="22">
        <v>6.2634075751601408</v>
      </c>
      <c r="G3" s="22">
        <v>1.7786042150049992</v>
      </c>
      <c r="H3" s="2"/>
      <c r="I3" s="2"/>
      <c r="J3" s="2"/>
      <c r="K3" s="2"/>
      <c r="L3" s="2"/>
      <c r="M3" s="2"/>
      <c r="N3" s="2"/>
    </row>
    <row r="4" spans="1:15" x14ac:dyDescent="0.2">
      <c r="A4" s="19" t="s">
        <v>10</v>
      </c>
      <c r="B4" s="22">
        <v>1.145109764105293</v>
      </c>
      <c r="C4" s="23">
        <v>1.6655360887839212</v>
      </c>
      <c r="D4" s="22">
        <v>0.85020681955242561</v>
      </c>
      <c r="E4" s="22">
        <v>0.49630364505049801</v>
      </c>
      <c r="F4" s="22">
        <v>1.638919260802731</v>
      </c>
      <c r="G4" s="22">
        <v>0.65604640777816303</v>
      </c>
      <c r="H4" s="2"/>
      <c r="I4" s="2"/>
      <c r="J4" s="2"/>
      <c r="K4" s="2"/>
      <c r="L4" s="2"/>
      <c r="M4" s="2"/>
      <c r="N4" s="2"/>
    </row>
    <row r="5" spans="1:15" x14ac:dyDescent="0.2">
      <c r="A5" s="19" t="s">
        <v>11</v>
      </c>
      <c r="B5" s="21"/>
      <c r="C5" s="21"/>
      <c r="D5" s="22">
        <v>0.52922485701589217</v>
      </c>
      <c r="E5" s="22">
        <v>0.52462610069196658</v>
      </c>
      <c r="F5" s="22">
        <v>1.9335567461436012</v>
      </c>
      <c r="G5" s="22"/>
      <c r="H5" s="2"/>
      <c r="I5" s="2"/>
      <c r="J5" s="2"/>
      <c r="K5" s="2"/>
      <c r="L5" s="2"/>
      <c r="M5" s="2"/>
      <c r="N5" s="2"/>
    </row>
    <row r="6" spans="1:15" x14ac:dyDescent="0.2">
      <c r="A6" s="19" t="s">
        <v>12</v>
      </c>
      <c r="B6" s="22">
        <v>0.16794961526926877</v>
      </c>
      <c r="C6" s="23">
        <v>2.1953816805095096E-2</v>
      </c>
      <c r="D6" s="22">
        <v>2.3884971366406434E-2</v>
      </c>
      <c r="E6" s="22">
        <v>7.3371803814966169E-3</v>
      </c>
      <c r="F6" s="22">
        <v>4.446645531674237E-2</v>
      </c>
      <c r="G6" s="22"/>
      <c r="H6" s="2"/>
      <c r="I6" s="2"/>
      <c r="J6" s="2"/>
      <c r="K6" s="2"/>
      <c r="L6" s="2"/>
      <c r="M6" s="2"/>
      <c r="N6" s="2"/>
    </row>
    <row r="8" spans="1:15" x14ac:dyDescent="0.2">
      <c r="A8" s="20" t="s">
        <v>16</v>
      </c>
    </row>
    <row r="9" spans="1:15" x14ac:dyDescent="0.2">
      <c r="A9" s="19" t="s">
        <v>15</v>
      </c>
      <c r="B9" s="24">
        <v>1.21</v>
      </c>
      <c r="C9" s="24">
        <v>0.81</v>
      </c>
      <c r="D9" s="24">
        <v>0.71</v>
      </c>
      <c r="E9" s="24">
        <v>0.54</v>
      </c>
      <c r="F9" s="24">
        <v>0.3</v>
      </c>
      <c r="G9" s="24">
        <v>0.48</v>
      </c>
      <c r="H9" s="10" t="str">
        <f t="shared" ref="H9:N9" si="0">IF(OR(H2="",H2=""),"",H2/H2)</f>
        <v/>
      </c>
      <c r="I9" s="10" t="str">
        <f t="shared" si="0"/>
        <v/>
      </c>
      <c r="J9" s="10" t="str">
        <f t="shared" si="0"/>
        <v/>
      </c>
      <c r="K9" s="10" t="str">
        <f t="shared" si="0"/>
        <v/>
      </c>
      <c r="L9" s="10" t="str">
        <f t="shared" si="0"/>
        <v/>
      </c>
      <c r="M9" s="10" t="str">
        <f t="shared" si="0"/>
        <v/>
      </c>
      <c r="N9" s="10" t="str">
        <f t="shared" si="0"/>
        <v/>
      </c>
    </row>
    <row r="10" spans="1:15" x14ac:dyDescent="0.2">
      <c r="A10" s="19" t="s">
        <v>9</v>
      </c>
      <c r="B10" s="24">
        <v>1.1100000000000001</v>
      </c>
      <c r="C10" s="24">
        <v>1.77</v>
      </c>
      <c r="D10" s="24">
        <v>1.98</v>
      </c>
      <c r="E10" s="24">
        <v>1.54</v>
      </c>
      <c r="F10" s="24">
        <v>1.62</v>
      </c>
      <c r="G10" s="24">
        <v>1.55</v>
      </c>
      <c r="H10" s="10" t="str">
        <f t="shared" ref="H10:N10" si="1">IF(OR(H2="",H3=""),"",H3/H2)</f>
        <v/>
      </c>
      <c r="I10" s="10" t="str">
        <f t="shared" si="1"/>
        <v/>
      </c>
      <c r="J10" s="10" t="str">
        <f t="shared" si="1"/>
        <v/>
      </c>
      <c r="K10" s="10" t="str">
        <f t="shared" si="1"/>
        <v/>
      </c>
      <c r="L10" s="10" t="str">
        <f t="shared" si="1"/>
        <v/>
      </c>
      <c r="M10" s="10" t="str">
        <f t="shared" si="1"/>
        <v/>
      </c>
      <c r="N10" s="10" t="str">
        <f t="shared" si="1"/>
        <v/>
      </c>
    </row>
    <row r="11" spans="1:15" x14ac:dyDescent="0.2">
      <c r="A11" s="19" t="s">
        <v>10</v>
      </c>
      <c r="B11" s="24">
        <v>1.3</v>
      </c>
      <c r="C11" s="24">
        <v>0.78300000000000003</v>
      </c>
      <c r="D11" s="24">
        <v>0.65</v>
      </c>
      <c r="E11" s="24">
        <v>0.45</v>
      </c>
      <c r="F11" s="24">
        <v>0.42</v>
      </c>
      <c r="G11" s="24">
        <v>0.56999999999999995</v>
      </c>
      <c r="H11" s="10" t="str">
        <f t="shared" ref="H11:N11" si="2">IF(OR(H2="",H4=""),"",H4/H2)</f>
        <v/>
      </c>
      <c r="I11" s="10" t="str">
        <f t="shared" si="2"/>
        <v/>
      </c>
      <c r="J11" s="10" t="str">
        <f t="shared" si="2"/>
        <v/>
      </c>
      <c r="K11" s="10" t="str">
        <f t="shared" si="2"/>
        <v/>
      </c>
      <c r="L11" s="10" t="str">
        <f t="shared" si="2"/>
        <v/>
      </c>
      <c r="M11" s="10" t="str">
        <f t="shared" si="2"/>
        <v/>
      </c>
      <c r="N11" s="10" t="str">
        <f t="shared" si="2"/>
        <v/>
      </c>
    </row>
    <row r="12" spans="1:15" x14ac:dyDescent="0.2">
      <c r="A12" s="19" t="s">
        <v>11</v>
      </c>
      <c r="B12" s="24" t="str">
        <f t="shared" ref="B12:N12" si="3">IF(OR(B2="",B5=""),"",B5/B2)</f>
        <v/>
      </c>
      <c r="C12" s="24" t="str">
        <f t="shared" si="3"/>
        <v/>
      </c>
      <c r="D12" s="24">
        <v>0.4</v>
      </c>
      <c r="E12" s="24">
        <v>0.48</v>
      </c>
      <c r="F12" s="24">
        <v>0.5</v>
      </c>
      <c r="G12" s="24" t="str">
        <f t="shared" si="3"/>
        <v/>
      </c>
      <c r="H12" s="10" t="str">
        <f t="shared" si="3"/>
        <v/>
      </c>
      <c r="I12" s="10" t="str">
        <f t="shared" si="3"/>
        <v/>
      </c>
      <c r="J12" s="10" t="str">
        <f t="shared" si="3"/>
        <v/>
      </c>
      <c r="K12" s="10" t="str">
        <f t="shared" si="3"/>
        <v/>
      </c>
      <c r="L12" s="10" t="str">
        <f t="shared" si="3"/>
        <v/>
      </c>
      <c r="M12" s="10" t="str">
        <f t="shared" si="3"/>
        <v/>
      </c>
      <c r="N12" s="10" t="str">
        <f t="shared" si="3"/>
        <v/>
      </c>
    </row>
    <row r="13" spans="1:15" x14ac:dyDescent="0.2">
      <c r="A13" s="19" t="s">
        <v>12</v>
      </c>
      <c r="B13" s="24">
        <v>0.19</v>
      </c>
      <c r="C13" s="24">
        <v>0.01</v>
      </c>
      <c r="D13" s="24">
        <v>1.7999999999999999E-2</v>
      </c>
      <c r="E13" s="24">
        <v>7.0000000000000001E-3</v>
      </c>
      <c r="F13" s="24">
        <v>1.0999999999999999E-2</v>
      </c>
      <c r="G13" s="24" t="str">
        <f t="shared" ref="G13:N13" si="4">IF(OR(G2="",G6=""),"",G6/G2)</f>
        <v/>
      </c>
      <c r="H13" s="10" t="str">
        <f t="shared" si="4"/>
        <v/>
      </c>
      <c r="I13" s="10" t="str">
        <f t="shared" si="4"/>
        <v/>
      </c>
      <c r="J13" s="10" t="str">
        <f t="shared" si="4"/>
        <v/>
      </c>
      <c r="K13" s="10" t="str">
        <f t="shared" si="4"/>
        <v/>
      </c>
      <c r="L13" s="10" t="str">
        <f t="shared" si="4"/>
        <v/>
      </c>
      <c r="M13" s="10" t="str">
        <f t="shared" si="4"/>
        <v/>
      </c>
      <c r="N13" s="10" t="str">
        <f t="shared" si="4"/>
        <v/>
      </c>
    </row>
    <row r="14" spans="1:15" x14ac:dyDescent="0.2">
      <c r="C14" s="34">
        <v>0.02</v>
      </c>
      <c r="D14" s="34">
        <v>0.16</v>
      </c>
      <c r="E14" s="34">
        <v>0.01</v>
      </c>
      <c r="F14" s="34">
        <v>0.02</v>
      </c>
      <c r="G14" s="34">
        <v>0.04</v>
      </c>
    </row>
    <row r="15" spans="1:15" x14ac:dyDescent="0.2">
      <c r="A15" s="20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2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x14ac:dyDescent="0.2">
      <c r="A17" s="20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2">
      <c r="O19" s="16"/>
    </row>
    <row r="20" spans="1:15" x14ac:dyDescent="0.2">
      <c r="B20" t="s">
        <v>4</v>
      </c>
    </row>
    <row r="21" spans="1:15" x14ac:dyDescent="0.2">
      <c r="B21" s="12"/>
      <c r="C21" t="s">
        <v>5</v>
      </c>
    </row>
    <row r="22" spans="1:15" x14ac:dyDescent="0.2">
      <c r="B22" s="17"/>
      <c r="C2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pcDNA</vt:lpstr>
      <vt:lpstr>WT_alpha_syn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2014-01-08T15:20:02Z</dcterms:created>
  <dcterms:modified xsi:type="dcterms:W3CDTF">2016-04-18T17:09:48Z</dcterms:modified>
</cp:coreProperties>
</file>