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\Year 1\CEMENTITIOUS\CREEP\"/>
    </mc:Choice>
  </mc:AlternateContent>
  <bookViews>
    <workbookView xWindow="120" yWindow="120" windowWidth="15180" windowHeight="8835" activeTab="2"/>
  </bookViews>
  <sheets>
    <sheet name="Table 2" sheetId="3" r:id="rId1"/>
    <sheet name="Barrie foam 2017" sheetId="2" r:id="rId2"/>
    <sheet name="Barrie cement mixes 2017" sheetId="4" r:id="rId3"/>
    <sheet name="Richard NHL3.5 2008" sheetId="1" r:id="rId4"/>
  </sheets>
  <calcPr calcId="152511"/>
</workbook>
</file>

<file path=xl/calcChain.xml><?xml version="1.0" encoding="utf-8"?>
<calcChain xmlns="http://schemas.openxmlformats.org/spreadsheetml/2006/main">
  <c r="N18" i="2" l="1"/>
  <c r="N19" i="2"/>
  <c r="N20" i="2"/>
  <c r="N21" i="2"/>
  <c r="N22" i="2"/>
  <c r="N23" i="2"/>
  <c r="N24" i="2"/>
  <c r="N17" i="2"/>
  <c r="U5" i="2"/>
  <c r="F10" i="4"/>
  <c r="G10" i="4" s="1"/>
  <c r="N18" i="4"/>
  <c r="N19" i="4"/>
  <c r="N21" i="4"/>
  <c r="N22" i="4"/>
  <c r="N23" i="4"/>
  <c r="N24" i="4"/>
  <c r="N17" i="4"/>
  <c r="S5" i="4"/>
  <c r="F14" i="4"/>
  <c r="G14" i="4" s="1"/>
  <c r="F13" i="4"/>
  <c r="G13" i="4" s="1"/>
  <c r="F12" i="4"/>
  <c r="G12" i="4" s="1"/>
  <c r="F11" i="4"/>
  <c r="G11" i="4" s="1"/>
  <c r="F9" i="4"/>
  <c r="G9" i="4" s="1"/>
  <c r="F8" i="4"/>
  <c r="G8" i="4" s="1"/>
  <c r="F7" i="4"/>
  <c r="G7" i="4" s="1"/>
  <c r="H5" i="4"/>
  <c r="I4" i="4"/>
  <c r="J4" i="4" s="1"/>
  <c r="I5" i="4" l="1"/>
  <c r="I8" i="4" s="1"/>
  <c r="J9" i="4"/>
  <c r="I9" i="4"/>
  <c r="H9" i="4"/>
  <c r="H8" i="4"/>
  <c r="H14" i="4"/>
  <c r="I10" i="4"/>
  <c r="H10" i="4"/>
  <c r="K4" i="4"/>
  <c r="J5" i="4"/>
  <c r="J11" i="4" s="1"/>
  <c r="H12" i="4"/>
  <c r="H13" i="4"/>
  <c r="I13" i="4"/>
  <c r="H7" i="4"/>
  <c r="H11" i="4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H5" i="2"/>
  <c r="I4" i="2"/>
  <c r="J4" i="2" s="1"/>
  <c r="E14" i="1"/>
  <c r="E8" i="1"/>
  <c r="F8" i="1"/>
  <c r="E9" i="1"/>
  <c r="F9" i="1"/>
  <c r="E10" i="1"/>
  <c r="F10" i="1"/>
  <c r="E11" i="1"/>
  <c r="F11" i="1"/>
  <c r="G11" i="1"/>
  <c r="E12" i="1"/>
  <c r="F12" i="1"/>
  <c r="E13" i="1"/>
  <c r="F13" i="1"/>
  <c r="F14" i="1"/>
  <c r="E7" i="1"/>
  <c r="F7" i="1"/>
  <c r="G5" i="1"/>
  <c r="G9" i="1"/>
  <c r="H4" i="1"/>
  <c r="H5" i="1"/>
  <c r="I4" i="1"/>
  <c r="I5" i="1"/>
  <c r="H9" i="1"/>
  <c r="G13" i="1"/>
  <c r="H13" i="1"/>
  <c r="H7" i="1"/>
  <c r="G7" i="1"/>
  <c r="I11" i="1"/>
  <c r="I14" i="1"/>
  <c r="I7" i="1"/>
  <c r="H10" i="1"/>
  <c r="I10" i="1"/>
  <c r="G10" i="1"/>
  <c r="H12" i="1"/>
  <c r="G12" i="1"/>
  <c r="I12" i="1"/>
  <c r="I9" i="1"/>
  <c r="I13" i="1"/>
  <c r="H8" i="1"/>
  <c r="G8" i="1"/>
  <c r="I8" i="1"/>
  <c r="G14" i="1"/>
  <c r="H11" i="1"/>
  <c r="H14" i="1"/>
  <c r="J4" i="1"/>
  <c r="J5" i="1"/>
  <c r="K4" i="1"/>
  <c r="J11" i="1"/>
  <c r="J7" i="1"/>
  <c r="J12" i="1"/>
  <c r="J8" i="1"/>
  <c r="J9" i="1"/>
  <c r="J13" i="1"/>
  <c r="J14" i="1"/>
  <c r="J10" i="1"/>
  <c r="L4" i="1"/>
  <c r="K5" i="1"/>
  <c r="M4" i="1"/>
  <c r="M5" i="1"/>
  <c r="L5" i="1"/>
  <c r="K9" i="1"/>
  <c r="K7" i="1"/>
  <c r="K13" i="1"/>
  <c r="K10" i="1"/>
  <c r="K12" i="1"/>
  <c r="K11" i="1"/>
  <c r="K8" i="1"/>
  <c r="K14" i="1"/>
  <c r="M11" i="1"/>
  <c r="N11" i="1"/>
  <c r="M7" i="1"/>
  <c r="M14" i="1"/>
  <c r="M13" i="1"/>
  <c r="M10" i="1"/>
  <c r="M8" i="1"/>
  <c r="M9" i="1"/>
  <c r="M12" i="1"/>
  <c r="L7" i="1"/>
  <c r="L9" i="1"/>
  <c r="L13" i="1"/>
  <c r="L10" i="1"/>
  <c r="L14" i="1"/>
  <c r="L8" i="1"/>
  <c r="L11" i="1"/>
  <c r="L12" i="1"/>
  <c r="N7" i="1"/>
  <c r="I7" i="4" l="1"/>
  <c r="I11" i="4"/>
  <c r="I14" i="4"/>
  <c r="I12" i="4"/>
  <c r="I5" i="2"/>
  <c r="J10" i="4"/>
  <c r="J13" i="4"/>
  <c r="J8" i="4"/>
  <c r="L4" i="4"/>
  <c r="K5" i="4"/>
  <c r="J12" i="4"/>
  <c r="J14" i="4"/>
  <c r="J7" i="4"/>
  <c r="K4" i="2"/>
  <c r="J5" i="2"/>
  <c r="J14" i="2" s="1"/>
  <c r="I12" i="2"/>
  <c r="H12" i="2"/>
  <c r="I13" i="2"/>
  <c r="H13" i="2"/>
  <c r="I7" i="2"/>
  <c r="H7" i="2"/>
  <c r="I14" i="2"/>
  <c r="H14" i="2"/>
  <c r="I8" i="2"/>
  <c r="H8" i="2"/>
  <c r="H9" i="2"/>
  <c r="J9" i="2"/>
  <c r="I9" i="2"/>
  <c r="I10" i="2"/>
  <c r="H10" i="2"/>
  <c r="H11" i="2"/>
  <c r="I11" i="2"/>
  <c r="K11" i="4" l="1"/>
  <c r="K8" i="4"/>
  <c r="K14" i="4"/>
  <c r="K10" i="4"/>
  <c r="K12" i="4"/>
  <c r="K9" i="4"/>
  <c r="K13" i="4"/>
  <c r="K7" i="4"/>
  <c r="M4" i="4"/>
  <c r="L5" i="4"/>
  <c r="J11" i="2"/>
  <c r="J7" i="2"/>
  <c r="J8" i="2"/>
  <c r="J13" i="2"/>
  <c r="J10" i="2"/>
  <c r="J12" i="2"/>
  <c r="K5" i="2"/>
  <c r="L4" i="2"/>
  <c r="L7" i="4" l="1"/>
  <c r="L12" i="4"/>
  <c r="L10" i="4"/>
  <c r="L8" i="4"/>
  <c r="L11" i="4"/>
  <c r="L13" i="4"/>
  <c r="L9" i="4"/>
  <c r="L14" i="4"/>
  <c r="N4" i="4"/>
  <c r="N5" i="4" s="1"/>
  <c r="M5" i="4"/>
  <c r="L5" i="2"/>
  <c r="M4" i="2"/>
  <c r="K10" i="2"/>
  <c r="K7" i="2"/>
  <c r="K13" i="2"/>
  <c r="K9" i="2"/>
  <c r="K12" i="2"/>
  <c r="K8" i="2"/>
  <c r="K14" i="2"/>
  <c r="K11" i="2"/>
  <c r="M9" i="4" l="1"/>
  <c r="M8" i="4"/>
  <c r="M10" i="4"/>
  <c r="M11" i="4"/>
  <c r="M7" i="4"/>
  <c r="M13" i="4"/>
  <c r="M14" i="4"/>
  <c r="M12" i="4"/>
  <c r="N14" i="4"/>
  <c r="N10" i="4"/>
  <c r="N20" i="4" s="1"/>
  <c r="N9" i="4"/>
  <c r="N8" i="4"/>
  <c r="N12" i="4"/>
  <c r="N7" i="4"/>
  <c r="N11" i="4"/>
  <c r="N13" i="4"/>
  <c r="N4" i="2"/>
  <c r="N5" i="2" s="1"/>
  <c r="M5" i="2"/>
  <c r="L13" i="2"/>
  <c r="L11" i="2"/>
  <c r="L9" i="2"/>
  <c r="L12" i="2"/>
  <c r="L8" i="2"/>
  <c r="L14" i="2"/>
  <c r="L7" i="2"/>
  <c r="L10" i="2"/>
  <c r="O7" i="4" l="1"/>
  <c r="O11" i="4"/>
  <c r="M9" i="2"/>
  <c r="M12" i="2"/>
  <c r="M11" i="2"/>
  <c r="M8" i="2"/>
  <c r="M14" i="2"/>
  <c r="M7" i="2"/>
  <c r="M10" i="2"/>
  <c r="M13" i="2"/>
  <c r="N12" i="2"/>
  <c r="N8" i="2"/>
  <c r="N10" i="2"/>
  <c r="N9" i="2"/>
  <c r="N11" i="2"/>
  <c r="N14" i="2"/>
  <c r="N7" i="2"/>
  <c r="N13" i="2"/>
  <c r="O7" i="2" l="1"/>
  <c r="O11" i="2"/>
</calcChain>
</file>

<file path=xl/sharedStrings.xml><?xml version="1.0" encoding="utf-8"?>
<sst xmlns="http://schemas.openxmlformats.org/spreadsheetml/2006/main" count="131" uniqueCount="49">
  <si>
    <t>Mechanical advantage</t>
  </si>
  <si>
    <t>Position</t>
  </si>
  <si>
    <t>Distance from sample to weight</t>
  </si>
  <si>
    <t>1 (BACK)</t>
  </si>
  <si>
    <t>8 (FRONT)</t>
  </si>
  <si>
    <t>Mass #1</t>
  </si>
  <si>
    <t>Mass #2</t>
  </si>
  <si>
    <t>Total Mass (Kg)</t>
  </si>
  <si>
    <t>Force from total mass (N)</t>
  </si>
  <si>
    <t>NHL3.5 NOV 2008</t>
  </si>
  <si>
    <t>OPEN</t>
  </si>
  <si>
    <t>SEALED WITH JELLY</t>
  </si>
  <si>
    <t>Distance from sample to weight (mm)</t>
  </si>
  <si>
    <t>POSITION</t>
  </si>
  <si>
    <t>Force on sample (N)</t>
  </si>
  <si>
    <t>Mass #2 (kg)</t>
  </si>
  <si>
    <t>Mass #1 (kg)</t>
  </si>
  <si>
    <t>Total Mass (kg)</t>
  </si>
  <si>
    <t>Sample Name</t>
  </si>
  <si>
    <t>Reprocell 500 one layer</t>
  </si>
  <si>
    <t>Reprocell 500 vertical interface</t>
  </si>
  <si>
    <t>Reprocell 300 one layer</t>
  </si>
  <si>
    <t>Reprocell 300 vertical interface</t>
  </si>
  <si>
    <t>LD40 one layer</t>
  </si>
  <si>
    <t>LD40 vertical interface</t>
  </si>
  <si>
    <t>Pine (perpendicular to grain)</t>
  </si>
  <si>
    <t>Oak (parallel to grain)</t>
  </si>
  <si>
    <t>Force from mass (N)</t>
  </si>
  <si>
    <t>Mechanical Advantage</t>
  </si>
  <si>
    <t>Applied mass (kg)</t>
  </si>
  <si>
    <t>Empty</t>
  </si>
  <si>
    <t>A</t>
  </si>
  <si>
    <t>B</t>
  </si>
  <si>
    <t>C</t>
  </si>
  <si>
    <t>E</t>
  </si>
  <si>
    <t>D</t>
  </si>
  <si>
    <t>Diameter</t>
  </si>
  <si>
    <t>radius</t>
  </si>
  <si>
    <t xml:space="preserve">Area </t>
  </si>
  <si>
    <t>(mm)</t>
  </si>
  <si>
    <r>
      <t>(mm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</si>
  <si>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Sample stress (N/mm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</si>
  <si>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t>Gravity</t>
  </si>
  <si>
    <t>(N/kg)</t>
  </si>
  <si>
    <r>
      <t>(m/s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</si>
  <si>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breadth</t>
  </si>
  <si>
    <t>depth</t>
  </si>
  <si>
    <t>area</t>
  </si>
  <si>
    <t>Force on sample = Force from total mass * mechanical 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</si>
</sst>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3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164" fontId="0" fillId="0" borderId="0" xfId="0" applyNumberFormat="1"/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C16" sqref="C16"/>
    </sheetView>
  </sheetViews>
  <sheetFormatPr defaultRowHeight="12.75" x14ac:dyDescent="0.2"/>
  <cols>
    <col min="2" max="2" width="32.5703125" bestFit="1" customWidth="1"/>
    <col min="3" max="3" width="10.28515625" customWidth="1"/>
    <col min="4" max="4" width="8.7109375" style="27" customWidth="1"/>
    <col min="5" max="5" width="14" customWidth="1"/>
    <col min="6" max="6" width="10.42578125" style="36" customWidth="1"/>
  </cols>
  <sheetData>
    <row r="2" spans="2:6" ht="63" x14ac:dyDescent="0.2">
      <c r="B2" s="28" t="s">
        <v>18</v>
      </c>
      <c r="C2" s="29" t="s">
        <v>29</v>
      </c>
      <c r="D2" s="30" t="s">
        <v>27</v>
      </c>
      <c r="E2" s="29" t="s">
        <v>28</v>
      </c>
      <c r="F2" s="33" t="s">
        <v>14</v>
      </c>
    </row>
    <row r="3" spans="2:6" ht="15" x14ac:dyDescent="0.2">
      <c r="B3" s="37" t="s">
        <v>19</v>
      </c>
      <c r="C3" s="31">
        <v>1</v>
      </c>
      <c r="D3" s="32">
        <v>9.81</v>
      </c>
      <c r="E3" s="31">
        <v>18</v>
      </c>
      <c r="F3" s="34">
        <v>176.58</v>
      </c>
    </row>
    <row r="4" spans="2:6" ht="15" x14ac:dyDescent="0.2">
      <c r="B4" s="37" t="s">
        <v>20</v>
      </c>
      <c r="C4" s="31">
        <v>1</v>
      </c>
      <c r="D4" s="32">
        <v>9.81</v>
      </c>
      <c r="E4" s="31">
        <v>18</v>
      </c>
      <c r="F4" s="34">
        <v>176.58</v>
      </c>
    </row>
    <row r="5" spans="2:6" ht="15" x14ac:dyDescent="0.2">
      <c r="B5" s="37" t="s">
        <v>21</v>
      </c>
      <c r="C5" s="31">
        <v>0.25</v>
      </c>
      <c r="D5" s="32">
        <v>2.4525000000000001</v>
      </c>
      <c r="E5" s="31">
        <v>18</v>
      </c>
      <c r="F5" s="34">
        <v>44.145000000000003</v>
      </c>
    </row>
    <row r="6" spans="2:6" ht="15" x14ac:dyDescent="0.2">
      <c r="B6" s="37" t="s">
        <v>22</v>
      </c>
      <c r="C6" s="31">
        <v>0.25</v>
      </c>
      <c r="D6" s="32">
        <v>2.4525000000000001</v>
      </c>
      <c r="E6" s="31">
        <v>18</v>
      </c>
      <c r="F6" s="34">
        <v>44.145000000000003</v>
      </c>
    </row>
    <row r="7" spans="2:6" ht="15" x14ac:dyDescent="0.2">
      <c r="B7" s="37" t="s">
        <v>23</v>
      </c>
      <c r="C7" s="31">
        <v>2.5000000000000001E-2</v>
      </c>
      <c r="D7" s="32">
        <v>0.24525000000000002</v>
      </c>
      <c r="E7" s="31">
        <v>18</v>
      </c>
      <c r="F7" s="34">
        <v>4.4145000000000003</v>
      </c>
    </row>
    <row r="8" spans="2:6" ht="15" x14ac:dyDescent="0.2">
      <c r="B8" s="37" t="s">
        <v>24</v>
      </c>
      <c r="C8" s="31">
        <v>2.5000000000000001E-2</v>
      </c>
      <c r="D8" s="32">
        <v>0.24525000000000002</v>
      </c>
      <c r="E8" s="31">
        <v>18</v>
      </c>
      <c r="F8" s="34">
        <v>4.4145000000000003</v>
      </c>
    </row>
    <row r="9" spans="2:6" ht="15" x14ac:dyDescent="0.2">
      <c r="B9" s="37" t="s">
        <v>25</v>
      </c>
      <c r="C9" s="31">
        <v>0.125</v>
      </c>
      <c r="D9" s="32">
        <v>1.2262500000000001</v>
      </c>
      <c r="E9" s="31">
        <v>18</v>
      </c>
      <c r="F9" s="34">
        <v>22.072500000000002</v>
      </c>
    </row>
    <row r="10" spans="2:6" ht="15" x14ac:dyDescent="0.2">
      <c r="B10" s="37" t="s">
        <v>26</v>
      </c>
      <c r="C10" s="31">
        <v>0.25</v>
      </c>
      <c r="D10" s="32">
        <v>2.4525000000000001</v>
      </c>
      <c r="E10" s="31">
        <v>18</v>
      </c>
      <c r="F10" s="34">
        <v>44.145000000000003</v>
      </c>
    </row>
    <row r="11" spans="2:6" x14ac:dyDescent="0.2">
      <c r="B11" s="25"/>
      <c r="C11" s="25"/>
      <c r="D11" s="26"/>
      <c r="E11" s="25"/>
      <c r="F11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4"/>
  <sheetViews>
    <sheetView workbookViewId="0">
      <selection activeCell="R6" sqref="R6"/>
    </sheetView>
  </sheetViews>
  <sheetFormatPr defaultRowHeight="12.75" x14ac:dyDescent="0.2"/>
  <cols>
    <col min="1" max="1" width="9.140625" style="13"/>
    <col min="2" max="2" width="12.5703125" style="13" bestFit="1" customWidth="1"/>
    <col min="3" max="3" width="32.5703125" style="13" bestFit="1" customWidth="1"/>
    <col min="4" max="13" width="9.140625" style="13"/>
    <col min="14" max="14" width="9.85546875" style="13" customWidth="1"/>
    <col min="15" max="17" width="9.140625" style="13"/>
    <col min="18" max="18" width="13.5703125" style="13" customWidth="1"/>
    <col min="19" max="16384" width="9.140625" style="13"/>
  </cols>
  <sheetData>
    <row r="3" spans="2:21" ht="15.75" x14ac:dyDescent="0.2">
      <c r="C3" s="14" t="s">
        <v>1</v>
      </c>
      <c r="D3" s="15"/>
      <c r="E3" s="15"/>
      <c r="F3" s="15"/>
      <c r="G3" s="19"/>
      <c r="H3" s="14">
        <v>1</v>
      </c>
      <c r="I3" s="14">
        <v>2</v>
      </c>
      <c r="J3" s="14">
        <v>3</v>
      </c>
      <c r="K3" s="14">
        <v>4</v>
      </c>
      <c r="L3" s="14">
        <v>5</v>
      </c>
      <c r="M3" s="14">
        <v>6</v>
      </c>
      <c r="N3" s="14">
        <v>7</v>
      </c>
      <c r="O3" s="20"/>
      <c r="Q3" s="38" t="s">
        <v>42</v>
      </c>
      <c r="R3" s="38" t="s">
        <v>42</v>
      </c>
      <c r="S3" s="38" t="s">
        <v>45</v>
      </c>
      <c r="T3" s="38" t="s">
        <v>46</v>
      </c>
      <c r="U3" s="38" t="s">
        <v>47</v>
      </c>
    </row>
    <row r="4" spans="2:21" ht="36.75" customHeight="1" x14ac:dyDescent="0.2">
      <c r="C4" s="14" t="s">
        <v>12</v>
      </c>
      <c r="D4" s="15"/>
      <c r="E4" s="15"/>
      <c r="F4" s="15"/>
      <c r="G4" s="19"/>
      <c r="H4" s="16">
        <v>385</v>
      </c>
      <c r="I4" s="16">
        <f t="shared" ref="I4:N4" si="0">H4+35</f>
        <v>420</v>
      </c>
      <c r="J4" s="16">
        <f t="shared" si="0"/>
        <v>455</v>
      </c>
      <c r="K4" s="16">
        <f t="shared" si="0"/>
        <v>490</v>
      </c>
      <c r="L4" s="16">
        <f t="shared" si="0"/>
        <v>525</v>
      </c>
      <c r="M4" s="16">
        <f t="shared" si="0"/>
        <v>560</v>
      </c>
      <c r="N4" s="16">
        <f t="shared" si="0"/>
        <v>595</v>
      </c>
      <c r="O4" s="20"/>
      <c r="Q4" s="38" t="s">
        <v>44</v>
      </c>
      <c r="R4" s="38" t="s">
        <v>43</v>
      </c>
      <c r="S4" s="38" t="s">
        <v>39</v>
      </c>
      <c r="T4" s="38" t="s">
        <v>39</v>
      </c>
      <c r="U4" s="38" t="s">
        <v>40</v>
      </c>
    </row>
    <row r="5" spans="2:21" ht="23.25" customHeight="1" x14ac:dyDescent="0.2">
      <c r="C5" s="14" t="s">
        <v>0</v>
      </c>
      <c r="D5" s="15"/>
      <c r="E5" s="15"/>
      <c r="F5" s="15"/>
      <c r="G5" s="19"/>
      <c r="H5" s="16">
        <f>(H4+35)/35</f>
        <v>12</v>
      </c>
      <c r="I5" s="16">
        <f t="shared" ref="I5:N5" si="1">(I4+35)/35</f>
        <v>13</v>
      </c>
      <c r="J5" s="16">
        <f t="shared" si="1"/>
        <v>14</v>
      </c>
      <c r="K5" s="16">
        <f t="shared" si="1"/>
        <v>15</v>
      </c>
      <c r="L5" s="16">
        <f t="shared" si="1"/>
        <v>16</v>
      </c>
      <c r="M5" s="16">
        <f t="shared" si="1"/>
        <v>17</v>
      </c>
      <c r="N5" s="16">
        <f t="shared" si="1"/>
        <v>18</v>
      </c>
      <c r="O5" s="20"/>
      <c r="Q5" s="13">
        <v>9.81</v>
      </c>
      <c r="R5" s="13">
        <v>9.81</v>
      </c>
      <c r="S5" s="13">
        <v>20</v>
      </c>
      <c r="T5" s="13">
        <v>20</v>
      </c>
      <c r="U5" s="13">
        <f>S5*T5</f>
        <v>400</v>
      </c>
    </row>
    <row r="6" spans="2:21" ht="85.5" customHeight="1" x14ac:dyDescent="0.2">
      <c r="B6" s="12" t="s">
        <v>13</v>
      </c>
      <c r="C6" s="17" t="s">
        <v>18</v>
      </c>
      <c r="D6" s="12" t="s">
        <v>16</v>
      </c>
      <c r="E6" s="12" t="s">
        <v>15</v>
      </c>
      <c r="F6" s="12" t="s">
        <v>17</v>
      </c>
      <c r="G6" s="12" t="s">
        <v>8</v>
      </c>
      <c r="H6" s="14" t="s">
        <v>14</v>
      </c>
      <c r="I6" s="14" t="s">
        <v>14</v>
      </c>
      <c r="J6" s="14" t="s">
        <v>14</v>
      </c>
      <c r="K6" s="14" t="s">
        <v>14</v>
      </c>
      <c r="L6" s="14" t="s">
        <v>14</v>
      </c>
      <c r="M6" s="14" t="s">
        <v>14</v>
      </c>
      <c r="N6" s="14" t="s">
        <v>14</v>
      </c>
      <c r="O6" s="16"/>
      <c r="R6" s="41" t="s">
        <v>48</v>
      </c>
    </row>
    <row r="7" spans="2:21" ht="15.75" x14ac:dyDescent="0.2">
      <c r="B7" s="17" t="s">
        <v>3</v>
      </c>
      <c r="C7" s="18" t="s">
        <v>19</v>
      </c>
      <c r="D7" s="18">
        <v>0</v>
      </c>
      <c r="E7" s="18">
        <v>1</v>
      </c>
      <c r="F7" s="18">
        <f>D7+E7</f>
        <v>1</v>
      </c>
      <c r="G7" s="18">
        <f>F7*9.81</f>
        <v>9.81</v>
      </c>
      <c r="H7" s="21">
        <f>$G7*H$5</f>
        <v>117.72</v>
      </c>
      <c r="I7" s="21">
        <f t="shared" ref="I7:N14" si="2">$G7*I$5</f>
        <v>127.53</v>
      </c>
      <c r="J7" s="21">
        <f t="shared" si="2"/>
        <v>137.34</v>
      </c>
      <c r="K7" s="21">
        <f t="shared" si="2"/>
        <v>147.15</v>
      </c>
      <c r="L7" s="21">
        <f t="shared" si="2"/>
        <v>156.96</v>
      </c>
      <c r="M7" s="21">
        <f t="shared" si="2"/>
        <v>166.77</v>
      </c>
      <c r="N7" s="22">
        <f t="shared" si="2"/>
        <v>176.58</v>
      </c>
      <c r="O7" s="21">
        <f>AVERAGE(N7,N9)</f>
        <v>110.36250000000001</v>
      </c>
    </row>
    <row r="8" spans="2:21" ht="15.75" x14ac:dyDescent="0.2">
      <c r="B8" s="17">
        <v>2</v>
      </c>
      <c r="C8" s="18" t="s">
        <v>20</v>
      </c>
      <c r="D8" s="18">
        <v>0</v>
      </c>
      <c r="E8" s="18">
        <v>1</v>
      </c>
      <c r="F8" s="18">
        <f>D8+E8</f>
        <v>1</v>
      </c>
      <c r="G8" s="18">
        <f t="shared" ref="G8:G14" si="3">F8*9.81</f>
        <v>9.81</v>
      </c>
      <c r="H8" s="21">
        <f t="shared" ref="H8:H14" si="4">$G8*H$5</f>
        <v>117.72</v>
      </c>
      <c r="I8" s="21">
        <f t="shared" si="2"/>
        <v>127.53</v>
      </c>
      <c r="J8" s="21">
        <f t="shared" si="2"/>
        <v>137.34</v>
      </c>
      <c r="K8" s="21">
        <f t="shared" si="2"/>
        <v>147.15</v>
      </c>
      <c r="L8" s="21">
        <f t="shared" si="2"/>
        <v>156.96</v>
      </c>
      <c r="M8" s="21">
        <f t="shared" si="2"/>
        <v>166.77</v>
      </c>
      <c r="N8" s="22">
        <f t="shared" si="2"/>
        <v>176.58</v>
      </c>
      <c r="O8" s="23"/>
    </row>
    <row r="9" spans="2:21" ht="15.75" x14ac:dyDescent="0.2">
      <c r="B9" s="17">
        <v>3</v>
      </c>
      <c r="C9" s="18" t="s">
        <v>21</v>
      </c>
      <c r="D9" s="18">
        <v>0</v>
      </c>
      <c r="E9" s="18">
        <v>0.25</v>
      </c>
      <c r="F9" s="18">
        <f t="shared" ref="F9:F14" si="5">D9+E9</f>
        <v>0.25</v>
      </c>
      <c r="G9" s="18">
        <f t="shared" si="3"/>
        <v>2.4525000000000001</v>
      </c>
      <c r="H9" s="21">
        <f t="shared" si="4"/>
        <v>29.43</v>
      </c>
      <c r="I9" s="21">
        <f t="shared" si="2"/>
        <v>31.8825</v>
      </c>
      <c r="J9" s="21">
        <f t="shared" si="2"/>
        <v>34.335000000000001</v>
      </c>
      <c r="K9" s="21">
        <f t="shared" si="2"/>
        <v>36.787500000000001</v>
      </c>
      <c r="L9" s="21">
        <f t="shared" si="2"/>
        <v>39.24</v>
      </c>
      <c r="M9" s="21">
        <f t="shared" si="2"/>
        <v>41.692500000000003</v>
      </c>
      <c r="N9" s="22">
        <f t="shared" si="2"/>
        <v>44.145000000000003</v>
      </c>
      <c r="O9" s="23"/>
    </row>
    <row r="10" spans="2:21" ht="15.75" x14ac:dyDescent="0.2">
      <c r="B10" s="17">
        <v>4</v>
      </c>
      <c r="C10" s="18" t="s">
        <v>22</v>
      </c>
      <c r="D10" s="18">
        <v>0</v>
      </c>
      <c r="E10" s="18">
        <v>0.25</v>
      </c>
      <c r="F10" s="18">
        <f t="shared" si="5"/>
        <v>0.25</v>
      </c>
      <c r="G10" s="18">
        <f t="shared" si="3"/>
        <v>2.4525000000000001</v>
      </c>
      <c r="H10" s="21">
        <f t="shared" si="4"/>
        <v>29.43</v>
      </c>
      <c r="I10" s="21">
        <f t="shared" si="2"/>
        <v>31.8825</v>
      </c>
      <c r="J10" s="21">
        <f t="shared" si="2"/>
        <v>34.335000000000001</v>
      </c>
      <c r="K10" s="21">
        <f t="shared" si="2"/>
        <v>36.787500000000001</v>
      </c>
      <c r="L10" s="21">
        <f t="shared" si="2"/>
        <v>39.24</v>
      </c>
      <c r="M10" s="21">
        <f t="shared" si="2"/>
        <v>41.692500000000003</v>
      </c>
      <c r="N10" s="22">
        <f t="shared" si="2"/>
        <v>44.145000000000003</v>
      </c>
      <c r="O10" s="23"/>
    </row>
    <row r="11" spans="2:21" ht="15.75" x14ac:dyDescent="0.2">
      <c r="B11" s="17">
        <v>5</v>
      </c>
      <c r="C11" s="18" t="s">
        <v>23</v>
      </c>
      <c r="D11" s="18">
        <v>0</v>
      </c>
      <c r="E11" s="18">
        <v>2.5000000000000001E-2</v>
      </c>
      <c r="F11" s="18">
        <f t="shared" si="5"/>
        <v>2.5000000000000001E-2</v>
      </c>
      <c r="G11" s="18">
        <f t="shared" si="3"/>
        <v>0.24525000000000002</v>
      </c>
      <c r="H11" s="24">
        <f t="shared" si="4"/>
        <v>2.9430000000000005</v>
      </c>
      <c r="I11" s="21">
        <f t="shared" si="2"/>
        <v>3.1882500000000005</v>
      </c>
      <c r="J11" s="21">
        <f t="shared" si="2"/>
        <v>3.4335000000000004</v>
      </c>
      <c r="K11" s="21">
        <f t="shared" si="2"/>
        <v>3.6787500000000004</v>
      </c>
      <c r="L11" s="21">
        <f t="shared" si="2"/>
        <v>3.9240000000000004</v>
      </c>
      <c r="M11" s="21">
        <f t="shared" si="2"/>
        <v>4.1692500000000008</v>
      </c>
      <c r="N11" s="22">
        <f t="shared" si="2"/>
        <v>4.4145000000000003</v>
      </c>
      <c r="O11" s="21">
        <f>AVERAGE(N11,N13)</f>
        <v>13.243500000000001</v>
      </c>
    </row>
    <row r="12" spans="2:21" ht="15.75" x14ac:dyDescent="0.2">
      <c r="B12" s="17">
        <v>6</v>
      </c>
      <c r="C12" s="18" t="s">
        <v>24</v>
      </c>
      <c r="D12" s="18">
        <v>0</v>
      </c>
      <c r="E12" s="18">
        <v>2.5000000000000001E-2</v>
      </c>
      <c r="F12" s="18">
        <f t="shared" si="5"/>
        <v>2.5000000000000001E-2</v>
      </c>
      <c r="G12" s="18">
        <f t="shared" si="3"/>
        <v>0.24525000000000002</v>
      </c>
      <c r="H12" s="24">
        <f t="shared" si="4"/>
        <v>2.9430000000000005</v>
      </c>
      <c r="I12" s="21">
        <f t="shared" si="2"/>
        <v>3.1882500000000005</v>
      </c>
      <c r="J12" s="21">
        <f t="shared" si="2"/>
        <v>3.4335000000000004</v>
      </c>
      <c r="K12" s="21">
        <f t="shared" si="2"/>
        <v>3.6787500000000004</v>
      </c>
      <c r="L12" s="21">
        <f t="shared" si="2"/>
        <v>3.9240000000000004</v>
      </c>
      <c r="M12" s="21">
        <f t="shared" si="2"/>
        <v>4.1692500000000008</v>
      </c>
      <c r="N12" s="22">
        <f t="shared" si="2"/>
        <v>4.4145000000000003</v>
      </c>
      <c r="O12" s="23"/>
    </row>
    <row r="13" spans="2:21" ht="15.75" x14ac:dyDescent="0.2">
      <c r="B13" s="17">
        <v>7</v>
      </c>
      <c r="C13" s="18" t="s">
        <v>25</v>
      </c>
      <c r="D13" s="18">
        <v>0</v>
      </c>
      <c r="E13" s="18">
        <v>0.125</v>
      </c>
      <c r="F13" s="18">
        <f t="shared" si="5"/>
        <v>0.125</v>
      </c>
      <c r="G13" s="18">
        <f t="shared" si="3"/>
        <v>1.2262500000000001</v>
      </c>
      <c r="H13" s="21">
        <f t="shared" si="4"/>
        <v>14.715</v>
      </c>
      <c r="I13" s="21">
        <f t="shared" si="2"/>
        <v>15.94125</v>
      </c>
      <c r="J13" s="21">
        <f t="shared" si="2"/>
        <v>17.1675</v>
      </c>
      <c r="K13" s="21">
        <f t="shared" si="2"/>
        <v>18.393750000000001</v>
      </c>
      <c r="L13" s="21">
        <f t="shared" si="2"/>
        <v>19.62</v>
      </c>
      <c r="M13" s="21">
        <f t="shared" si="2"/>
        <v>20.846250000000001</v>
      </c>
      <c r="N13" s="22">
        <f t="shared" si="2"/>
        <v>22.072500000000002</v>
      </c>
      <c r="O13" s="23"/>
    </row>
    <row r="14" spans="2:21" ht="15.75" x14ac:dyDescent="0.2">
      <c r="B14" s="17" t="s">
        <v>4</v>
      </c>
      <c r="C14" s="18" t="s">
        <v>26</v>
      </c>
      <c r="D14" s="18">
        <v>0</v>
      </c>
      <c r="E14" s="18">
        <v>0.25</v>
      </c>
      <c r="F14" s="18">
        <f t="shared" si="5"/>
        <v>0.25</v>
      </c>
      <c r="G14" s="18">
        <f t="shared" si="3"/>
        <v>2.4525000000000001</v>
      </c>
      <c r="H14" s="21">
        <f t="shared" si="4"/>
        <v>29.43</v>
      </c>
      <c r="I14" s="21">
        <f t="shared" si="2"/>
        <v>31.8825</v>
      </c>
      <c r="J14" s="21">
        <f t="shared" si="2"/>
        <v>34.335000000000001</v>
      </c>
      <c r="K14" s="21">
        <f t="shared" si="2"/>
        <v>36.787500000000001</v>
      </c>
      <c r="L14" s="21">
        <f t="shared" si="2"/>
        <v>39.24</v>
      </c>
      <c r="M14" s="21">
        <f t="shared" si="2"/>
        <v>41.692500000000003</v>
      </c>
      <c r="N14" s="22">
        <f t="shared" si="2"/>
        <v>44.145000000000003</v>
      </c>
      <c r="O14" s="23"/>
    </row>
    <row r="16" spans="2:21" ht="59.25" customHeight="1" x14ac:dyDescent="0.2">
      <c r="B16" s="12" t="s">
        <v>13</v>
      </c>
      <c r="C16" s="17" t="s">
        <v>18</v>
      </c>
      <c r="N16" s="14" t="s">
        <v>41</v>
      </c>
    </row>
    <row r="17" spans="2:14" ht="15.75" x14ac:dyDescent="0.2">
      <c r="B17" s="17" t="s">
        <v>3</v>
      </c>
      <c r="C17" s="18" t="s">
        <v>19</v>
      </c>
      <c r="N17" s="39">
        <f>N7/$U$5</f>
        <v>0.44145000000000001</v>
      </c>
    </row>
    <row r="18" spans="2:14" ht="15.75" x14ac:dyDescent="0.2">
      <c r="B18" s="17">
        <v>2</v>
      </c>
      <c r="C18" s="18" t="s">
        <v>20</v>
      </c>
      <c r="N18" s="39">
        <f t="shared" ref="N18:N24" si="6">N8/$U$5</f>
        <v>0.44145000000000001</v>
      </c>
    </row>
    <row r="19" spans="2:14" ht="15.75" x14ac:dyDescent="0.2">
      <c r="B19" s="17">
        <v>3</v>
      </c>
      <c r="C19" s="18" t="s">
        <v>21</v>
      </c>
      <c r="N19" s="39">
        <f t="shared" si="6"/>
        <v>0.1103625</v>
      </c>
    </row>
    <row r="20" spans="2:14" ht="15.75" x14ac:dyDescent="0.2">
      <c r="B20" s="17">
        <v>4</v>
      </c>
      <c r="C20" s="18" t="s">
        <v>22</v>
      </c>
      <c r="N20" s="39">
        <f t="shared" si="6"/>
        <v>0.1103625</v>
      </c>
    </row>
    <row r="21" spans="2:14" ht="15.75" x14ac:dyDescent="0.2">
      <c r="B21" s="17">
        <v>5</v>
      </c>
      <c r="C21" s="18" t="s">
        <v>23</v>
      </c>
      <c r="N21" s="39">
        <f t="shared" si="6"/>
        <v>1.1036250000000001E-2</v>
      </c>
    </row>
    <row r="22" spans="2:14" ht="15.75" x14ac:dyDescent="0.2">
      <c r="B22" s="17">
        <v>6</v>
      </c>
      <c r="C22" s="18" t="s">
        <v>24</v>
      </c>
      <c r="N22" s="39">
        <f t="shared" si="6"/>
        <v>1.1036250000000001E-2</v>
      </c>
    </row>
    <row r="23" spans="2:14" ht="15.75" x14ac:dyDescent="0.2">
      <c r="B23" s="17">
        <v>7</v>
      </c>
      <c r="C23" s="18" t="s">
        <v>25</v>
      </c>
      <c r="N23" s="39">
        <f t="shared" si="6"/>
        <v>5.5181250000000001E-2</v>
      </c>
    </row>
    <row r="24" spans="2:14" ht="15.75" x14ac:dyDescent="0.2">
      <c r="B24" s="17" t="s">
        <v>4</v>
      </c>
      <c r="C24" s="18" t="s">
        <v>26</v>
      </c>
      <c r="N24" s="39">
        <f t="shared" si="6"/>
        <v>0.1103625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4"/>
  <sheetViews>
    <sheetView tabSelected="1" workbookViewId="0">
      <selection activeCell="E10" sqref="E10"/>
    </sheetView>
  </sheetViews>
  <sheetFormatPr defaultRowHeight="12.75" x14ac:dyDescent="0.2"/>
  <cols>
    <col min="1" max="1" width="9.140625" style="13"/>
    <col min="2" max="2" width="12.5703125" style="13" bestFit="1" customWidth="1"/>
    <col min="3" max="3" width="32.5703125" style="13" bestFit="1" customWidth="1"/>
    <col min="4" max="13" width="9.140625" style="13"/>
    <col min="14" max="14" width="9.85546875" style="13" customWidth="1"/>
    <col min="15" max="17" width="9.140625" style="13"/>
    <col min="18" max="18" width="14.5703125" style="13" customWidth="1"/>
    <col min="19" max="16384" width="9.140625" style="13"/>
  </cols>
  <sheetData>
    <row r="3" spans="2:21" ht="15.75" x14ac:dyDescent="0.2">
      <c r="C3" s="14" t="s">
        <v>1</v>
      </c>
      <c r="D3" s="15"/>
      <c r="E3" s="15"/>
      <c r="F3" s="15"/>
      <c r="G3" s="19"/>
      <c r="H3" s="14">
        <v>1</v>
      </c>
      <c r="I3" s="14">
        <v>2</v>
      </c>
      <c r="J3" s="14">
        <v>3</v>
      </c>
      <c r="K3" s="14">
        <v>4</v>
      </c>
      <c r="L3" s="14">
        <v>5</v>
      </c>
      <c r="M3" s="14">
        <v>6</v>
      </c>
      <c r="N3" s="14">
        <v>7</v>
      </c>
      <c r="O3" s="20"/>
      <c r="Q3" s="38" t="s">
        <v>36</v>
      </c>
      <c r="R3" s="38" t="s">
        <v>37</v>
      </c>
      <c r="S3" s="38" t="s">
        <v>38</v>
      </c>
      <c r="T3" s="38" t="s">
        <v>42</v>
      </c>
      <c r="U3" s="38" t="s">
        <v>42</v>
      </c>
    </row>
    <row r="4" spans="2:21" ht="36.75" customHeight="1" x14ac:dyDescent="0.2">
      <c r="C4" s="14" t="s">
        <v>12</v>
      </c>
      <c r="D4" s="15"/>
      <c r="E4" s="15"/>
      <c r="F4" s="15"/>
      <c r="G4" s="19"/>
      <c r="H4" s="16">
        <v>385</v>
      </c>
      <c r="I4" s="16">
        <f t="shared" ref="I4:N4" si="0">H4+35</f>
        <v>420</v>
      </c>
      <c r="J4" s="16">
        <f t="shared" si="0"/>
        <v>455</v>
      </c>
      <c r="K4" s="16">
        <f t="shared" si="0"/>
        <v>490</v>
      </c>
      <c r="L4" s="16">
        <f t="shared" si="0"/>
        <v>525</v>
      </c>
      <c r="M4" s="16">
        <f t="shared" si="0"/>
        <v>560</v>
      </c>
      <c r="N4" s="16">
        <f t="shared" si="0"/>
        <v>595</v>
      </c>
      <c r="O4" s="20"/>
      <c r="Q4" s="38" t="s">
        <v>39</v>
      </c>
      <c r="R4" s="38" t="s">
        <v>39</v>
      </c>
      <c r="S4" s="38" t="s">
        <v>40</v>
      </c>
      <c r="T4" s="38" t="s">
        <v>44</v>
      </c>
      <c r="U4" s="38" t="s">
        <v>43</v>
      </c>
    </row>
    <row r="5" spans="2:21" ht="23.25" customHeight="1" x14ac:dyDescent="0.2">
      <c r="C5" s="14" t="s">
        <v>0</v>
      </c>
      <c r="D5" s="15"/>
      <c r="E5" s="15"/>
      <c r="F5" s="15"/>
      <c r="G5" s="19"/>
      <c r="H5" s="16">
        <f>(H4+35)/35</f>
        <v>12</v>
      </c>
      <c r="I5" s="16">
        <f t="shared" ref="I5:N5" si="1">(I4+35)/35</f>
        <v>13</v>
      </c>
      <c r="J5" s="16">
        <f t="shared" si="1"/>
        <v>14</v>
      </c>
      <c r="K5" s="16">
        <f t="shared" si="1"/>
        <v>15</v>
      </c>
      <c r="L5" s="16">
        <f t="shared" si="1"/>
        <v>16</v>
      </c>
      <c r="M5" s="16">
        <f t="shared" si="1"/>
        <v>17</v>
      </c>
      <c r="N5" s="16">
        <f t="shared" si="1"/>
        <v>18</v>
      </c>
      <c r="O5" s="20"/>
      <c r="Q5" s="13">
        <v>18</v>
      </c>
      <c r="R5" s="13">
        <v>9</v>
      </c>
      <c r="S5" s="40">
        <f>PI()*(R5^2)</f>
        <v>254.46900494077323</v>
      </c>
      <c r="T5" s="13">
        <v>9.81</v>
      </c>
      <c r="U5" s="13">
        <v>9.81</v>
      </c>
    </row>
    <row r="6" spans="2:21" ht="81" customHeight="1" x14ac:dyDescent="0.2">
      <c r="B6" s="12" t="s">
        <v>13</v>
      </c>
      <c r="C6" s="17" t="s">
        <v>18</v>
      </c>
      <c r="D6" s="12" t="s">
        <v>16</v>
      </c>
      <c r="E6" s="12" t="s">
        <v>15</v>
      </c>
      <c r="F6" s="12" t="s">
        <v>17</v>
      </c>
      <c r="G6" s="12" t="s">
        <v>8</v>
      </c>
      <c r="H6" s="14" t="s">
        <v>14</v>
      </c>
      <c r="I6" s="14" t="s">
        <v>14</v>
      </c>
      <c r="J6" s="14" t="s">
        <v>14</v>
      </c>
      <c r="K6" s="14" t="s">
        <v>14</v>
      </c>
      <c r="L6" s="14" t="s">
        <v>14</v>
      </c>
      <c r="M6" s="14" t="s">
        <v>14</v>
      </c>
      <c r="N6" s="14" t="s">
        <v>14</v>
      </c>
      <c r="O6" s="16"/>
      <c r="R6" s="41" t="s">
        <v>48</v>
      </c>
    </row>
    <row r="7" spans="2:21" ht="15.75" x14ac:dyDescent="0.2">
      <c r="B7" s="17" t="s">
        <v>3</v>
      </c>
      <c r="C7" s="18" t="s">
        <v>30</v>
      </c>
      <c r="D7" s="18">
        <v>0</v>
      </c>
      <c r="E7" s="18">
        <v>0</v>
      </c>
      <c r="F7" s="18">
        <f>D7+E7</f>
        <v>0</v>
      </c>
      <c r="G7" s="18">
        <f>F7*9.81</f>
        <v>0</v>
      </c>
      <c r="H7" s="21">
        <f>$G7*H$5</f>
        <v>0</v>
      </c>
      <c r="I7" s="21">
        <f t="shared" ref="I7:N14" si="2">$G7*I$5</f>
        <v>0</v>
      </c>
      <c r="J7" s="21">
        <f t="shared" si="2"/>
        <v>0</v>
      </c>
      <c r="K7" s="21">
        <f t="shared" si="2"/>
        <v>0</v>
      </c>
      <c r="L7" s="21">
        <f t="shared" si="2"/>
        <v>0</v>
      </c>
      <c r="M7" s="21">
        <f t="shared" si="2"/>
        <v>0</v>
      </c>
      <c r="N7" s="22">
        <f t="shared" si="2"/>
        <v>0</v>
      </c>
      <c r="O7" s="21">
        <f>AVERAGE(N7,N9)</f>
        <v>0</v>
      </c>
    </row>
    <row r="8" spans="2:21" ht="15.75" x14ac:dyDescent="0.2">
      <c r="B8" s="17">
        <v>2</v>
      </c>
      <c r="C8" s="18" t="s">
        <v>30</v>
      </c>
      <c r="D8" s="18">
        <v>0</v>
      </c>
      <c r="E8" s="18">
        <v>0</v>
      </c>
      <c r="F8" s="18">
        <f>D8+E8</f>
        <v>0</v>
      </c>
      <c r="G8" s="18">
        <f t="shared" ref="G8:G14" si="3">F8*9.81</f>
        <v>0</v>
      </c>
      <c r="H8" s="21">
        <f t="shared" ref="H8:H14" si="4">$G8*H$5</f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2">
        <f t="shared" si="2"/>
        <v>0</v>
      </c>
      <c r="O8" s="23"/>
    </row>
    <row r="9" spans="2:21" ht="15.75" x14ac:dyDescent="0.2">
      <c r="B9" s="17">
        <v>3</v>
      </c>
      <c r="C9" s="18" t="s">
        <v>30</v>
      </c>
      <c r="D9" s="18">
        <v>0</v>
      </c>
      <c r="E9" s="18">
        <v>0</v>
      </c>
      <c r="F9" s="18">
        <f t="shared" ref="F9:F14" si="5">D9+E9</f>
        <v>0</v>
      </c>
      <c r="G9" s="18">
        <f t="shared" si="3"/>
        <v>0</v>
      </c>
      <c r="H9" s="21">
        <f t="shared" si="4"/>
        <v>0</v>
      </c>
      <c r="I9" s="21">
        <f t="shared" si="2"/>
        <v>0</v>
      </c>
      <c r="J9" s="21">
        <f t="shared" si="2"/>
        <v>0</v>
      </c>
      <c r="K9" s="21">
        <f t="shared" si="2"/>
        <v>0</v>
      </c>
      <c r="L9" s="21">
        <f t="shared" si="2"/>
        <v>0</v>
      </c>
      <c r="M9" s="21">
        <f t="shared" si="2"/>
        <v>0</v>
      </c>
      <c r="N9" s="22">
        <f t="shared" si="2"/>
        <v>0</v>
      </c>
      <c r="O9" s="23"/>
    </row>
    <row r="10" spans="2:21" ht="15.75" x14ac:dyDescent="0.2">
      <c r="B10" s="17">
        <v>4</v>
      </c>
      <c r="C10" s="18" t="s">
        <v>31</v>
      </c>
      <c r="D10" s="18">
        <v>0</v>
      </c>
      <c r="E10" s="18">
        <v>1</v>
      </c>
      <c r="F10" s="18">
        <f t="shared" si="5"/>
        <v>1</v>
      </c>
      <c r="G10" s="18">
        <f t="shared" si="3"/>
        <v>9.81</v>
      </c>
      <c r="H10" s="21">
        <f t="shared" si="4"/>
        <v>117.72</v>
      </c>
      <c r="I10" s="21">
        <f t="shared" si="2"/>
        <v>127.53</v>
      </c>
      <c r="J10" s="21">
        <f t="shared" si="2"/>
        <v>137.34</v>
      </c>
      <c r="K10" s="21">
        <f t="shared" si="2"/>
        <v>147.15</v>
      </c>
      <c r="L10" s="21">
        <f t="shared" si="2"/>
        <v>156.96</v>
      </c>
      <c r="M10" s="21">
        <f t="shared" si="2"/>
        <v>166.77</v>
      </c>
      <c r="N10" s="22">
        <f t="shared" si="2"/>
        <v>176.58</v>
      </c>
      <c r="O10" s="23"/>
    </row>
    <row r="11" spans="2:21" ht="15.75" x14ac:dyDescent="0.2">
      <c r="B11" s="17">
        <v>5</v>
      </c>
      <c r="C11" s="18" t="s">
        <v>32</v>
      </c>
      <c r="D11" s="18">
        <v>0</v>
      </c>
      <c r="E11" s="18">
        <v>1</v>
      </c>
      <c r="F11" s="18">
        <f t="shared" si="5"/>
        <v>1</v>
      </c>
      <c r="G11" s="18">
        <f t="shared" si="3"/>
        <v>9.81</v>
      </c>
      <c r="H11" s="24">
        <f t="shared" si="4"/>
        <v>117.72</v>
      </c>
      <c r="I11" s="21">
        <f t="shared" si="2"/>
        <v>127.53</v>
      </c>
      <c r="J11" s="21">
        <f t="shared" si="2"/>
        <v>137.34</v>
      </c>
      <c r="K11" s="21">
        <f t="shared" si="2"/>
        <v>147.15</v>
      </c>
      <c r="L11" s="21">
        <f t="shared" si="2"/>
        <v>156.96</v>
      </c>
      <c r="M11" s="21">
        <f t="shared" si="2"/>
        <v>166.77</v>
      </c>
      <c r="N11" s="22">
        <f t="shared" si="2"/>
        <v>176.58</v>
      </c>
      <c r="O11" s="21">
        <f>AVERAGE(N11,N13)</f>
        <v>176.58</v>
      </c>
    </row>
    <row r="12" spans="2:21" ht="15.75" x14ac:dyDescent="0.2">
      <c r="B12" s="17">
        <v>6</v>
      </c>
      <c r="C12" s="18" t="s">
        <v>33</v>
      </c>
      <c r="D12" s="18">
        <v>0</v>
      </c>
      <c r="E12" s="18">
        <v>1</v>
      </c>
      <c r="F12" s="18">
        <f t="shared" si="5"/>
        <v>1</v>
      </c>
      <c r="G12" s="18">
        <f t="shared" si="3"/>
        <v>9.81</v>
      </c>
      <c r="H12" s="24">
        <f t="shared" si="4"/>
        <v>117.72</v>
      </c>
      <c r="I12" s="21">
        <f t="shared" si="2"/>
        <v>127.53</v>
      </c>
      <c r="J12" s="21">
        <f t="shared" si="2"/>
        <v>137.34</v>
      </c>
      <c r="K12" s="21">
        <f t="shared" si="2"/>
        <v>147.15</v>
      </c>
      <c r="L12" s="21">
        <f t="shared" si="2"/>
        <v>156.96</v>
      </c>
      <c r="M12" s="21">
        <f t="shared" si="2"/>
        <v>166.77</v>
      </c>
      <c r="N12" s="22">
        <f t="shared" si="2"/>
        <v>176.58</v>
      </c>
      <c r="O12" s="23"/>
    </row>
    <row r="13" spans="2:21" ht="15.75" x14ac:dyDescent="0.2">
      <c r="B13" s="17">
        <v>7</v>
      </c>
      <c r="C13" s="18" t="s">
        <v>35</v>
      </c>
      <c r="D13" s="18">
        <v>0</v>
      </c>
      <c r="E13" s="18">
        <v>1</v>
      </c>
      <c r="F13" s="18">
        <f t="shared" si="5"/>
        <v>1</v>
      </c>
      <c r="G13" s="18">
        <f t="shared" si="3"/>
        <v>9.81</v>
      </c>
      <c r="H13" s="21">
        <f t="shared" si="4"/>
        <v>117.72</v>
      </c>
      <c r="I13" s="21">
        <f t="shared" si="2"/>
        <v>127.53</v>
      </c>
      <c r="J13" s="21">
        <f t="shared" si="2"/>
        <v>137.34</v>
      </c>
      <c r="K13" s="21">
        <f t="shared" si="2"/>
        <v>147.15</v>
      </c>
      <c r="L13" s="21">
        <f t="shared" si="2"/>
        <v>156.96</v>
      </c>
      <c r="M13" s="21">
        <f t="shared" si="2"/>
        <v>166.77</v>
      </c>
      <c r="N13" s="22">
        <f t="shared" si="2"/>
        <v>176.58</v>
      </c>
      <c r="O13" s="23"/>
    </row>
    <row r="14" spans="2:21" ht="15.75" x14ac:dyDescent="0.2">
      <c r="B14" s="17" t="s">
        <v>4</v>
      </c>
      <c r="C14" s="18" t="s">
        <v>34</v>
      </c>
      <c r="D14" s="18">
        <v>0</v>
      </c>
      <c r="E14" s="18">
        <v>1</v>
      </c>
      <c r="F14" s="18">
        <f t="shared" si="5"/>
        <v>1</v>
      </c>
      <c r="G14" s="18">
        <f t="shared" si="3"/>
        <v>9.81</v>
      </c>
      <c r="H14" s="21">
        <f t="shared" si="4"/>
        <v>117.72</v>
      </c>
      <c r="I14" s="21">
        <f t="shared" si="2"/>
        <v>127.53</v>
      </c>
      <c r="J14" s="21">
        <f t="shared" si="2"/>
        <v>137.34</v>
      </c>
      <c r="K14" s="21">
        <f t="shared" si="2"/>
        <v>147.15</v>
      </c>
      <c r="L14" s="21">
        <f t="shared" si="2"/>
        <v>156.96</v>
      </c>
      <c r="M14" s="21">
        <f t="shared" si="2"/>
        <v>166.77</v>
      </c>
      <c r="N14" s="22">
        <f t="shared" si="2"/>
        <v>176.58</v>
      </c>
      <c r="O14" s="23"/>
    </row>
    <row r="16" spans="2:21" ht="63.75" customHeight="1" x14ac:dyDescent="0.2">
      <c r="B16" s="12" t="s">
        <v>13</v>
      </c>
      <c r="C16" s="17" t="s">
        <v>18</v>
      </c>
      <c r="N16" s="14" t="s">
        <v>41</v>
      </c>
    </row>
    <row r="17" spans="2:14" ht="15.75" x14ac:dyDescent="0.2">
      <c r="B17" s="17" t="s">
        <v>3</v>
      </c>
      <c r="C17" s="18" t="s">
        <v>30</v>
      </c>
      <c r="N17" s="39">
        <f>N7/$S$5</f>
        <v>0</v>
      </c>
    </row>
    <row r="18" spans="2:14" ht="15.75" x14ac:dyDescent="0.2">
      <c r="B18" s="17">
        <v>2</v>
      </c>
      <c r="C18" s="18" t="s">
        <v>30</v>
      </c>
      <c r="N18" s="39">
        <f t="shared" ref="N18:N24" si="6">N8/$S$5</f>
        <v>0</v>
      </c>
    </row>
    <row r="19" spans="2:14" ht="15.75" x14ac:dyDescent="0.2">
      <c r="B19" s="17">
        <v>3</v>
      </c>
      <c r="C19" s="18" t="s">
        <v>30</v>
      </c>
      <c r="N19" s="39">
        <f t="shared" si="6"/>
        <v>0</v>
      </c>
    </row>
    <row r="20" spans="2:14" ht="15.75" x14ac:dyDescent="0.2">
      <c r="B20" s="17">
        <v>4</v>
      </c>
      <c r="C20" s="18" t="s">
        <v>31</v>
      </c>
      <c r="N20" s="39">
        <f t="shared" si="6"/>
        <v>0.69391555188066378</v>
      </c>
    </row>
    <row r="21" spans="2:14" ht="15.75" x14ac:dyDescent="0.2">
      <c r="B21" s="17">
        <v>5</v>
      </c>
      <c r="C21" s="18" t="s">
        <v>32</v>
      </c>
      <c r="N21" s="39">
        <f t="shared" si="6"/>
        <v>0.69391555188066378</v>
      </c>
    </row>
    <row r="22" spans="2:14" ht="15.75" x14ac:dyDescent="0.2">
      <c r="B22" s="17">
        <v>6</v>
      </c>
      <c r="C22" s="18" t="s">
        <v>33</v>
      </c>
      <c r="N22" s="39">
        <f t="shared" si="6"/>
        <v>0.69391555188066378</v>
      </c>
    </row>
    <row r="23" spans="2:14" ht="15.75" x14ac:dyDescent="0.2">
      <c r="B23" s="17">
        <v>7</v>
      </c>
      <c r="C23" s="18" t="s">
        <v>35</v>
      </c>
      <c r="N23" s="39">
        <f t="shared" si="6"/>
        <v>0.69391555188066378</v>
      </c>
    </row>
    <row r="24" spans="2:14" ht="15.75" x14ac:dyDescent="0.2">
      <c r="B24" s="17" t="s">
        <v>4</v>
      </c>
      <c r="C24" s="18" t="s">
        <v>34</v>
      </c>
      <c r="N24" s="39">
        <f t="shared" si="6"/>
        <v>0.69391555188066378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opLeftCell="B1" workbookViewId="0">
      <selection activeCell="M13" sqref="M13"/>
    </sheetView>
  </sheetViews>
  <sheetFormatPr defaultRowHeight="12.75" x14ac:dyDescent="0.2"/>
  <cols>
    <col min="1" max="1" width="20.140625" customWidth="1"/>
    <col min="2" max="2" width="14.5703125" customWidth="1"/>
    <col min="3" max="4" width="8.42578125" customWidth="1"/>
    <col min="5" max="5" width="9.85546875" customWidth="1"/>
    <col min="6" max="6" width="12.7109375" customWidth="1"/>
  </cols>
  <sheetData>
    <row r="1" spans="1:14" ht="20.25" x14ac:dyDescent="0.3">
      <c r="B1" s="10" t="s">
        <v>9</v>
      </c>
    </row>
    <row r="3" spans="1:14" s="2" customFormat="1" ht="12.75" customHeight="1" x14ac:dyDescent="0.2">
      <c r="B3" s="4" t="s">
        <v>1</v>
      </c>
      <c r="C3" s="5"/>
      <c r="D3" s="5"/>
      <c r="E3" s="5"/>
      <c r="F3" s="5"/>
      <c r="G3" s="5">
        <v>1</v>
      </c>
      <c r="H3" s="5">
        <v>2</v>
      </c>
      <c r="I3" s="5">
        <v>3</v>
      </c>
      <c r="J3" s="5">
        <v>4</v>
      </c>
      <c r="K3" s="5">
        <v>5</v>
      </c>
      <c r="L3" s="5">
        <v>6</v>
      </c>
      <c r="M3" s="5">
        <v>7</v>
      </c>
    </row>
    <row r="4" spans="1:14" s="2" customFormat="1" ht="39.75" customHeight="1" x14ac:dyDescent="0.2">
      <c r="B4" s="4" t="s">
        <v>2</v>
      </c>
      <c r="C4" s="5"/>
      <c r="D4" s="5"/>
      <c r="E4" s="5"/>
      <c r="F4" s="5"/>
      <c r="G4" s="5">
        <v>385</v>
      </c>
      <c r="H4" s="5">
        <f t="shared" ref="H4:M4" si="0">G4+35</f>
        <v>420</v>
      </c>
      <c r="I4" s="5">
        <f t="shared" si="0"/>
        <v>455</v>
      </c>
      <c r="J4" s="5">
        <f t="shared" si="0"/>
        <v>490</v>
      </c>
      <c r="K4" s="5">
        <f t="shared" si="0"/>
        <v>525</v>
      </c>
      <c r="L4" s="5">
        <f t="shared" si="0"/>
        <v>560</v>
      </c>
      <c r="M4" s="5">
        <f t="shared" si="0"/>
        <v>595</v>
      </c>
    </row>
    <row r="5" spans="1:14" s="2" customFormat="1" ht="25.5" customHeight="1" x14ac:dyDescent="0.2">
      <c r="B5" s="4" t="s">
        <v>0</v>
      </c>
      <c r="C5" s="5"/>
      <c r="D5" s="5"/>
      <c r="E5" s="5"/>
      <c r="F5" s="5"/>
      <c r="G5" s="5">
        <f>(G4+35)/35</f>
        <v>12</v>
      </c>
      <c r="H5" s="5">
        <f t="shared" ref="H5:M5" si="1">(H4+35)/35</f>
        <v>13</v>
      </c>
      <c r="I5" s="5">
        <f t="shared" si="1"/>
        <v>14</v>
      </c>
      <c r="J5" s="5">
        <f t="shared" si="1"/>
        <v>15</v>
      </c>
      <c r="K5" s="5">
        <f t="shared" si="1"/>
        <v>16</v>
      </c>
      <c r="L5" s="5">
        <f t="shared" si="1"/>
        <v>17</v>
      </c>
      <c r="M5" s="5">
        <f t="shared" si="1"/>
        <v>18</v>
      </c>
    </row>
    <row r="6" spans="1:14" s="2" customFormat="1" ht="41.45" customHeight="1" x14ac:dyDescent="0.2">
      <c r="B6" s="4"/>
      <c r="C6" s="5" t="s">
        <v>5</v>
      </c>
      <c r="D6" s="5" t="s">
        <v>6</v>
      </c>
      <c r="E6" s="5" t="s">
        <v>7</v>
      </c>
      <c r="F6" s="5" t="s">
        <v>8</v>
      </c>
      <c r="G6" s="5"/>
      <c r="H6" s="5"/>
      <c r="I6" s="5"/>
      <c r="J6" s="5"/>
      <c r="K6" s="5"/>
      <c r="L6" s="5"/>
      <c r="M6" s="5"/>
    </row>
    <row r="7" spans="1:14" x14ac:dyDescent="0.2">
      <c r="A7" t="s">
        <v>10</v>
      </c>
      <c r="B7" s="6" t="s">
        <v>3</v>
      </c>
      <c r="C7">
        <v>0</v>
      </c>
      <c r="D7">
        <v>1.325</v>
      </c>
      <c r="E7">
        <f>C7+D7</f>
        <v>1.325</v>
      </c>
      <c r="F7">
        <f>E7*9.81</f>
        <v>12.998250000000001</v>
      </c>
      <c r="G7" s="1">
        <f>$F7*G$5</f>
        <v>155.97900000000001</v>
      </c>
      <c r="H7" s="1">
        <f t="shared" ref="H7:M14" si="2">$F7*H$5</f>
        <v>168.97725</v>
      </c>
      <c r="I7" s="1">
        <f t="shared" si="2"/>
        <v>181.97550000000001</v>
      </c>
      <c r="J7" s="1">
        <f t="shared" si="2"/>
        <v>194.97375</v>
      </c>
      <c r="K7" s="1">
        <f t="shared" si="2"/>
        <v>207.97200000000001</v>
      </c>
      <c r="L7" s="1">
        <f t="shared" si="2"/>
        <v>220.97025000000002</v>
      </c>
      <c r="M7" s="3">
        <f t="shared" si="2"/>
        <v>233.96850000000001</v>
      </c>
      <c r="N7" s="11">
        <f>AVERAGE(M7,M9)</f>
        <v>238.38300000000001</v>
      </c>
    </row>
    <row r="8" spans="1:14" x14ac:dyDescent="0.2">
      <c r="A8" t="s">
        <v>10</v>
      </c>
      <c r="B8" s="6">
        <v>2</v>
      </c>
      <c r="C8">
        <v>0</v>
      </c>
      <c r="D8">
        <v>0</v>
      </c>
      <c r="E8">
        <f>C8+D8</f>
        <v>0</v>
      </c>
      <c r="F8">
        <f t="shared" ref="F8:F14" si="3">E8*9.81</f>
        <v>0</v>
      </c>
      <c r="G8" s="1">
        <f t="shared" ref="G8:G14" si="4">$F8*G$5</f>
        <v>0</v>
      </c>
      <c r="H8" s="1">
        <f t="shared" si="2"/>
        <v>0</v>
      </c>
      <c r="I8" s="1">
        <f t="shared" si="2"/>
        <v>0</v>
      </c>
      <c r="J8" s="1">
        <f t="shared" si="2"/>
        <v>0</v>
      </c>
      <c r="K8" s="1">
        <f t="shared" si="2"/>
        <v>0</v>
      </c>
      <c r="L8" s="1">
        <f t="shared" si="2"/>
        <v>0</v>
      </c>
      <c r="M8" s="3">
        <f t="shared" si="2"/>
        <v>0</v>
      </c>
    </row>
    <row r="9" spans="1:14" x14ac:dyDescent="0.2">
      <c r="A9" t="s">
        <v>10</v>
      </c>
      <c r="B9" s="6">
        <v>3</v>
      </c>
      <c r="C9">
        <v>0</v>
      </c>
      <c r="D9">
        <v>1.375</v>
      </c>
      <c r="E9">
        <f t="shared" ref="E9:E14" si="5">C9+D9</f>
        <v>1.375</v>
      </c>
      <c r="F9">
        <f t="shared" si="3"/>
        <v>13.488750000000001</v>
      </c>
      <c r="G9" s="1">
        <f t="shared" si="4"/>
        <v>161.86500000000001</v>
      </c>
      <c r="H9" s="1">
        <f t="shared" si="2"/>
        <v>175.35375000000002</v>
      </c>
      <c r="I9" s="1">
        <f t="shared" si="2"/>
        <v>188.84250000000003</v>
      </c>
      <c r="J9" s="1">
        <f t="shared" si="2"/>
        <v>202.33125000000001</v>
      </c>
      <c r="K9" s="1">
        <f t="shared" si="2"/>
        <v>215.82000000000002</v>
      </c>
      <c r="L9" s="1">
        <f t="shared" si="2"/>
        <v>229.30875000000003</v>
      </c>
      <c r="M9" s="3">
        <f t="shared" si="2"/>
        <v>242.79750000000001</v>
      </c>
    </row>
    <row r="10" spans="1:14" x14ac:dyDescent="0.2">
      <c r="A10" t="s">
        <v>10</v>
      </c>
      <c r="B10" s="6">
        <v>4</v>
      </c>
      <c r="C10">
        <v>0</v>
      </c>
      <c r="D10">
        <v>0</v>
      </c>
      <c r="E10">
        <f t="shared" si="5"/>
        <v>0</v>
      </c>
      <c r="F10">
        <f t="shared" si="3"/>
        <v>0</v>
      </c>
      <c r="G10" s="1">
        <f t="shared" si="4"/>
        <v>0</v>
      </c>
      <c r="H10" s="1">
        <f t="shared" si="2"/>
        <v>0</v>
      </c>
      <c r="I10" s="1">
        <f t="shared" si="2"/>
        <v>0</v>
      </c>
      <c r="J10" s="1">
        <f t="shared" si="2"/>
        <v>0</v>
      </c>
      <c r="K10" s="1">
        <f t="shared" si="2"/>
        <v>0</v>
      </c>
      <c r="L10" s="1">
        <f t="shared" si="2"/>
        <v>0</v>
      </c>
      <c r="M10" s="3">
        <f t="shared" si="2"/>
        <v>0</v>
      </c>
    </row>
    <row r="11" spans="1:14" x14ac:dyDescent="0.2">
      <c r="A11" t="s">
        <v>11</v>
      </c>
      <c r="B11" s="6">
        <v>5</v>
      </c>
      <c r="C11">
        <v>0</v>
      </c>
      <c r="D11">
        <v>1.325</v>
      </c>
      <c r="E11">
        <f t="shared" si="5"/>
        <v>1.325</v>
      </c>
      <c r="F11">
        <f t="shared" si="3"/>
        <v>12.998250000000001</v>
      </c>
      <c r="G11" s="8">
        <f t="shared" si="4"/>
        <v>155.97900000000001</v>
      </c>
      <c r="H11" s="1">
        <f t="shared" si="2"/>
        <v>168.97725</v>
      </c>
      <c r="I11" s="1">
        <f t="shared" si="2"/>
        <v>181.97550000000001</v>
      </c>
      <c r="J11" s="1">
        <f t="shared" si="2"/>
        <v>194.97375</v>
      </c>
      <c r="K11" s="1">
        <f t="shared" si="2"/>
        <v>207.97200000000001</v>
      </c>
      <c r="L11" s="1">
        <f t="shared" si="2"/>
        <v>220.97025000000002</v>
      </c>
      <c r="M11" s="3">
        <f t="shared" si="2"/>
        <v>233.96850000000001</v>
      </c>
      <c r="N11" s="11">
        <f>AVERAGE(M11,M13)</f>
        <v>247.21200000000002</v>
      </c>
    </row>
    <row r="12" spans="1:14" x14ac:dyDescent="0.2">
      <c r="A12" t="s">
        <v>11</v>
      </c>
      <c r="B12" s="6">
        <v>6</v>
      </c>
      <c r="C12">
        <v>0</v>
      </c>
      <c r="D12">
        <v>0</v>
      </c>
      <c r="E12">
        <f t="shared" si="5"/>
        <v>0</v>
      </c>
      <c r="F12">
        <f t="shared" si="3"/>
        <v>0</v>
      </c>
      <c r="G12" s="8">
        <f t="shared" si="4"/>
        <v>0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3">
        <f t="shared" si="2"/>
        <v>0</v>
      </c>
    </row>
    <row r="13" spans="1:14" x14ac:dyDescent="0.2">
      <c r="A13" t="s">
        <v>11</v>
      </c>
      <c r="B13" s="6">
        <v>7</v>
      </c>
      <c r="C13">
        <v>0</v>
      </c>
      <c r="D13">
        <v>1.4750000000000001</v>
      </c>
      <c r="E13">
        <f t="shared" si="5"/>
        <v>1.4750000000000001</v>
      </c>
      <c r="F13">
        <f t="shared" si="3"/>
        <v>14.469750000000001</v>
      </c>
      <c r="G13" s="7">
        <f t="shared" si="4"/>
        <v>173.637</v>
      </c>
      <c r="H13" s="7">
        <f t="shared" si="2"/>
        <v>188.10675000000001</v>
      </c>
      <c r="I13" s="7">
        <f t="shared" si="2"/>
        <v>202.57650000000001</v>
      </c>
      <c r="J13" s="7">
        <f t="shared" si="2"/>
        <v>217.04625000000001</v>
      </c>
      <c r="K13" s="7">
        <f t="shared" si="2"/>
        <v>231.51600000000002</v>
      </c>
      <c r="L13" s="7">
        <f t="shared" si="2"/>
        <v>245.98575000000002</v>
      </c>
      <c r="M13" s="9">
        <f t="shared" si="2"/>
        <v>260.45550000000003</v>
      </c>
    </row>
    <row r="14" spans="1:14" x14ac:dyDescent="0.2">
      <c r="A14" t="s">
        <v>11</v>
      </c>
      <c r="B14" s="6" t="s">
        <v>4</v>
      </c>
      <c r="C14">
        <v>0</v>
      </c>
      <c r="D14">
        <v>0</v>
      </c>
      <c r="E14">
        <f t="shared" si="5"/>
        <v>0</v>
      </c>
      <c r="F14">
        <f t="shared" si="3"/>
        <v>0</v>
      </c>
      <c r="G14" s="7">
        <f t="shared" si="4"/>
        <v>0</v>
      </c>
      <c r="H14" s="7">
        <f t="shared" si="2"/>
        <v>0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9">
        <f t="shared" si="2"/>
        <v>0</v>
      </c>
    </row>
  </sheetData>
  <phoneticPr fontId="0" type="noConversion"/>
  <pageMargins left="0.75" right="0.75" top="1" bottom="1" header="0.5" footer="0.5"/>
  <pageSetup paperSize="9" scale="9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2</vt:lpstr>
      <vt:lpstr>Barrie foam 2017</vt:lpstr>
      <vt:lpstr>Barrie cement mixes 2017</vt:lpstr>
      <vt:lpstr>Richard NHL3.5 2008</vt:lpstr>
    </vt:vector>
  </TitlesOfParts>
  <Company>University of Bristol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Interface Analysis Centre</dc:creator>
  <cp:lastModifiedBy>Barrie Dams</cp:lastModifiedBy>
  <cp:lastPrinted>2008-11-17T12:37:45Z</cp:lastPrinted>
  <dcterms:created xsi:type="dcterms:W3CDTF">2006-09-25T10:28:59Z</dcterms:created>
  <dcterms:modified xsi:type="dcterms:W3CDTF">2017-08-24T08:58:45Z</dcterms:modified>
</cp:coreProperties>
</file>