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myfiles\jir24\dos\Results\Data sets to upload to Pure\"/>
    </mc:Choice>
  </mc:AlternateContent>
  <bookViews>
    <workbookView xWindow="0" yWindow="-435" windowWidth="28800" windowHeight="180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69" i="1" l="1"/>
  <c r="M69" i="1"/>
  <c r="K69" i="1"/>
  <c r="F69" i="1"/>
  <c r="G69" i="1" s="1"/>
  <c r="N68" i="1"/>
  <c r="M68" i="1"/>
  <c r="K68" i="1"/>
  <c r="F68" i="1"/>
  <c r="G68" i="1" s="1"/>
  <c r="N67" i="1"/>
  <c r="M67" i="1"/>
  <c r="O67" i="1" s="1"/>
  <c r="K67" i="1"/>
  <c r="P67" i="1" s="1"/>
  <c r="Q67" i="1" s="1"/>
  <c r="F67" i="1"/>
  <c r="G67" i="1" s="1"/>
  <c r="P68" i="1" l="1"/>
  <c r="Q68" i="1" s="1"/>
  <c r="P69" i="1"/>
  <c r="Q69" i="1" s="1"/>
  <c r="O68" i="1"/>
  <c r="O69" i="1"/>
  <c r="F3" i="1" l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M66" i="1"/>
  <c r="K66" i="1"/>
  <c r="N66" i="1"/>
  <c r="M65" i="1"/>
  <c r="K65" i="1"/>
  <c r="N65" i="1"/>
  <c r="M64" i="1"/>
  <c r="K64" i="1"/>
  <c r="N64" i="1"/>
  <c r="M63" i="1"/>
  <c r="K63" i="1"/>
  <c r="N63" i="1"/>
  <c r="M62" i="1"/>
  <c r="K62" i="1"/>
  <c r="N62" i="1"/>
  <c r="M61" i="1"/>
  <c r="K61" i="1"/>
  <c r="N61" i="1"/>
  <c r="M3" i="1"/>
  <c r="K3" i="1"/>
  <c r="M4" i="1"/>
  <c r="K4" i="1"/>
  <c r="M5" i="1"/>
  <c r="K5" i="1"/>
  <c r="M6" i="1"/>
  <c r="K6" i="1"/>
  <c r="M7" i="1"/>
  <c r="K7" i="1"/>
  <c r="M8" i="1"/>
  <c r="K8" i="1"/>
  <c r="M9" i="1"/>
  <c r="K9" i="1"/>
  <c r="M10" i="1"/>
  <c r="K10" i="1"/>
  <c r="M11" i="1"/>
  <c r="K11" i="1"/>
  <c r="M12" i="1"/>
  <c r="K12" i="1"/>
  <c r="M13" i="1"/>
  <c r="K13" i="1"/>
  <c r="M14" i="1"/>
  <c r="K14" i="1"/>
  <c r="M15" i="1"/>
  <c r="K15" i="1"/>
  <c r="M16" i="1"/>
  <c r="K16" i="1"/>
  <c r="M17" i="1"/>
  <c r="K17" i="1"/>
  <c r="M18" i="1"/>
  <c r="K18" i="1"/>
  <c r="M19" i="1"/>
  <c r="K19" i="1"/>
  <c r="M20" i="1"/>
  <c r="K20" i="1"/>
  <c r="M21" i="1"/>
  <c r="K21" i="1"/>
  <c r="M22" i="1"/>
  <c r="K22" i="1"/>
  <c r="M23" i="1"/>
  <c r="K23" i="1"/>
  <c r="M24" i="1"/>
  <c r="K24" i="1"/>
  <c r="M25" i="1"/>
  <c r="K25" i="1"/>
  <c r="M26" i="1"/>
  <c r="K26" i="1"/>
  <c r="M27" i="1"/>
  <c r="K27" i="1"/>
  <c r="M28" i="1"/>
  <c r="K28" i="1"/>
  <c r="M29" i="1"/>
  <c r="K29" i="1"/>
  <c r="M30" i="1"/>
  <c r="K30" i="1"/>
  <c r="M31" i="1"/>
  <c r="K31" i="1"/>
  <c r="M32" i="1"/>
  <c r="K32" i="1"/>
  <c r="M33" i="1"/>
  <c r="K33" i="1"/>
  <c r="M34" i="1"/>
  <c r="K34" i="1"/>
  <c r="M35" i="1"/>
  <c r="K35" i="1"/>
  <c r="M36" i="1"/>
  <c r="K36" i="1"/>
  <c r="M37" i="1"/>
  <c r="K37" i="1"/>
  <c r="M38" i="1"/>
  <c r="K38" i="1"/>
  <c r="M39" i="1"/>
  <c r="K39" i="1"/>
  <c r="M40" i="1"/>
  <c r="K40" i="1"/>
  <c r="M41" i="1"/>
  <c r="K41" i="1"/>
  <c r="O41" i="1" s="1"/>
  <c r="M42" i="1"/>
  <c r="K42" i="1"/>
  <c r="M43" i="1"/>
  <c r="K43" i="1"/>
  <c r="M44" i="1"/>
  <c r="K44" i="1"/>
  <c r="M45" i="1"/>
  <c r="K45" i="1"/>
  <c r="M46" i="1"/>
  <c r="K46" i="1"/>
  <c r="M47" i="1"/>
  <c r="K47" i="1"/>
  <c r="M48" i="1"/>
  <c r="K48" i="1"/>
  <c r="M49" i="1"/>
  <c r="K49" i="1"/>
  <c r="M50" i="1"/>
  <c r="K50" i="1"/>
  <c r="M51" i="1"/>
  <c r="K51" i="1"/>
  <c r="M52" i="1"/>
  <c r="K52" i="1"/>
  <c r="M53" i="1"/>
  <c r="K53" i="1"/>
  <c r="M54" i="1"/>
  <c r="K54" i="1"/>
  <c r="M55" i="1"/>
  <c r="K55" i="1"/>
  <c r="M56" i="1"/>
  <c r="K56" i="1"/>
  <c r="M57" i="1"/>
  <c r="K57" i="1"/>
  <c r="M58" i="1"/>
  <c r="K58" i="1"/>
  <c r="M59" i="1"/>
  <c r="K59" i="1"/>
  <c r="M60" i="1"/>
  <c r="K60" i="1"/>
  <c r="N49" i="1"/>
  <c r="N50" i="1"/>
  <c r="N51" i="1"/>
  <c r="N52" i="1"/>
  <c r="N53" i="1"/>
  <c r="N54" i="1"/>
  <c r="N55" i="1"/>
  <c r="N56" i="1"/>
  <c r="N57" i="1"/>
  <c r="N58" i="1"/>
  <c r="N59" i="1"/>
  <c r="N60" i="1"/>
  <c r="N38" i="1"/>
  <c r="N39" i="1"/>
  <c r="N40" i="1"/>
  <c r="N41" i="1"/>
  <c r="N42" i="1"/>
  <c r="N43" i="1"/>
  <c r="N44" i="1"/>
  <c r="N45" i="1"/>
  <c r="N46" i="1"/>
  <c r="N47" i="1"/>
  <c r="N48" i="1"/>
  <c r="N37" i="1"/>
  <c r="N36" i="1"/>
  <c r="N35" i="1"/>
  <c r="N34" i="1"/>
  <c r="N33" i="1"/>
  <c r="N32" i="1"/>
  <c r="N31" i="1"/>
  <c r="N30" i="1"/>
  <c r="N29" i="1"/>
  <c r="N28" i="1"/>
  <c r="N27" i="1"/>
  <c r="N26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P52" i="1" l="1"/>
  <c r="Q52" i="1" s="1"/>
  <c r="P36" i="1"/>
  <c r="Q36" i="1" s="1"/>
  <c r="O32" i="1"/>
  <c r="P28" i="1"/>
  <c r="Q28" i="1" s="1"/>
  <c r="O35" i="1"/>
  <c r="O31" i="1"/>
  <c r="O11" i="1"/>
  <c r="O38" i="1"/>
  <c r="O18" i="1"/>
  <c r="O13" i="1"/>
  <c r="P54" i="1"/>
  <c r="Q54" i="1" s="1"/>
  <c r="O61" i="1"/>
  <c r="P50" i="1"/>
  <c r="Q50" i="1" s="1"/>
  <c r="O40" i="1"/>
  <c r="O21" i="1"/>
  <c r="P17" i="1"/>
  <c r="Q17" i="1" s="1"/>
  <c r="O59" i="1"/>
  <c r="P55" i="1"/>
  <c r="Q55" i="1" s="1"/>
  <c r="O51" i="1"/>
  <c r="O48" i="1"/>
  <c r="O44" i="1"/>
  <c r="P41" i="1"/>
  <c r="Q41" i="1" s="1"/>
  <c r="O34" i="1"/>
  <c r="P30" i="1"/>
  <c r="Q30" i="1" s="1"/>
  <c r="O26" i="1"/>
  <c r="O22" i="1"/>
  <c r="O4" i="1"/>
  <c r="P43" i="1"/>
  <c r="Q43" i="1" s="1"/>
  <c r="O14" i="1"/>
  <c r="P63" i="1"/>
  <c r="Q63" i="1" s="1"/>
  <c r="O65" i="1"/>
  <c r="P21" i="1"/>
  <c r="Q21" i="1" s="1"/>
  <c r="P19" i="1"/>
  <c r="Q19" i="1" s="1"/>
  <c r="O60" i="1"/>
  <c r="P38" i="1"/>
  <c r="Q38" i="1" s="1"/>
  <c r="P31" i="1"/>
  <c r="Q31" i="1" s="1"/>
  <c r="O15" i="1"/>
  <c r="P15" i="1"/>
  <c r="Q15" i="1" s="1"/>
  <c r="P37" i="1"/>
  <c r="Q37" i="1" s="1"/>
  <c r="P11" i="1"/>
  <c r="Q11" i="1" s="1"/>
  <c r="O64" i="1"/>
  <c r="P22" i="1"/>
  <c r="Q22" i="1" s="1"/>
  <c r="P58" i="1"/>
  <c r="Q58" i="1" s="1"/>
  <c r="O50" i="1"/>
  <c r="O47" i="1"/>
  <c r="O43" i="1"/>
  <c r="P33" i="1"/>
  <c r="Q33" i="1" s="1"/>
  <c r="P7" i="1"/>
  <c r="Q7" i="1" s="1"/>
  <c r="P3" i="1"/>
  <c r="Q3" i="1" s="1"/>
  <c r="P66" i="1"/>
  <c r="Q66" i="1" s="1"/>
  <c r="O3" i="1"/>
  <c r="P44" i="1"/>
  <c r="Q44" i="1" s="1"/>
  <c r="O58" i="1"/>
  <c r="O62" i="1"/>
  <c r="P65" i="1"/>
  <c r="Q65" i="1" s="1"/>
  <c r="P57" i="1"/>
  <c r="Q57" i="1" s="1"/>
  <c r="O53" i="1"/>
  <c r="O49" i="1"/>
  <c r="O46" i="1"/>
  <c r="O36" i="1"/>
  <c r="P32" i="1"/>
  <c r="Q32" i="1" s="1"/>
  <c r="O28" i="1"/>
  <c r="P24" i="1"/>
  <c r="Q24" i="1" s="1"/>
  <c r="P48" i="1"/>
  <c r="Q48" i="1" s="1"/>
  <c r="P4" i="1"/>
  <c r="Q4" i="1" s="1"/>
  <c r="P64" i="1"/>
  <c r="Q64" i="1" s="1"/>
  <c r="O17" i="1"/>
  <c r="O37" i="1"/>
  <c r="P47" i="1"/>
  <c r="Q47" i="1" s="1"/>
  <c r="P51" i="1"/>
  <c r="Q51" i="1" s="1"/>
  <c r="O56" i="1"/>
  <c r="O42" i="1"/>
  <c r="P35" i="1"/>
  <c r="Q35" i="1" s="1"/>
  <c r="O23" i="1"/>
  <c r="P13" i="1"/>
  <c r="Q13" i="1" s="1"/>
  <c r="P26" i="1"/>
  <c r="Q26" i="1" s="1"/>
  <c r="O39" i="1"/>
  <c r="O10" i="1"/>
  <c r="P6" i="1"/>
  <c r="Q6" i="1" s="1"/>
  <c r="P10" i="1"/>
  <c r="Q10" i="1" s="1"/>
  <c r="P46" i="1"/>
  <c r="Q46" i="1" s="1"/>
  <c r="O45" i="1"/>
  <c r="O24" i="1"/>
  <c r="P56" i="1"/>
  <c r="Q56" i="1" s="1"/>
  <c r="P8" i="1"/>
  <c r="Q8" i="1" s="1"/>
  <c r="O30" i="1"/>
  <c r="P62" i="1"/>
  <c r="Q62" i="1" s="1"/>
  <c r="P60" i="1"/>
  <c r="Q60" i="1" s="1"/>
  <c r="O52" i="1"/>
  <c r="P42" i="1"/>
  <c r="Q42" i="1" s="1"/>
  <c r="P9" i="1"/>
  <c r="Q9" i="1" s="1"/>
  <c r="P49" i="1"/>
  <c r="Q49" i="1" s="1"/>
  <c r="P61" i="1"/>
  <c r="Q61" i="1" s="1"/>
  <c r="P59" i="1"/>
  <c r="Q59" i="1" s="1"/>
  <c r="P34" i="1"/>
  <c r="Q34" i="1" s="1"/>
  <c r="O8" i="1"/>
  <c r="O54" i="1"/>
  <c r="P40" i="1"/>
  <c r="Q40" i="1" s="1"/>
  <c r="P25" i="1"/>
  <c r="Q25" i="1" s="1"/>
  <c r="O19" i="1"/>
  <c r="O63" i="1"/>
  <c r="O66" i="1"/>
  <c r="O12" i="1"/>
  <c r="P20" i="1"/>
  <c r="Q20" i="1" s="1"/>
  <c r="O20" i="1"/>
  <c r="O33" i="1"/>
  <c r="P5" i="1"/>
  <c r="Q5" i="1" s="1"/>
  <c r="O9" i="1"/>
  <c r="P23" i="1"/>
  <c r="Q23" i="1" s="1"/>
  <c r="P27" i="1"/>
  <c r="Q27" i="1" s="1"/>
  <c r="P45" i="1"/>
  <c r="Q45" i="1" s="1"/>
  <c r="O57" i="1"/>
  <c r="O55" i="1"/>
  <c r="P53" i="1"/>
  <c r="Q53" i="1" s="1"/>
  <c r="O16" i="1"/>
  <c r="O5" i="1"/>
  <c r="P14" i="1"/>
  <c r="Q14" i="1" s="1"/>
  <c r="O7" i="1"/>
  <c r="P29" i="1"/>
  <c r="Q29" i="1" s="1"/>
  <c r="P12" i="1"/>
  <c r="Q12" i="1" s="1"/>
  <c r="P18" i="1"/>
  <c r="Q18" i="1" s="1"/>
  <c r="O27" i="1"/>
  <c r="P39" i="1"/>
  <c r="Q39" i="1" s="1"/>
  <c r="O6" i="1"/>
  <c r="O25" i="1"/>
  <c r="P16" i="1"/>
  <c r="Q16" i="1" s="1"/>
  <c r="O29" i="1"/>
</calcChain>
</file>

<file path=xl/sharedStrings.xml><?xml version="1.0" encoding="utf-8"?>
<sst xmlns="http://schemas.openxmlformats.org/spreadsheetml/2006/main" count="152" uniqueCount="90">
  <si>
    <t>wt% BTO</t>
  </si>
  <si>
    <t>PFA</t>
  </si>
  <si>
    <t>Relative density</t>
  </si>
  <si>
    <t>Apparent open porosity</t>
  </si>
  <si>
    <t>d33 24h pC/N</t>
  </si>
  <si>
    <t>d33 C/N</t>
  </si>
  <si>
    <t>Dimensions</t>
  </si>
  <si>
    <t>ID</t>
  </si>
  <si>
    <t>5% PEG binder</t>
  </si>
  <si>
    <t>BT95_5</t>
  </si>
  <si>
    <t>BT95_6</t>
  </si>
  <si>
    <t>BT95_7</t>
  </si>
  <si>
    <t>BT95+2_1</t>
  </si>
  <si>
    <t>BT95+2_2</t>
  </si>
  <si>
    <t>BT95+2_3</t>
  </si>
  <si>
    <t>BT95+2_4</t>
  </si>
  <si>
    <t>BT95+2_5</t>
  </si>
  <si>
    <t>BT95+2_6</t>
  </si>
  <si>
    <t>t avg (mm)</t>
  </si>
  <si>
    <t>d avg (mm)</t>
  </si>
  <si>
    <t>BT95+5_1</t>
  </si>
  <si>
    <t>BT95+5_2</t>
  </si>
  <si>
    <t>BT95+5_3</t>
  </si>
  <si>
    <t>BT95+5_4</t>
  </si>
  <si>
    <t>BT95+5_5</t>
  </si>
  <si>
    <t>BT95+5_6</t>
  </si>
  <si>
    <t>BT95+10_1</t>
  </si>
  <si>
    <t>BT95+10_2</t>
  </si>
  <si>
    <t>BT95+10_3</t>
  </si>
  <si>
    <t>BT95+10_4</t>
  </si>
  <si>
    <t>BT95+10_5</t>
  </si>
  <si>
    <t>PEG</t>
  </si>
  <si>
    <t>BT875_1</t>
  </si>
  <si>
    <t>BT875_2</t>
  </si>
  <si>
    <t>BT875_3</t>
  </si>
  <si>
    <t>BT875_4</t>
  </si>
  <si>
    <t>BT875_5</t>
  </si>
  <si>
    <t>BT875_6</t>
  </si>
  <si>
    <t>BT85_1</t>
  </si>
  <si>
    <t>BT85_2</t>
  </si>
  <si>
    <t>BT85_3</t>
  </si>
  <si>
    <t>BT85_4</t>
  </si>
  <si>
    <t>BT85_5</t>
  </si>
  <si>
    <t>BT85_6</t>
  </si>
  <si>
    <t>BT80_1</t>
  </si>
  <si>
    <t>BT80_2</t>
  </si>
  <si>
    <t>BT80_3</t>
  </si>
  <si>
    <t>BT80_4</t>
  </si>
  <si>
    <t>BT80_5</t>
  </si>
  <si>
    <t>BT80_6</t>
  </si>
  <si>
    <t>BT70_1</t>
  </si>
  <si>
    <t>BT70_2</t>
  </si>
  <si>
    <t>BT70_3</t>
  </si>
  <si>
    <t>BT70_4</t>
  </si>
  <si>
    <t>BT70_5</t>
  </si>
  <si>
    <t>BT65_1</t>
  </si>
  <si>
    <t>BT65_2</t>
  </si>
  <si>
    <t>BT65_3</t>
  </si>
  <si>
    <t>BT65_4</t>
  </si>
  <si>
    <t>BT65_5</t>
  </si>
  <si>
    <t>BT65_6</t>
  </si>
  <si>
    <t>BT575_1</t>
  </si>
  <si>
    <t>BT575_2</t>
  </si>
  <si>
    <t>BT575_3</t>
  </si>
  <si>
    <t>BT575_4</t>
  </si>
  <si>
    <t>BT575_5</t>
  </si>
  <si>
    <t>BT575_6</t>
  </si>
  <si>
    <t>BT50_1</t>
  </si>
  <si>
    <t>BT50_2</t>
  </si>
  <si>
    <t>BT50_3</t>
  </si>
  <si>
    <t>BT50_4</t>
  </si>
  <si>
    <t>BT50_5</t>
  </si>
  <si>
    <t>BT50_6</t>
  </si>
  <si>
    <t>BT75_1</t>
  </si>
  <si>
    <t>BT75_2</t>
  </si>
  <si>
    <t>BT75_3</t>
  </si>
  <si>
    <t>BT75_4</t>
  </si>
  <si>
    <t>BT75_5</t>
  </si>
  <si>
    <t>BT75_6</t>
  </si>
  <si>
    <t>Closed porosity</t>
  </si>
  <si>
    <t>Fraction of open porosity (from total porosity)</t>
  </si>
  <si>
    <t>PEG binder +2% PEG</t>
  </si>
  <si>
    <t>PEG binder +5% PEG</t>
  </si>
  <si>
    <t>PEG binder +10% PEG</t>
  </si>
  <si>
    <t>g33 (relative)</t>
  </si>
  <si>
    <t>Absolute permittivity (1kHz) (F/m^3)</t>
  </si>
  <si>
    <t>Relative permittivity at 1kHz</t>
  </si>
  <si>
    <t>d33.g33 (x10-15m^2/N)</t>
  </si>
  <si>
    <t>g33 (Vm/N)</t>
  </si>
  <si>
    <t>d33.g33  m^2/N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</si>
</sst>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="85" zoomScaleNormal="85" zoomScalePageLayoutView="85" workbookViewId="0">
      <pane ySplit="2" topLeftCell="A3" activePane="bottomLeft" state="frozen"/>
      <selection pane="bottomLeft" activeCell="Q9" sqref="Q9"/>
    </sheetView>
  </sheetViews>
  <sheetFormatPr defaultColWidth="8.85546875" defaultRowHeight="15" x14ac:dyDescent="0.25"/>
  <cols>
    <col min="2" max="2" width="18.140625" customWidth="1"/>
    <col min="10" max="10" width="11.7109375" customWidth="1"/>
    <col min="11" max="11" width="16.7109375" customWidth="1"/>
    <col min="12" max="12" width="10" customWidth="1"/>
    <col min="13" max="13" width="13" customWidth="1"/>
    <col min="14" max="14" width="9.7109375" customWidth="1"/>
    <col min="16" max="16" width="11.5703125" customWidth="1"/>
    <col min="17" max="17" width="13.28515625" customWidth="1"/>
  </cols>
  <sheetData>
    <row r="1" spans="1:17" ht="51" customHeight="1" x14ac:dyDescent="0.25">
      <c r="A1" s="2"/>
      <c r="B1" s="2"/>
      <c r="C1" s="2"/>
      <c r="D1" s="2"/>
      <c r="E1" s="2"/>
      <c r="F1" s="2"/>
      <c r="G1" s="2"/>
      <c r="H1" s="2" t="s">
        <v>6</v>
      </c>
      <c r="I1" s="2"/>
      <c r="J1" s="3" t="s">
        <v>86</v>
      </c>
      <c r="K1" s="3" t="s">
        <v>85</v>
      </c>
      <c r="L1" s="3" t="s">
        <v>4</v>
      </c>
      <c r="M1" s="3" t="s">
        <v>5</v>
      </c>
      <c r="N1" s="3" t="s">
        <v>84</v>
      </c>
      <c r="O1" s="3" t="s">
        <v>88</v>
      </c>
      <c r="P1" s="3" t="s">
        <v>89</v>
      </c>
      <c r="Q1" s="3" t="s">
        <v>87</v>
      </c>
    </row>
    <row r="2" spans="1:17" x14ac:dyDescent="0.25">
      <c r="A2" s="2" t="s">
        <v>7</v>
      </c>
      <c r="B2" s="2" t="s">
        <v>1</v>
      </c>
      <c r="C2" s="2" t="s">
        <v>0</v>
      </c>
      <c r="D2" s="2" t="s">
        <v>2</v>
      </c>
      <c r="E2" s="2" t="s">
        <v>3</v>
      </c>
      <c r="F2" s="2" t="s">
        <v>79</v>
      </c>
      <c r="G2" s="2" t="s">
        <v>80</v>
      </c>
      <c r="H2" s="2" t="s">
        <v>19</v>
      </c>
      <c r="I2" s="2" t="s">
        <v>18</v>
      </c>
      <c r="J2" s="2"/>
      <c r="K2" s="2"/>
      <c r="L2" s="3"/>
      <c r="M2" s="3"/>
      <c r="N2" s="3"/>
      <c r="O2" s="3"/>
      <c r="P2" s="3"/>
      <c r="Q2" s="3"/>
    </row>
    <row r="3" spans="1:17" x14ac:dyDescent="0.25">
      <c r="A3" t="s">
        <v>12</v>
      </c>
      <c r="B3" t="s">
        <v>81</v>
      </c>
      <c r="C3">
        <v>98</v>
      </c>
      <c r="D3">
        <v>89.193408523804735</v>
      </c>
      <c r="E3">
        <v>2.6609442060085753</v>
      </c>
      <c r="F3">
        <f t="shared" ref="F3:F48" si="0">100-D3-E3</f>
        <v>8.1456472701866893</v>
      </c>
      <c r="G3">
        <f t="shared" ref="G3:G48" si="1">E3/(E3+F3)</f>
        <v>0.24623344112434498</v>
      </c>
      <c r="H3">
        <v>11.25</v>
      </c>
      <c r="I3">
        <v>1.1830000000000001</v>
      </c>
      <c r="J3">
        <v>1414</v>
      </c>
      <c r="K3">
        <f t="shared" ref="K3:K34" si="2">J3*0.00000000000885</f>
        <v>1.25139E-8</v>
      </c>
      <c r="L3">
        <v>85.5</v>
      </c>
      <c r="M3">
        <f t="shared" ref="M3:M19" si="3">L3*0.000000000001</f>
        <v>8.5500000000000002E-11</v>
      </c>
      <c r="N3" s="1">
        <f t="shared" ref="N3:N34" si="4">L3/J3</f>
        <v>6.0466760961810466E-2</v>
      </c>
      <c r="O3">
        <f t="shared" ref="O3:O19" si="5">M3/K3</f>
        <v>6.8324023685661546E-3</v>
      </c>
      <c r="P3">
        <f t="shared" ref="P3:P34" si="6">M3^2/K3</f>
        <v>5.8417040251240627E-13</v>
      </c>
      <c r="Q3" s="1">
        <f t="shared" ref="Q3:Q19" si="7">P3*1000000000000000</f>
        <v>584.17040251240621</v>
      </c>
    </row>
    <row r="4" spans="1:17" x14ac:dyDescent="0.25">
      <c r="A4" t="s">
        <v>13</v>
      </c>
      <c r="B4" t="s">
        <v>81</v>
      </c>
      <c r="C4">
        <v>98</v>
      </c>
      <c r="D4">
        <v>87.833577907956339</v>
      </c>
      <c r="E4">
        <v>3.3698399326032038</v>
      </c>
      <c r="F4">
        <f t="shared" si="0"/>
        <v>8.7965821594404563</v>
      </c>
      <c r="G4">
        <f t="shared" si="1"/>
        <v>0.27697871297815158</v>
      </c>
      <c r="H4" s="1">
        <v>11.276999999999999</v>
      </c>
      <c r="I4" s="1">
        <v>1.24</v>
      </c>
      <c r="J4">
        <v>1376</v>
      </c>
      <c r="K4">
        <f t="shared" si="2"/>
        <v>1.21776E-8</v>
      </c>
      <c r="L4">
        <v>107.5</v>
      </c>
      <c r="M4">
        <f t="shared" si="3"/>
        <v>1.075E-10</v>
      </c>
      <c r="N4" s="1">
        <f t="shared" si="4"/>
        <v>7.8125E-2</v>
      </c>
      <c r="O4">
        <f t="shared" si="5"/>
        <v>8.8276836158192092E-3</v>
      </c>
      <c r="P4">
        <f t="shared" si="6"/>
        <v>9.4897598870056518E-13</v>
      </c>
      <c r="Q4" s="1">
        <f t="shared" si="7"/>
        <v>948.97598870056515</v>
      </c>
    </row>
    <row r="5" spans="1:17" x14ac:dyDescent="0.25">
      <c r="A5" t="s">
        <v>14</v>
      </c>
      <c r="B5" t="s">
        <v>81</v>
      </c>
      <c r="C5">
        <v>98</v>
      </c>
      <c r="D5">
        <v>89.356194919131852</v>
      </c>
      <c r="E5">
        <v>2.7373823781009241</v>
      </c>
      <c r="F5">
        <f t="shared" si="0"/>
        <v>7.906422702767224</v>
      </c>
      <c r="G5">
        <f t="shared" si="1"/>
        <v>0.25718080679824445</v>
      </c>
      <c r="H5">
        <v>11.29</v>
      </c>
      <c r="I5" s="1">
        <v>1.22</v>
      </c>
      <c r="J5">
        <v>1368</v>
      </c>
      <c r="K5">
        <f t="shared" si="2"/>
        <v>1.2106800000000001E-8</v>
      </c>
      <c r="L5">
        <v>103.5</v>
      </c>
      <c r="M5">
        <f t="shared" si="3"/>
        <v>1.0349999999999999E-10</v>
      </c>
      <c r="N5" s="1">
        <f t="shared" si="4"/>
        <v>7.5657894736842105E-2</v>
      </c>
      <c r="O5">
        <f t="shared" si="5"/>
        <v>8.5489146595301799E-3</v>
      </c>
      <c r="P5">
        <f t="shared" si="6"/>
        <v>8.8481266726137345E-13</v>
      </c>
      <c r="Q5" s="1">
        <f t="shared" si="7"/>
        <v>884.81266726137346</v>
      </c>
    </row>
    <row r="6" spans="1:17" x14ac:dyDescent="0.25">
      <c r="A6" t="s">
        <v>15</v>
      </c>
      <c r="B6" t="s">
        <v>81</v>
      </c>
      <c r="C6">
        <v>98</v>
      </c>
      <c r="D6">
        <v>89.008996935605751</v>
      </c>
      <c r="E6">
        <v>2.617328519855608</v>
      </c>
      <c r="F6">
        <f t="shared" si="0"/>
        <v>8.3736745445386411</v>
      </c>
      <c r="G6">
        <f t="shared" si="1"/>
        <v>0.23813372669638663</v>
      </c>
      <c r="H6">
        <v>11.282999999999999</v>
      </c>
      <c r="I6">
        <v>1.177</v>
      </c>
      <c r="J6">
        <v>1026</v>
      </c>
      <c r="K6">
        <f t="shared" si="2"/>
        <v>9.0800999999999997E-9</v>
      </c>
      <c r="L6">
        <v>90.5</v>
      </c>
      <c r="M6">
        <f t="shared" si="3"/>
        <v>9.0499999999999998E-11</v>
      </c>
      <c r="N6" s="1">
        <f t="shared" si="4"/>
        <v>8.8206627680311886E-2</v>
      </c>
      <c r="O6">
        <f t="shared" si="5"/>
        <v>9.9668505853459759E-3</v>
      </c>
      <c r="P6">
        <f t="shared" si="6"/>
        <v>9.0199997797381081E-13</v>
      </c>
      <c r="Q6" s="1">
        <f t="shared" si="7"/>
        <v>901.99997797381081</v>
      </c>
    </row>
    <row r="7" spans="1:17" x14ac:dyDescent="0.25">
      <c r="A7" t="s">
        <v>16</v>
      </c>
      <c r="B7" t="s">
        <v>81</v>
      </c>
      <c r="C7">
        <v>98</v>
      </c>
      <c r="D7">
        <v>88.595287113730478</v>
      </c>
      <c r="E7">
        <v>3.0821917808219581</v>
      </c>
      <c r="F7">
        <f t="shared" si="0"/>
        <v>8.3225211054475636</v>
      </c>
      <c r="G7">
        <f t="shared" si="1"/>
        <v>0.27025597325932704</v>
      </c>
      <c r="H7">
        <v>11.273</v>
      </c>
      <c r="I7">
        <v>1.2070000000000001</v>
      </c>
      <c r="J7">
        <v>1323</v>
      </c>
      <c r="K7">
        <f t="shared" si="2"/>
        <v>1.1708550000000001E-8</v>
      </c>
      <c r="L7">
        <v>96</v>
      </c>
      <c r="M7">
        <f t="shared" si="3"/>
        <v>9.6000000000000005E-11</v>
      </c>
      <c r="N7" s="1">
        <f t="shared" si="4"/>
        <v>7.2562358276643993E-2</v>
      </c>
      <c r="O7">
        <f t="shared" si="5"/>
        <v>8.1991365284343493E-3</v>
      </c>
      <c r="P7">
        <f t="shared" si="6"/>
        <v>7.8711710672969753E-13</v>
      </c>
      <c r="Q7" s="1">
        <f t="shared" si="7"/>
        <v>787.11710672969753</v>
      </c>
    </row>
    <row r="8" spans="1:17" x14ac:dyDescent="0.25">
      <c r="A8" t="s">
        <v>17</v>
      </c>
      <c r="B8" t="s">
        <v>81</v>
      </c>
      <c r="C8">
        <v>98</v>
      </c>
      <c r="D8">
        <v>88.62103442174994</v>
      </c>
      <c r="E8">
        <v>2.9585798816568523</v>
      </c>
      <c r="F8">
        <f t="shared" si="0"/>
        <v>8.4203856965932076</v>
      </c>
      <c r="G8">
        <f t="shared" si="1"/>
        <v>0.26000429136651315</v>
      </c>
      <c r="H8">
        <v>11.276999999999999</v>
      </c>
      <c r="I8">
        <v>1.22</v>
      </c>
      <c r="J8">
        <v>1331</v>
      </c>
      <c r="K8">
        <f t="shared" si="2"/>
        <v>1.177935E-8</v>
      </c>
      <c r="L8">
        <v>86.5</v>
      </c>
      <c r="M8">
        <f t="shared" si="3"/>
        <v>8.6499999999999999E-11</v>
      </c>
      <c r="N8" s="1">
        <f t="shared" si="4"/>
        <v>6.4988730277986476E-2</v>
      </c>
      <c r="O8">
        <f t="shared" si="5"/>
        <v>7.3433593534447993E-3</v>
      </c>
      <c r="P8">
        <f t="shared" si="6"/>
        <v>6.3520058407297517E-13</v>
      </c>
      <c r="Q8" s="1">
        <f t="shared" si="7"/>
        <v>635.20058407297518</v>
      </c>
    </row>
    <row r="9" spans="1:17" x14ac:dyDescent="0.25">
      <c r="A9" t="s">
        <v>20</v>
      </c>
      <c r="B9" t="s">
        <v>82</v>
      </c>
      <c r="C9">
        <v>95</v>
      </c>
      <c r="D9">
        <v>81.512906318738146</v>
      </c>
      <c r="E9">
        <v>5.5780113177041377</v>
      </c>
      <c r="F9">
        <f t="shared" si="0"/>
        <v>12.909082363557715</v>
      </c>
      <c r="G9">
        <f t="shared" si="1"/>
        <v>0.30172462009850137</v>
      </c>
      <c r="H9">
        <v>11.282999999999999</v>
      </c>
      <c r="I9">
        <v>1.3069999999999999</v>
      </c>
      <c r="J9">
        <v>1175</v>
      </c>
      <c r="K9">
        <f t="shared" si="2"/>
        <v>1.0398750000000001E-8</v>
      </c>
      <c r="L9">
        <v>92.5</v>
      </c>
      <c r="M9">
        <f t="shared" si="3"/>
        <v>9.2500000000000004E-11</v>
      </c>
      <c r="N9" s="1">
        <f t="shared" si="4"/>
        <v>7.8723404255319152E-2</v>
      </c>
      <c r="O9">
        <f t="shared" si="5"/>
        <v>8.8952999158552707E-3</v>
      </c>
      <c r="P9">
        <f t="shared" si="6"/>
        <v>8.2281524221661263E-13</v>
      </c>
      <c r="Q9" s="1">
        <f t="shared" si="7"/>
        <v>822.81524221661266</v>
      </c>
    </row>
    <row r="10" spans="1:17" x14ac:dyDescent="0.25">
      <c r="A10" t="s">
        <v>21</v>
      </c>
      <c r="B10" t="s">
        <v>82</v>
      </c>
      <c r="C10">
        <v>95</v>
      </c>
      <c r="D10">
        <v>81.846304491102543</v>
      </c>
      <c r="E10">
        <v>5.1821862348177827</v>
      </c>
      <c r="F10">
        <f t="shared" si="0"/>
        <v>12.971509274079674</v>
      </c>
      <c r="G10">
        <f t="shared" si="1"/>
        <v>0.28546178006995321</v>
      </c>
      <c r="H10">
        <v>11.25</v>
      </c>
      <c r="I10">
        <v>1.2569999999999999</v>
      </c>
      <c r="J10">
        <v>1141</v>
      </c>
      <c r="K10">
        <f t="shared" si="2"/>
        <v>1.0097850000000001E-8</v>
      </c>
      <c r="L10">
        <v>95.5</v>
      </c>
      <c r="M10">
        <f t="shared" si="3"/>
        <v>9.5499999999999993E-11</v>
      </c>
      <c r="N10" s="1">
        <f t="shared" si="4"/>
        <v>8.3698510078878172E-2</v>
      </c>
      <c r="O10">
        <f t="shared" si="5"/>
        <v>9.4574587659749347E-3</v>
      </c>
      <c r="P10">
        <f t="shared" si="6"/>
        <v>9.0318731215060624E-13</v>
      </c>
      <c r="Q10" s="1">
        <f t="shared" si="7"/>
        <v>903.1873121506062</v>
      </c>
    </row>
    <row r="11" spans="1:17" x14ac:dyDescent="0.25">
      <c r="A11" t="s">
        <v>22</v>
      </c>
      <c r="B11" t="s">
        <v>82</v>
      </c>
      <c r="C11">
        <v>95</v>
      </c>
      <c r="D11">
        <v>80.227423255813989</v>
      </c>
      <c r="E11">
        <v>6.7999999999999643</v>
      </c>
      <c r="F11">
        <f t="shared" si="0"/>
        <v>12.972576744186046</v>
      </c>
      <c r="G11">
        <f t="shared" si="1"/>
        <v>0.34391066414747673</v>
      </c>
      <c r="H11">
        <v>11.26</v>
      </c>
      <c r="I11">
        <v>1.27</v>
      </c>
      <c r="J11">
        <v>1159</v>
      </c>
      <c r="K11">
        <f t="shared" si="2"/>
        <v>1.025715E-8</v>
      </c>
      <c r="L11">
        <v>84.5</v>
      </c>
      <c r="M11">
        <f t="shared" si="3"/>
        <v>8.4499999999999993E-11</v>
      </c>
      <c r="N11" s="1">
        <f t="shared" si="4"/>
        <v>7.2907679033649697E-2</v>
      </c>
      <c r="O11">
        <f t="shared" si="5"/>
        <v>8.2381558230112638E-3</v>
      </c>
      <c r="P11">
        <f t="shared" si="6"/>
        <v>6.9612416704445177E-13</v>
      </c>
      <c r="Q11" s="1">
        <f t="shared" si="7"/>
        <v>696.12416704445172</v>
      </c>
    </row>
    <row r="12" spans="1:17" x14ac:dyDescent="0.25">
      <c r="A12" t="s">
        <v>23</v>
      </c>
      <c r="B12" t="s">
        <v>82</v>
      </c>
      <c r="C12">
        <v>95</v>
      </c>
      <c r="D12">
        <v>81.476162790697714</v>
      </c>
      <c r="E12">
        <v>4.758064516129048</v>
      </c>
      <c r="F12">
        <f t="shared" si="0"/>
        <v>13.765772693173238</v>
      </c>
      <c r="G12">
        <f t="shared" si="1"/>
        <v>0.25686171079821662</v>
      </c>
      <c r="H12">
        <v>11.247</v>
      </c>
      <c r="I12">
        <v>1.2629999999999999</v>
      </c>
      <c r="J12">
        <v>1148</v>
      </c>
      <c r="K12">
        <f t="shared" si="2"/>
        <v>1.01598E-8</v>
      </c>
      <c r="L12">
        <v>86.5</v>
      </c>
      <c r="M12">
        <f t="shared" si="3"/>
        <v>8.6499999999999999E-11</v>
      </c>
      <c r="N12" s="1">
        <f t="shared" si="4"/>
        <v>7.5348432055749134E-2</v>
      </c>
      <c r="O12">
        <f t="shared" si="5"/>
        <v>8.5139471249434037E-3</v>
      </c>
      <c r="P12">
        <f t="shared" si="6"/>
        <v>7.3645642630760436E-13</v>
      </c>
      <c r="Q12" s="1">
        <f t="shared" si="7"/>
        <v>736.45642630760437</v>
      </c>
    </row>
    <row r="13" spans="1:17" x14ac:dyDescent="0.25">
      <c r="A13" t="s">
        <v>24</v>
      </c>
      <c r="B13" t="s">
        <v>82</v>
      </c>
      <c r="C13">
        <v>95</v>
      </c>
      <c r="D13">
        <v>80.978602443332377</v>
      </c>
      <c r="E13">
        <v>4.7468354430379804</v>
      </c>
      <c r="F13">
        <f t="shared" si="0"/>
        <v>14.274562113629642</v>
      </c>
      <c r="G13">
        <f t="shared" si="1"/>
        <v>0.24955240165168932</v>
      </c>
      <c r="H13">
        <v>11.28</v>
      </c>
      <c r="I13">
        <v>1.3</v>
      </c>
      <c r="J13">
        <v>1199</v>
      </c>
      <c r="K13">
        <f t="shared" si="2"/>
        <v>1.0611150000000001E-8</v>
      </c>
      <c r="L13">
        <v>99.5</v>
      </c>
      <c r="M13">
        <f t="shared" si="3"/>
        <v>9.9499999999999992E-11</v>
      </c>
      <c r="N13" s="1">
        <f t="shared" si="4"/>
        <v>8.2985821517931616E-2</v>
      </c>
      <c r="O13">
        <f t="shared" si="5"/>
        <v>9.3769289850770161E-3</v>
      </c>
      <c r="P13">
        <f t="shared" si="6"/>
        <v>9.330044340151631E-13</v>
      </c>
      <c r="Q13" s="1">
        <f t="shared" si="7"/>
        <v>933.00443401516316</v>
      </c>
    </row>
    <row r="14" spans="1:17" x14ac:dyDescent="0.25">
      <c r="A14" t="s">
        <v>25</v>
      </c>
      <c r="B14" t="s">
        <v>82</v>
      </c>
      <c r="C14">
        <v>95</v>
      </c>
      <c r="D14">
        <v>78.435876303436402</v>
      </c>
      <c r="E14">
        <v>8.3204930662557999</v>
      </c>
      <c r="F14">
        <f t="shared" si="0"/>
        <v>13.243630630307798</v>
      </c>
      <c r="G14">
        <f t="shared" si="1"/>
        <v>0.38584888416225011</v>
      </c>
      <c r="H14">
        <v>11.276999999999999</v>
      </c>
      <c r="I14">
        <v>1.29</v>
      </c>
      <c r="J14">
        <v>1196</v>
      </c>
      <c r="K14">
        <f t="shared" si="2"/>
        <v>1.05846E-8</v>
      </c>
      <c r="L14">
        <v>92</v>
      </c>
      <c r="M14">
        <f t="shared" si="3"/>
        <v>9.1999999999999992E-11</v>
      </c>
      <c r="N14" s="1">
        <f t="shared" si="4"/>
        <v>7.6923076923076927E-2</v>
      </c>
      <c r="O14">
        <f t="shared" si="5"/>
        <v>8.6918730986527588E-3</v>
      </c>
      <c r="P14">
        <f t="shared" si="6"/>
        <v>7.9965232507605372E-13</v>
      </c>
      <c r="Q14" s="1">
        <f t="shared" si="7"/>
        <v>799.65232507605367</v>
      </c>
    </row>
    <row r="15" spans="1:17" x14ac:dyDescent="0.25">
      <c r="A15" t="s">
        <v>26</v>
      </c>
      <c r="B15" t="s">
        <v>83</v>
      </c>
      <c r="C15">
        <v>90</v>
      </c>
      <c r="D15">
        <v>73.678237837005696</v>
      </c>
      <c r="E15">
        <v>18.310911808669626</v>
      </c>
      <c r="F15">
        <f t="shared" si="0"/>
        <v>8.0108503543246776</v>
      </c>
      <c r="G15">
        <f t="shared" si="1"/>
        <v>0.6956567609448614</v>
      </c>
      <c r="H15">
        <v>11.3</v>
      </c>
      <c r="I15">
        <v>1.4470000000000001</v>
      </c>
      <c r="J15">
        <v>992</v>
      </c>
      <c r="K15">
        <f t="shared" si="2"/>
        <v>8.7791999999999996E-9</v>
      </c>
      <c r="L15">
        <v>87.5</v>
      </c>
      <c r="M15">
        <f t="shared" si="3"/>
        <v>8.7499999999999995E-11</v>
      </c>
      <c r="N15" s="1">
        <f t="shared" si="4"/>
        <v>8.8205645161290328E-2</v>
      </c>
      <c r="O15">
        <f t="shared" si="5"/>
        <v>9.9667395662474938E-3</v>
      </c>
      <c r="P15">
        <f t="shared" si="6"/>
        <v>8.7208971204665576E-13</v>
      </c>
      <c r="Q15" s="1">
        <f t="shared" si="7"/>
        <v>872.08971204665579</v>
      </c>
    </row>
    <row r="16" spans="1:17" x14ac:dyDescent="0.25">
      <c r="A16" t="s">
        <v>27</v>
      </c>
      <c r="B16" t="s">
        <v>83</v>
      </c>
      <c r="C16">
        <v>90</v>
      </c>
      <c r="D16">
        <v>71.269986888342359</v>
      </c>
      <c r="E16">
        <v>20.634920634920604</v>
      </c>
      <c r="F16">
        <f t="shared" si="0"/>
        <v>8.0950924767370367</v>
      </c>
      <c r="G16">
        <f t="shared" si="1"/>
        <v>0.71823568456875053</v>
      </c>
      <c r="H16">
        <v>11.29</v>
      </c>
      <c r="I16">
        <v>1.46</v>
      </c>
      <c r="J16">
        <v>963</v>
      </c>
      <c r="K16">
        <f t="shared" si="2"/>
        <v>8.5225500000000001E-9</v>
      </c>
      <c r="L16">
        <v>105</v>
      </c>
      <c r="M16">
        <f t="shared" si="3"/>
        <v>1.05E-10</v>
      </c>
      <c r="N16" s="1">
        <f t="shared" si="4"/>
        <v>0.10903426791277258</v>
      </c>
      <c r="O16">
        <f t="shared" si="5"/>
        <v>1.2320256261330235E-2</v>
      </c>
      <c r="P16">
        <f t="shared" si="6"/>
        <v>1.2936269074396748E-12</v>
      </c>
      <c r="Q16" s="1">
        <f t="shared" si="7"/>
        <v>1293.6269074396748</v>
      </c>
    </row>
    <row r="17" spans="1:17" x14ac:dyDescent="0.25">
      <c r="A17" t="s">
        <v>28</v>
      </c>
      <c r="B17" t="s">
        <v>83</v>
      </c>
      <c r="C17">
        <v>90</v>
      </c>
      <c r="D17">
        <v>72.871154320279459</v>
      </c>
      <c r="E17">
        <v>20.573108008817066</v>
      </c>
      <c r="F17">
        <f t="shared" si="0"/>
        <v>6.5557376709034756</v>
      </c>
      <c r="G17">
        <f t="shared" si="1"/>
        <v>0.75834807907790758</v>
      </c>
      <c r="H17">
        <v>11.317</v>
      </c>
      <c r="I17">
        <v>1.4830000000000001</v>
      </c>
      <c r="J17">
        <v>967</v>
      </c>
      <c r="K17">
        <f t="shared" si="2"/>
        <v>8.5579500000000002E-9</v>
      </c>
      <c r="L17">
        <v>83.5</v>
      </c>
      <c r="M17">
        <f t="shared" si="3"/>
        <v>8.3499999999999996E-11</v>
      </c>
      <c r="N17" s="1">
        <f t="shared" si="4"/>
        <v>8.6349534643226478E-2</v>
      </c>
      <c r="O17">
        <f t="shared" si="5"/>
        <v>9.75700956420638E-3</v>
      </c>
      <c r="P17">
        <f t="shared" si="6"/>
        <v>8.1471029861123266E-13</v>
      </c>
      <c r="Q17" s="1">
        <f t="shared" si="7"/>
        <v>814.7102986112327</v>
      </c>
    </row>
    <row r="18" spans="1:17" x14ac:dyDescent="0.25">
      <c r="A18" t="s">
        <v>29</v>
      </c>
      <c r="B18" t="s">
        <v>83</v>
      </c>
      <c r="C18">
        <v>90</v>
      </c>
      <c r="D18">
        <v>71.907321443563603</v>
      </c>
      <c r="E18">
        <v>20.794223826714759</v>
      </c>
      <c r="F18">
        <f t="shared" si="0"/>
        <v>7.2984547297216373</v>
      </c>
      <c r="G18">
        <f t="shared" si="1"/>
        <v>0.74020082438705492</v>
      </c>
      <c r="H18">
        <v>11.32</v>
      </c>
      <c r="I18">
        <v>1.47</v>
      </c>
      <c r="J18">
        <v>990</v>
      </c>
      <c r="K18">
        <f t="shared" si="2"/>
        <v>8.7615000000000004E-9</v>
      </c>
      <c r="L18">
        <v>98</v>
      </c>
      <c r="M18">
        <f t="shared" si="3"/>
        <v>9.7999999999999998E-11</v>
      </c>
      <c r="N18" s="1">
        <f t="shared" si="4"/>
        <v>9.8989898989898989E-2</v>
      </c>
      <c r="O18">
        <f t="shared" si="5"/>
        <v>1.1185299320892541E-2</v>
      </c>
      <c r="P18">
        <f t="shared" si="6"/>
        <v>1.096159333447469E-12</v>
      </c>
      <c r="Q18" s="1">
        <f t="shared" si="7"/>
        <v>1096.159333447469</v>
      </c>
    </row>
    <row r="19" spans="1:17" x14ac:dyDescent="0.25">
      <c r="A19" t="s">
        <v>30</v>
      </c>
      <c r="B19" t="s">
        <v>83</v>
      </c>
      <c r="C19">
        <v>90</v>
      </c>
      <c r="D19">
        <v>71.442014107493975</v>
      </c>
      <c r="E19">
        <v>20.481049562682227</v>
      </c>
      <c r="F19">
        <f t="shared" si="0"/>
        <v>8.0769363298237984</v>
      </c>
      <c r="G19">
        <f t="shared" si="1"/>
        <v>0.71717416066294482</v>
      </c>
      <c r="H19">
        <v>11.313000000000001</v>
      </c>
      <c r="I19">
        <v>1.4730000000000001</v>
      </c>
      <c r="J19">
        <v>983</v>
      </c>
      <c r="K19">
        <f t="shared" si="2"/>
        <v>8.6995500000000006E-9</v>
      </c>
      <c r="L19">
        <v>101</v>
      </c>
      <c r="M19">
        <f t="shared" si="3"/>
        <v>1.01E-10</v>
      </c>
      <c r="N19" s="1">
        <f t="shared" si="4"/>
        <v>0.10274669379450661</v>
      </c>
      <c r="O19">
        <f t="shared" si="5"/>
        <v>1.1609795908983797E-2</v>
      </c>
      <c r="P19">
        <f t="shared" si="6"/>
        <v>1.1725893868073635E-12</v>
      </c>
      <c r="Q19" s="1">
        <f t="shared" si="7"/>
        <v>1172.5893868073636</v>
      </c>
    </row>
    <row r="20" spans="1:17" x14ac:dyDescent="0.25">
      <c r="A20" t="s">
        <v>32</v>
      </c>
      <c r="B20" t="s">
        <v>31</v>
      </c>
      <c r="C20">
        <v>87.5</v>
      </c>
      <c r="D20">
        <v>67.252362322196802</v>
      </c>
      <c r="E20">
        <v>25.335120643431598</v>
      </c>
      <c r="F20">
        <f t="shared" si="0"/>
        <v>7.4125170343716</v>
      </c>
      <c r="G20">
        <f t="shared" si="1"/>
        <v>0.77364727473469308</v>
      </c>
      <c r="H20">
        <v>11.23</v>
      </c>
      <c r="I20">
        <v>1.5029999999999999</v>
      </c>
      <c r="J20">
        <v>769</v>
      </c>
      <c r="K20">
        <f t="shared" si="2"/>
        <v>6.80565E-9</v>
      </c>
      <c r="L20">
        <v>101</v>
      </c>
      <c r="M20">
        <f t="shared" ref="M20:M47" si="8">L20*0.000000000001</f>
        <v>1.01E-10</v>
      </c>
      <c r="N20" s="1">
        <f t="shared" si="4"/>
        <v>0.13133940182054615</v>
      </c>
      <c r="O20">
        <f t="shared" ref="O20:O47" si="9">M20/K20</f>
        <v>1.4840610375202956E-2</v>
      </c>
      <c r="P20">
        <f t="shared" si="6"/>
        <v>1.4989016478954986E-12</v>
      </c>
      <c r="Q20" s="1">
        <f t="shared" ref="Q20:Q47" si="10">P20*1000000000000000</f>
        <v>1498.9016478954986</v>
      </c>
    </row>
    <row r="21" spans="1:17" x14ac:dyDescent="0.25">
      <c r="A21" t="s">
        <v>33</v>
      </c>
      <c r="B21" t="s">
        <v>31</v>
      </c>
      <c r="C21">
        <v>87.5</v>
      </c>
      <c r="D21">
        <v>68.700220164688147</v>
      </c>
      <c r="E21">
        <v>23.689584751531687</v>
      </c>
      <c r="F21">
        <f t="shared" si="0"/>
        <v>7.610195083780166</v>
      </c>
      <c r="G21">
        <f t="shared" si="1"/>
        <v>0.7568610666329838</v>
      </c>
      <c r="H21">
        <v>11.307</v>
      </c>
      <c r="I21">
        <v>1.5529999999999999</v>
      </c>
      <c r="J21">
        <v>577</v>
      </c>
      <c r="K21">
        <f t="shared" si="2"/>
        <v>5.1064499999999999E-9</v>
      </c>
      <c r="L21">
        <v>76</v>
      </c>
      <c r="M21">
        <f t="shared" si="8"/>
        <v>7.5999999999999996E-11</v>
      </c>
      <c r="N21" s="1">
        <f t="shared" si="4"/>
        <v>0.1317157712305026</v>
      </c>
      <c r="O21">
        <f t="shared" si="9"/>
        <v>1.4883137992147187E-2</v>
      </c>
      <c r="P21">
        <f t="shared" si="6"/>
        <v>1.131118487403186E-12</v>
      </c>
      <c r="Q21" s="1">
        <f t="shared" si="10"/>
        <v>1131.118487403186</v>
      </c>
    </row>
    <row r="22" spans="1:17" x14ac:dyDescent="0.25">
      <c r="A22" t="s">
        <v>34</v>
      </c>
      <c r="B22" t="s">
        <v>31</v>
      </c>
      <c r="C22">
        <v>87.5</v>
      </c>
      <c r="D22">
        <v>67.292359812769888</v>
      </c>
      <c r="E22">
        <v>24.156545209176759</v>
      </c>
      <c r="F22">
        <f t="shared" si="0"/>
        <v>8.5510949780533529</v>
      </c>
      <c r="G22">
        <f t="shared" si="1"/>
        <v>0.73855970870708321</v>
      </c>
      <c r="H22">
        <v>11.26</v>
      </c>
      <c r="I22">
        <v>1.5169999999999999</v>
      </c>
      <c r="J22">
        <v>844</v>
      </c>
      <c r="K22">
        <f t="shared" si="2"/>
        <v>7.4694000000000007E-9</v>
      </c>
      <c r="L22">
        <v>100</v>
      </c>
      <c r="M22">
        <f t="shared" si="8"/>
        <v>1E-10</v>
      </c>
      <c r="N22" s="1">
        <f t="shared" si="4"/>
        <v>0.11848341232227488</v>
      </c>
      <c r="O22">
        <f t="shared" si="9"/>
        <v>1.338795619460733E-2</v>
      </c>
      <c r="P22">
        <f t="shared" si="6"/>
        <v>1.3387956194607331E-12</v>
      </c>
      <c r="Q22" s="1">
        <f t="shared" si="10"/>
        <v>1338.7956194607332</v>
      </c>
    </row>
    <row r="23" spans="1:17" x14ac:dyDescent="0.25">
      <c r="A23" t="s">
        <v>35</v>
      </c>
      <c r="B23" t="s">
        <v>31</v>
      </c>
      <c r="C23">
        <v>87.5</v>
      </c>
      <c r="D23">
        <v>68.807587086832996</v>
      </c>
      <c r="E23">
        <v>22.721179624664909</v>
      </c>
      <c r="F23">
        <f t="shared" si="0"/>
        <v>8.4712332885020949</v>
      </c>
      <c r="G23">
        <f t="shared" si="1"/>
        <v>0.72842007086517502</v>
      </c>
      <c r="H23">
        <v>11.28</v>
      </c>
      <c r="I23">
        <v>1.5669999999999999</v>
      </c>
      <c r="J23">
        <v>824</v>
      </c>
      <c r="K23">
        <f t="shared" si="2"/>
        <v>7.2924000000000002E-9</v>
      </c>
      <c r="L23">
        <v>106</v>
      </c>
      <c r="M23">
        <f t="shared" si="8"/>
        <v>1.06E-10</v>
      </c>
      <c r="N23" s="1">
        <f t="shared" si="4"/>
        <v>0.12864077669902912</v>
      </c>
      <c r="O23">
        <f t="shared" si="9"/>
        <v>1.4535680982941144E-2</v>
      </c>
      <c r="P23">
        <f t="shared" si="6"/>
        <v>1.5407821841917611E-12</v>
      </c>
      <c r="Q23" s="1">
        <f t="shared" si="10"/>
        <v>1540.7821841917612</v>
      </c>
    </row>
    <row r="24" spans="1:17" x14ac:dyDescent="0.25">
      <c r="A24" t="s">
        <v>36</v>
      </c>
      <c r="B24" t="s">
        <v>31</v>
      </c>
      <c r="C24">
        <v>87.5</v>
      </c>
      <c r="D24">
        <v>68.403724291272923</v>
      </c>
      <c r="E24">
        <v>23.086900129701736</v>
      </c>
      <c r="F24">
        <f t="shared" si="0"/>
        <v>8.5093755790253418</v>
      </c>
      <c r="G24">
        <f t="shared" si="1"/>
        <v>0.73068422185355841</v>
      </c>
      <c r="H24">
        <v>11.486000000000001</v>
      </c>
      <c r="I24">
        <v>1.607</v>
      </c>
      <c r="J24">
        <v>725</v>
      </c>
      <c r="K24">
        <f t="shared" si="2"/>
        <v>6.4162500000000005E-9</v>
      </c>
      <c r="L24">
        <v>104</v>
      </c>
      <c r="M24">
        <f t="shared" si="8"/>
        <v>1.04E-10</v>
      </c>
      <c r="N24" s="1">
        <f t="shared" si="4"/>
        <v>0.14344827586206896</v>
      </c>
      <c r="O24">
        <f t="shared" si="9"/>
        <v>1.6208844730177283E-2</v>
      </c>
      <c r="P24">
        <f t="shared" si="6"/>
        <v>1.6857198519384375E-12</v>
      </c>
      <c r="Q24" s="1">
        <f t="shared" si="10"/>
        <v>1685.7198519384376</v>
      </c>
    </row>
    <row r="25" spans="1:17" x14ac:dyDescent="0.25">
      <c r="A25" t="s">
        <v>37</v>
      </c>
      <c r="B25" t="s">
        <v>31</v>
      </c>
      <c r="C25">
        <v>87.5</v>
      </c>
      <c r="D25">
        <v>67.359462049578326</v>
      </c>
      <c r="E25">
        <v>24.291497975708523</v>
      </c>
      <c r="F25">
        <f t="shared" si="0"/>
        <v>8.3490399747131505</v>
      </c>
      <c r="G25">
        <f t="shared" si="1"/>
        <v>0.74421254982394391</v>
      </c>
      <c r="H25">
        <v>11.247</v>
      </c>
      <c r="I25">
        <v>1.5</v>
      </c>
      <c r="J25">
        <v>808</v>
      </c>
      <c r="K25">
        <f t="shared" si="2"/>
        <v>7.1508000000000006E-9</v>
      </c>
      <c r="L25">
        <v>101</v>
      </c>
      <c r="M25">
        <f t="shared" si="8"/>
        <v>1.01E-10</v>
      </c>
      <c r="N25" s="1">
        <f t="shared" si="4"/>
        <v>0.125</v>
      </c>
      <c r="O25">
        <f t="shared" si="9"/>
        <v>1.4124293785310733E-2</v>
      </c>
      <c r="P25">
        <f t="shared" si="6"/>
        <v>1.4265536723163841E-12</v>
      </c>
      <c r="Q25" s="1">
        <f t="shared" si="10"/>
        <v>1426.5536723163841</v>
      </c>
    </row>
    <row r="26" spans="1:17" x14ac:dyDescent="0.25">
      <c r="A26" t="s">
        <v>38</v>
      </c>
      <c r="B26" t="s">
        <v>31</v>
      </c>
      <c r="C26">
        <v>85</v>
      </c>
      <c r="D26">
        <v>62.109595270918248</v>
      </c>
      <c r="E26">
        <v>28.221649484536048</v>
      </c>
      <c r="F26">
        <f t="shared" si="0"/>
        <v>9.6687552445457037</v>
      </c>
      <c r="G26">
        <f t="shared" si="1"/>
        <v>0.74482312042645682</v>
      </c>
      <c r="H26">
        <v>11.227</v>
      </c>
      <c r="I26">
        <v>1.57</v>
      </c>
      <c r="J26">
        <v>805</v>
      </c>
      <c r="K26">
        <f t="shared" si="2"/>
        <v>7.1242500000000001E-9</v>
      </c>
      <c r="L26">
        <v>101</v>
      </c>
      <c r="M26">
        <f t="shared" si="8"/>
        <v>1.01E-10</v>
      </c>
      <c r="N26" s="1">
        <f t="shared" si="4"/>
        <v>0.12546583850931678</v>
      </c>
      <c r="O26">
        <f t="shared" si="9"/>
        <v>1.4176930905007544E-2</v>
      </c>
      <c r="P26">
        <f t="shared" si="6"/>
        <v>1.431870021405762E-12</v>
      </c>
      <c r="Q26" s="1">
        <f t="shared" si="10"/>
        <v>1431.8700214057619</v>
      </c>
    </row>
    <row r="27" spans="1:17" x14ac:dyDescent="0.25">
      <c r="A27" t="s">
        <v>39</v>
      </c>
      <c r="B27" t="s">
        <v>31</v>
      </c>
      <c r="C27">
        <v>85</v>
      </c>
      <c r="D27">
        <v>62.420668529340894</v>
      </c>
      <c r="E27">
        <v>29.209844559585441</v>
      </c>
      <c r="F27">
        <f t="shared" si="0"/>
        <v>8.3694869110736647</v>
      </c>
      <c r="G27">
        <f t="shared" si="1"/>
        <v>0.77728483760791944</v>
      </c>
      <c r="H27">
        <v>11.207000000000001</v>
      </c>
      <c r="I27">
        <v>1.577</v>
      </c>
      <c r="J27">
        <v>753</v>
      </c>
      <c r="K27">
        <f t="shared" si="2"/>
        <v>6.6640500000000004E-9</v>
      </c>
      <c r="L27">
        <v>109</v>
      </c>
      <c r="M27">
        <f t="shared" si="8"/>
        <v>1.09E-10</v>
      </c>
      <c r="N27" s="1">
        <f t="shared" si="4"/>
        <v>0.14475431606905712</v>
      </c>
      <c r="O27">
        <f t="shared" si="9"/>
        <v>1.635641989480871E-2</v>
      </c>
      <c r="P27">
        <f t="shared" si="6"/>
        <v>1.7828497685341496E-12</v>
      </c>
      <c r="Q27" s="1">
        <f t="shared" si="10"/>
        <v>1782.8497685341495</v>
      </c>
    </row>
    <row r="28" spans="1:17" x14ac:dyDescent="0.25">
      <c r="A28" t="s">
        <v>40</v>
      </c>
      <c r="B28" t="s">
        <v>31</v>
      </c>
      <c r="C28">
        <v>85</v>
      </c>
      <c r="D28">
        <v>62.535400475037981</v>
      </c>
      <c r="E28">
        <v>29.023917259211345</v>
      </c>
      <c r="F28">
        <f t="shared" si="0"/>
        <v>8.4406822657506737</v>
      </c>
      <c r="G28">
        <f t="shared" si="1"/>
        <v>0.77470245584430197</v>
      </c>
      <c r="H28">
        <v>11.217000000000001</v>
      </c>
      <c r="I28">
        <v>1.58</v>
      </c>
      <c r="J28">
        <v>806</v>
      </c>
      <c r="K28">
        <f t="shared" si="2"/>
        <v>7.1331000000000005E-9</v>
      </c>
      <c r="L28">
        <v>91</v>
      </c>
      <c r="M28">
        <f t="shared" si="8"/>
        <v>9.0999999999999996E-11</v>
      </c>
      <c r="N28" s="1">
        <f t="shared" si="4"/>
        <v>0.11290322580645161</v>
      </c>
      <c r="O28">
        <f t="shared" si="9"/>
        <v>1.2757426644796791E-2</v>
      </c>
      <c r="P28">
        <f t="shared" si="6"/>
        <v>1.160925824676508E-12</v>
      </c>
      <c r="Q28" s="1">
        <f t="shared" si="10"/>
        <v>1160.925824676508</v>
      </c>
    </row>
    <row r="29" spans="1:17" x14ac:dyDescent="0.25">
      <c r="A29" t="s">
        <v>41</v>
      </c>
      <c r="B29" t="s">
        <v>31</v>
      </c>
      <c r="C29">
        <v>85</v>
      </c>
      <c r="D29">
        <v>63.022003027473183</v>
      </c>
      <c r="E29">
        <v>27.979274611398981</v>
      </c>
      <c r="F29">
        <f t="shared" si="0"/>
        <v>8.998722361127836</v>
      </c>
      <c r="G29">
        <f t="shared" si="1"/>
        <v>0.75664657099156751</v>
      </c>
      <c r="H29">
        <v>11.212999999999999</v>
      </c>
      <c r="I29">
        <v>1.573</v>
      </c>
      <c r="J29">
        <v>719</v>
      </c>
      <c r="K29">
        <f t="shared" si="2"/>
        <v>6.3631500000000003E-9</v>
      </c>
      <c r="L29">
        <v>99</v>
      </c>
      <c r="M29">
        <f t="shared" si="8"/>
        <v>9.8999999999999994E-11</v>
      </c>
      <c r="N29" s="1">
        <f t="shared" si="4"/>
        <v>0.13769123783031989</v>
      </c>
      <c r="O29">
        <f t="shared" si="9"/>
        <v>1.5558331958228235E-2</v>
      </c>
      <c r="P29">
        <f t="shared" si="6"/>
        <v>1.540274863864595E-12</v>
      </c>
      <c r="Q29" s="1">
        <f t="shared" si="10"/>
        <v>1540.2748638645951</v>
      </c>
    </row>
    <row r="30" spans="1:17" x14ac:dyDescent="0.25">
      <c r="A30" t="s">
        <v>42</v>
      </c>
      <c r="B30" t="s">
        <v>31</v>
      </c>
      <c r="C30">
        <v>85</v>
      </c>
      <c r="D30">
        <v>62.381883827121186</v>
      </c>
      <c r="E30">
        <v>29.028049575994785</v>
      </c>
      <c r="F30">
        <f t="shared" si="0"/>
        <v>8.5900665968840286</v>
      </c>
      <c r="G30">
        <f t="shared" si="1"/>
        <v>0.77165080363388505</v>
      </c>
      <c r="H30">
        <v>11.227</v>
      </c>
      <c r="I30">
        <v>1.573</v>
      </c>
      <c r="J30">
        <v>802</v>
      </c>
      <c r="K30">
        <f t="shared" si="2"/>
        <v>7.0977000000000004E-9</v>
      </c>
      <c r="L30">
        <v>90</v>
      </c>
      <c r="M30">
        <f t="shared" si="8"/>
        <v>8.9999999999999999E-11</v>
      </c>
      <c r="N30" s="1">
        <f t="shared" si="4"/>
        <v>0.11221945137157108</v>
      </c>
      <c r="O30">
        <f t="shared" si="9"/>
        <v>1.2680163996787692E-2</v>
      </c>
      <c r="P30">
        <f t="shared" si="6"/>
        <v>1.141214759710892E-12</v>
      </c>
      <c r="Q30" s="1">
        <f t="shared" si="10"/>
        <v>1141.2147597108919</v>
      </c>
    </row>
    <row r="31" spans="1:17" x14ac:dyDescent="0.25">
      <c r="A31" t="s">
        <v>43</v>
      </c>
      <c r="B31" t="s">
        <v>31</v>
      </c>
      <c r="C31">
        <v>85</v>
      </c>
      <c r="D31">
        <v>61.967240265526158</v>
      </c>
      <c r="E31">
        <v>29.182630906768807</v>
      </c>
      <c r="F31">
        <f t="shared" si="0"/>
        <v>8.850128827705035</v>
      </c>
      <c r="G31">
        <f t="shared" si="1"/>
        <v>0.76730248108493015</v>
      </c>
      <c r="H31">
        <v>11.227</v>
      </c>
      <c r="I31">
        <v>1.58</v>
      </c>
      <c r="J31">
        <v>788</v>
      </c>
      <c r="K31">
        <f t="shared" si="2"/>
        <v>6.9738000000000001E-9</v>
      </c>
      <c r="L31">
        <v>98</v>
      </c>
      <c r="M31">
        <f t="shared" si="8"/>
        <v>9.7999999999999998E-11</v>
      </c>
      <c r="N31" s="1">
        <f t="shared" si="4"/>
        <v>0.12436548223350254</v>
      </c>
      <c r="O31">
        <f t="shared" si="9"/>
        <v>1.4052596862542659E-2</v>
      </c>
      <c r="P31">
        <f t="shared" si="6"/>
        <v>1.3771544925291806E-12</v>
      </c>
      <c r="Q31" s="1">
        <f t="shared" si="10"/>
        <v>1377.1544925291805</v>
      </c>
    </row>
    <row r="32" spans="1:17" x14ac:dyDescent="0.25">
      <c r="A32" t="s">
        <v>44</v>
      </c>
      <c r="B32" t="s">
        <v>31</v>
      </c>
      <c r="C32">
        <v>80</v>
      </c>
      <c r="D32">
        <v>56.63528773537768</v>
      </c>
      <c r="E32">
        <v>37.691835481890742</v>
      </c>
      <c r="F32">
        <f t="shared" si="0"/>
        <v>5.6728767827315778</v>
      </c>
      <c r="G32">
        <f t="shared" si="1"/>
        <v>0.86918218785554802</v>
      </c>
      <c r="H32">
        <v>11.273333333333332</v>
      </c>
      <c r="I32">
        <v>1.7599999999999998</v>
      </c>
      <c r="J32">
        <v>670</v>
      </c>
      <c r="K32">
        <f t="shared" si="2"/>
        <v>5.9295000000000003E-9</v>
      </c>
      <c r="L32">
        <v>95.5</v>
      </c>
      <c r="M32">
        <f t="shared" si="8"/>
        <v>9.5499999999999993E-11</v>
      </c>
      <c r="N32" s="1">
        <f t="shared" si="4"/>
        <v>0.14253731343283582</v>
      </c>
      <c r="O32">
        <f t="shared" si="9"/>
        <v>1.6105911122354329E-2</v>
      </c>
      <c r="P32">
        <f t="shared" si="6"/>
        <v>1.5381145121848383E-12</v>
      </c>
      <c r="Q32" s="1">
        <f t="shared" si="10"/>
        <v>1538.1145121848383</v>
      </c>
    </row>
    <row r="33" spans="1:17" x14ac:dyDescent="0.25">
      <c r="A33" t="s">
        <v>45</v>
      </c>
      <c r="B33" t="s">
        <v>31</v>
      </c>
      <c r="C33">
        <v>80</v>
      </c>
      <c r="D33">
        <v>57.756810631229236</v>
      </c>
      <c r="E33">
        <v>38.819875776397524</v>
      </c>
      <c r="F33">
        <f t="shared" si="0"/>
        <v>3.4233135923732405</v>
      </c>
      <c r="G33">
        <f t="shared" si="1"/>
        <v>0.9189617629841178</v>
      </c>
      <c r="H33">
        <v>11.28</v>
      </c>
      <c r="I33">
        <v>1.7766666666666666</v>
      </c>
      <c r="J33">
        <v>648</v>
      </c>
      <c r="K33">
        <f t="shared" si="2"/>
        <v>5.7348000000000005E-9</v>
      </c>
      <c r="L33">
        <v>97</v>
      </c>
      <c r="M33">
        <f t="shared" si="8"/>
        <v>9.7000000000000001E-11</v>
      </c>
      <c r="N33" s="1">
        <f t="shared" si="4"/>
        <v>0.14969135802469136</v>
      </c>
      <c r="O33">
        <f t="shared" si="9"/>
        <v>1.6914277742902977E-2</v>
      </c>
      <c r="P33">
        <f t="shared" si="6"/>
        <v>1.6406849410615888E-12</v>
      </c>
      <c r="Q33" s="1">
        <f t="shared" si="10"/>
        <v>1640.6849410615887</v>
      </c>
    </row>
    <row r="34" spans="1:17" x14ac:dyDescent="0.25">
      <c r="A34" t="s">
        <v>46</v>
      </c>
      <c r="B34" t="s">
        <v>31</v>
      </c>
      <c r="C34">
        <v>80</v>
      </c>
      <c r="D34">
        <v>55.41099263985673</v>
      </c>
      <c r="E34">
        <v>37.906137184115501</v>
      </c>
      <c r="F34">
        <f t="shared" si="0"/>
        <v>6.6828701760277696</v>
      </c>
      <c r="G34">
        <f t="shared" si="1"/>
        <v>0.85012292105875897</v>
      </c>
      <c r="H34">
        <v>11.24</v>
      </c>
      <c r="I34">
        <v>1.7366666666666666</v>
      </c>
      <c r="J34">
        <v>684</v>
      </c>
      <c r="K34">
        <f t="shared" si="2"/>
        <v>6.0534000000000006E-9</v>
      </c>
      <c r="L34">
        <v>93.5</v>
      </c>
      <c r="M34">
        <f t="shared" si="8"/>
        <v>9.35E-11</v>
      </c>
      <c r="N34" s="1">
        <f t="shared" si="4"/>
        <v>0.13669590643274854</v>
      </c>
      <c r="O34">
        <f t="shared" si="9"/>
        <v>1.5445865133643901E-2</v>
      </c>
      <c r="P34">
        <f t="shared" si="6"/>
        <v>1.4441883899957047E-12</v>
      </c>
      <c r="Q34" s="1">
        <f t="shared" si="10"/>
        <v>1444.1883899957047</v>
      </c>
    </row>
    <row r="35" spans="1:17" x14ac:dyDescent="0.25">
      <c r="A35" t="s">
        <v>47</v>
      </c>
      <c r="B35" t="s">
        <v>31</v>
      </c>
      <c r="C35">
        <v>80</v>
      </c>
      <c r="D35">
        <v>56.561204690531738</v>
      </c>
      <c r="E35">
        <v>40.26602176541715</v>
      </c>
      <c r="F35">
        <f t="shared" si="0"/>
        <v>3.1727735440511111</v>
      </c>
      <c r="G35">
        <f t="shared" si="1"/>
        <v>0.92695990942088702</v>
      </c>
      <c r="H35">
        <v>11.306666666666667</v>
      </c>
      <c r="I35">
        <v>1.7866666666666668</v>
      </c>
      <c r="J35">
        <v>649</v>
      </c>
      <c r="K35">
        <f t="shared" ref="K35:K66" si="11">J35*0.00000000000885</f>
        <v>5.7436500000000001E-9</v>
      </c>
      <c r="L35">
        <v>109.5</v>
      </c>
      <c r="M35">
        <f t="shared" si="8"/>
        <v>1.095E-10</v>
      </c>
      <c r="N35" s="1">
        <f t="shared" ref="N35:N69" si="12">L35/J35</f>
        <v>0.1687211093990755</v>
      </c>
      <c r="O35">
        <f t="shared" si="9"/>
        <v>1.9064532135488758E-2</v>
      </c>
      <c r="P35">
        <f t="shared" ref="P35:P69" si="13">M35^2/K35</f>
        <v>2.0875662688360185E-12</v>
      </c>
      <c r="Q35" s="1">
        <f t="shared" si="10"/>
        <v>2087.5662688360185</v>
      </c>
    </row>
    <row r="36" spans="1:17" x14ac:dyDescent="0.25">
      <c r="A36" t="s">
        <v>48</v>
      </c>
      <c r="B36" t="s">
        <v>31</v>
      </c>
      <c r="C36">
        <v>80</v>
      </c>
      <c r="D36">
        <v>57.21245468483572</v>
      </c>
      <c r="E36">
        <v>38.755391250770153</v>
      </c>
      <c r="F36">
        <f t="shared" si="0"/>
        <v>4.0321540643941276</v>
      </c>
      <c r="G36">
        <f t="shared" si="1"/>
        <v>0.90576337028230747</v>
      </c>
      <c r="H36">
        <v>11.313333333333333</v>
      </c>
      <c r="I36">
        <v>1.78</v>
      </c>
      <c r="J36">
        <v>616</v>
      </c>
      <c r="K36">
        <f t="shared" si="11"/>
        <v>5.4516000000000005E-9</v>
      </c>
      <c r="L36">
        <v>92</v>
      </c>
      <c r="M36">
        <f t="shared" si="8"/>
        <v>9.1999999999999992E-11</v>
      </c>
      <c r="N36" s="1">
        <f t="shared" si="12"/>
        <v>0.14935064935064934</v>
      </c>
      <c r="O36">
        <f t="shared" si="9"/>
        <v>1.6875779587643993E-2</v>
      </c>
      <c r="P36">
        <f t="shared" si="13"/>
        <v>1.552571722063247E-12</v>
      </c>
      <c r="Q36" s="1">
        <f t="shared" si="10"/>
        <v>1552.5717220632471</v>
      </c>
    </row>
    <row r="37" spans="1:17" x14ac:dyDescent="0.25">
      <c r="A37" t="s">
        <v>49</v>
      </c>
      <c r="B37" t="s">
        <v>31</v>
      </c>
      <c r="C37">
        <v>80</v>
      </c>
      <c r="D37">
        <v>56.270799164528938</v>
      </c>
      <c r="E37">
        <v>38.276069921639554</v>
      </c>
      <c r="F37">
        <f t="shared" si="0"/>
        <v>5.4531309138315081</v>
      </c>
      <c r="G37">
        <f t="shared" si="1"/>
        <v>0.87529772303983688</v>
      </c>
      <c r="H37">
        <v>11.326666666666668</v>
      </c>
      <c r="I37">
        <v>1.74</v>
      </c>
      <c r="J37">
        <v>630</v>
      </c>
      <c r="K37">
        <f t="shared" si="11"/>
        <v>5.5755E-9</v>
      </c>
      <c r="L37">
        <v>93</v>
      </c>
      <c r="M37">
        <f t="shared" si="8"/>
        <v>9.3000000000000002E-11</v>
      </c>
      <c r="N37" s="1">
        <f t="shared" si="12"/>
        <v>0.14761904761904762</v>
      </c>
      <c r="O37">
        <f t="shared" si="9"/>
        <v>1.668011837503363E-2</v>
      </c>
      <c r="P37">
        <f t="shared" si="13"/>
        <v>1.5512510088781275E-12</v>
      </c>
      <c r="Q37" s="1">
        <f t="shared" si="10"/>
        <v>1551.2510088781275</v>
      </c>
    </row>
    <row r="38" spans="1:17" x14ac:dyDescent="0.25">
      <c r="A38" t="s">
        <v>50</v>
      </c>
      <c r="B38" t="s">
        <v>31</v>
      </c>
      <c r="C38">
        <v>70</v>
      </c>
      <c r="D38">
        <v>44.141514140388047</v>
      </c>
      <c r="E38">
        <v>52.393906420021786</v>
      </c>
      <c r="F38">
        <f t="shared" si="0"/>
        <v>3.4645794395901675</v>
      </c>
      <c r="G38">
        <f t="shared" si="1"/>
        <v>0.93797577241356622</v>
      </c>
      <c r="H38">
        <v>11.23</v>
      </c>
      <c r="I38">
        <v>1.97</v>
      </c>
      <c r="J38">
        <v>445</v>
      </c>
      <c r="K38">
        <f t="shared" si="11"/>
        <v>3.9382500000000005E-9</v>
      </c>
      <c r="L38">
        <v>82</v>
      </c>
      <c r="M38">
        <f t="shared" si="8"/>
        <v>8.2000000000000001E-11</v>
      </c>
      <c r="N38" s="1">
        <f t="shared" si="12"/>
        <v>0.1842696629213483</v>
      </c>
      <c r="O38">
        <f t="shared" si="9"/>
        <v>2.0821430838570427E-2</v>
      </c>
      <c r="P38">
        <f t="shared" si="13"/>
        <v>1.7073573287627753E-12</v>
      </c>
      <c r="Q38" s="1">
        <f t="shared" si="10"/>
        <v>1707.3573287627753</v>
      </c>
    </row>
    <row r="39" spans="1:17" x14ac:dyDescent="0.25">
      <c r="A39" t="s">
        <v>51</v>
      </c>
      <c r="B39" t="s">
        <v>31</v>
      </c>
      <c r="C39">
        <v>70</v>
      </c>
      <c r="D39">
        <v>44.151490727519359</v>
      </c>
      <c r="E39">
        <v>51.8020441097364</v>
      </c>
      <c r="F39">
        <f t="shared" si="0"/>
        <v>4.0464651627442407</v>
      </c>
      <c r="G39">
        <f t="shared" si="1"/>
        <v>0.92754569073631232</v>
      </c>
      <c r="H39">
        <v>11.24</v>
      </c>
      <c r="I39">
        <v>2</v>
      </c>
      <c r="J39">
        <v>446</v>
      </c>
      <c r="K39">
        <f t="shared" si="11"/>
        <v>3.9471000000000002E-9</v>
      </c>
      <c r="L39">
        <v>88</v>
      </c>
      <c r="M39">
        <f t="shared" si="8"/>
        <v>8.7999999999999993E-11</v>
      </c>
      <c r="N39" s="1">
        <f t="shared" si="12"/>
        <v>0.19730941704035873</v>
      </c>
      <c r="O39">
        <f t="shared" si="9"/>
        <v>2.229484938309138E-2</v>
      </c>
      <c r="P39">
        <f t="shared" si="13"/>
        <v>1.9619467457120414E-12</v>
      </c>
      <c r="Q39" s="1">
        <f t="shared" si="10"/>
        <v>1961.9467457120413</v>
      </c>
    </row>
    <row r="40" spans="1:17" x14ac:dyDescent="0.25">
      <c r="A40" t="s">
        <v>52</v>
      </c>
      <c r="B40" t="s">
        <v>31</v>
      </c>
      <c r="C40">
        <v>70</v>
      </c>
      <c r="D40">
        <v>45.385233808452099</v>
      </c>
      <c r="E40">
        <v>48.602150537634415</v>
      </c>
      <c r="F40">
        <f t="shared" si="0"/>
        <v>6.0126156539134854</v>
      </c>
      <c r="G40">
        <f t="shared" si="1"/>
        <v>0.88990860763139201</v>
      </c>
      <c r="H40">
        <v>11.24</v>
      </c>
      <c r="I40">
        <v>1.95</v>
      </c>
      <c r="J40">
        <v>453</v>
      </c>
      <c r="K40">
        <f t="shared" si="11"/>
        <v>4.0090499999999999E-9</v>
      </c>
      <c r="L40">
        <v>85.5</v>
      </c>
      <c r="M40">
        <f t="shared" si="8"/>
        <v>8.5500000000000002E-11</v>
      </c>
      <c r="N40" s="1">
        <f t="shared" si="12"/>
        <v>0.18874172185430463</v>
      </c>
      <c r="O40">
        <f t="shared" si="9"/>
        <v>2.1326748232124819E-2</v>
      </c>
      <c r="P40">
        <f t="shared" si="13"/>
        <v>1.823436973846672E-12</v>
      </c>
      <c r="Q40" s="1">
        <f t="shared" si="10"/>
        <v>1823.4369738466719</v>
      </c>
    </row>
    <row r="41" spans="1:17" x14ac:dyDescent="0.25">
      <c r="A41" t="s">
        <v>53</v>
      </c>
      <c r="B41" t="s">
        <v>31</v>
      </c>
      <c r="C41">
        <v>70</v>
      </c>
      <c r="D41">
        <v>42.944495450403942</v>
      </c>
      <c r="E41">
        <v>51.651809124278948</v>
      </c>
      <c r="F41">
        <f t="shared" si="0"/>
        <v>5.4036954253171103</v>
      </c>
      <c r="G41">
        <f t="shared" si="1"/>
        <v>0.90529055052663854</v>
      </c>
      <c r="H41">
        <v>11.26</v>
      </c>
      <c r="I41">
        <v>2.0299999999999998</v>
      </c>
      <c r="J41">
        <v>410</v>
      </c>
      <c r="K41">
        <f t="shared" si="11"/>
        <v>3.6285E-9</v>
      </c>
      <c r="L41">
        <v>92</v>
      </c>
      <c r="M41">
        <f t="shared" si="8"/>
        <v>9.1999999999999992E-11</v>
      </c>
      <c r="N41" s="1">
        <f t="shared" si="12"/>
        <v>0.22439024390243903</v>
      </c>
      <c r="O41">
        <f t="shared" si="9"/>
        <v>2.5354829819484632E-2</v>
      </c>
      <c r="P41">
        <f t="shared" si="13"/>
        <v>2.332644343392586E-12</v>
      </c>
      <c r="Q41" s="1">
        <f t="shared" si="10"/>
        <v>2332.6443433925861</v>
      </c>
    </row>
    <row r="42" spans="1:17" x14ac:dyDescent="0.25">
      <c r="A42" t="s">
        <v>54</v>
      </c>
      <c r="B42" t="s">
        <v>31</v>
      </c>
      <c r="C42">
        <v>70</v>
      </c>
      <c r="D42">
        <v>45.805202959178551</v>
      </c>
      <c r="E42">
        <v>51.88984881209506</v>
      </c>
      <c r="F42">
        <f t="shared" si="0"/>
        <v>2.3049482287263885</v>
      </c>
      <c r="G42">
        <f t="shared" si="1"/>
        <v>0.95746919714469603</v>
      </c>
      <c r="H42">
        <v>11.31</v>
      </c>
      <c r="I42">
        <v>2</v>
      </c>
      <c r="J42">
        <v>391</v>
      </c>
      <c r="K42">
        <f t="shared" si="11"/>
        <v>3.4603500000000004E-9</v>
      </c>
      <c r="L42">
        <v>98</v>
      </c>
      <c r="M42">
        <f t="shared" si="8"/>
        <v>9.7999999999999998E-11</v>
      </c>
      <c r="N42" s="1">
        <f t="shared" si="12"/>
        <v>0.2506393861892583</v>
      </c>
      <c r="O42">
        <f t="shared" si="9"/>
        <v>2.8320834597656303E-2</v>
      </c>
      <c r="P42">
        <f t="shared" si="13"/>
        <v>2.7754417905703179E-12</v>
      </c>
      <c r="Q42" s="1">
        <f t="shared" si="10"/>
        <v>2775.4417905703181</v>
      </c>
    </row>
    <row r="43" spans="1:17" x14ac:dyDescent="0.25">
      <c r="A43" t="s">
        <v>55</v>
      </c>
      <c r="B43" t="s">
        <v>31</v>
      </c>
      <c r="C43">
        <v>65</v>
      </c>
      <c r="D43">
        <v>40.025580120359031</v>
      </c>
      <c r="E43">
        <v>58.004385964912295</v>
      </c>
      <c r="F43">
        <f t="shared" si="0"/>
        <v>1.9700339147286741</v>
      </c>
      <c r="G43">
        <f t="shared" si="1"/>
        <v>0.96715209719940243</v>
      </c>
      <c r="H43">
        <v>11.18</v>
      </c>
      <c r="I43">
        <v>2.12</v>
      </c>
      <c r="J43">
        <v>405</v>
      </c>
      <c r="K43">
        <f t="shared" si="11"/>
        <v>3.5842500000000003E-9</v>
      </c>
      <c r="L43">
        <v>75.5</v>
      </c>
      <c r="M43">
        <f t="shared" si="8"/>
        <v>7.5499999999999998E-11</v>
      </c>
      <c r="N43" s="1">
        <f t="shared" si="12"/>
        <v>0.18641975308641975</v>
      </c>
      <c r="O43">
        <f t="shared" si="9"/>
        <v>2.106437887982144E-2</v>
      </c>
      <c r="P43">
        <f t="shared" si="13"/>
        <v>1.5903606054265185E-12</v>
      </c>
      <c r="Q43" s="1">
        <f t="shared" si="10"/>
        <v>1590.3606054265185</v>
      </c>
    </row>
    <row r="44" spans="1:17" x14ac:dyDescent="0.25">
      <c r="A44" t="s">
        <v>56</v>
      </c>
      <c r="B44" t="s">
        <v>31</v>
      </c>
      <c r="C44">
        <v>65</v>
      </c>
      <c r="D44">
        <v>38.709880924266351</v>
      </c>
      <c r="E44">
        <v>59.112773917691101</v>
      </c>
      <c r="F44">
        <f t="shared" si="0"/>
        <v>2.1773451580425487</v>
      </c>
      <c r="G44">
        <f t="shared" si="1"/>
        <v>0.9644747768338956</v>
      </c>
      <c r="H44">
        <v>11.18</v>
      </c>
      <c r="I44">
        <v>2.13</v>
      </c>
      <c r="J44">
        <v>394</v>
      </c>
      <c r="K44">
        <f t="shared" si="11"/>
        <v>3.4869E-9</v>
      </c>
      <c r="L44">
        <v>88</v>
      </c>
      <c r="M44">
        <f t="shared" si="8"/>
        <v>8.7999999999999993E-11</v>
      </c>
      <c r="N44" s="1">
        <f t="shared" si="12"/>
        <v>0.2233502538071066</v>
      </c>
      <c r="O44">
        <f t="shared" si="9"/>
        <v>2.5237316814362327E-2</v>
      </c>
      <c r="P44">
        <f t="shared" si="13"/>
        <v>2.2208838796638841E-12</v>
      </c>
      <c r="Q44" s="1">
        <f t="shared" si="10"/>
        <v>2220.8838796638843</v>
      </c>
    </row>
    <row r="45" spans="1:17" x14ac:dyDescent="0.25">
      <c r="A45" t="s">
        <v>57</v>
      </c>
      <c r="B45" t="s">
        <v>31</v>
      </c>
      <c r="C45">
        <v>65</v>
      </c>
      <c r="D45">
        <v>38.830831481503495</v>
      </c>
      <c r="E45">
        <v>58.559018906489527</v>
      </c>
      <c r="F45">
        <f t="shared" si="0"/>
        <v>2.6101496120069783</v>
      </c>
      <c r="G45">
        <f t="shared" si="1"/>
        <v>0.95732899963782059</v>
      </c>
      <c r="H45">
        <v>11.22</v>
      </c>
      <c r="I45">
        <v>2.15</v>
      </c>
      <c r="J45">
        <v>337</v>
      </c>
      <c r="K45">
        <f t="shared" si="11"/>
        <v>2.9824500000000002E-9</v>
      </c>
      <c r="L45">
        <v>78</v>
      </c>
      <c r="M45">
        <f t="shared" si="8"/>
        <v>7.8000000000000002E-11</v>
      </c>
      <c r="N45" s="1">
        <f t="shared" si="12"/>
        <v>0.2314540059347181</v>
      </c>
      <c r="O45">
        <f t="shared" si="9"/>
        <v>2.6152995020872101E-2</v>
      </c>
      <c r="P45">
        <f t="shared" si="13"/>
        <v>2.0399336116280238E-12</v>
      </c>
      <c r="Q45" s="1">
        <f t="shared" si="10"/>
        <v>2039.9336116280238</v>
      </c>
    </row>
    <row r="46" spans="1:17" x14ac:dyDescent="0.25">
      <c r="A46" t="s">
        <v>58</v>
      </c>
      <c r="B46" t="s">
        <v>31</v>
      </c>
      <c r="C46">
        <v>65</v>
      </c>
      <c r="D46">
        <v>39.841639553873222</v>
      </c>
      <c r="E46">
        <v>58.029395753946659</v>
      </c>
      <c r="F46">
        <f t="shared" si="0"/>
        <v>2.1289646921801193</v>
      </c>
      <c r="G46">
        <f t="shared" si="1"/>
        <v>0.96461065965907333</v>
      </c>
      <c r="H46">
        <v>11.17</v>
      </c>
      <c r="I46">
        <v>2.08</v>
      </c>
      <c r="J46">
        <v>388</v>
      </c>
      <c r="K46">
        <f t="shared" si="11"/>
        <v>3.4338000000000003E-9</v>
      </c>
      <c r="L46">
        <v>99</v>
      </c>
      <c r="M46">
        <f t="shared" si="8"/>
        <v>9.8999999999999994E-11</v>
      </c>
      <c r="N46" s="1">
        <f t="shared" si="12"/>
        <v>0.25515463917525771</v>
      </c>
      <c r="O46">
        <f t="shared" si="9"/>
        <v>2.883103267517036E-2</v>
      </c>
      <c r="P46">
        <f t="shared" si="13"/>
        <v>2.8542722348418654E-12</v>
      </c>
      <c r="Q46" s="1">
        <f t="shared" si="10"/>
        <v>2854.2722348418656</v>
      </c>
    </row>
    <row r="47" spans="1:17" x14ac:dyDescent="0.25">
      <c r="A47" t="s">
        <v>59</v>
      </c>
      <c r="B47" t="s">
        <v>31</v>
      </c>
      <c r="C47">
        <v>65</v>
      </c>
      <c r="D47">
        <v>39.367638066348896</v>
      </c>
      <c r="E47">
        <v>58.178053830227739</v>
      </c>
      <c r="F47">
        <f t="shared" si="0"/>
        <v>2.4543081034233651</v>
      </c>
      <c r="G47">
        <f t="shared" si="1"/>
        <v>0.95952148283273098</v>
      </c>
      <c r="H47">
        <v>11.22</v>
      </c>
      <c r="I47">
        <v>2.16</v>
      </c>
      <c r="J47">
        <v>364</v>
      </c>
      <c r="K47">
        <f t="shared" si="11"/>
        <v>3.2214000000000001E-9</v>
      </c>
      <c r="L47">
        <v>87.5</v>
      </c>
      <c r="M47">
        <f t="shared" si="8"/>
        <v>8.7499999999999995E-11</v>
      </c>
      <c r="N47" s="1">
        <f t="shared" si="12"/>
        <v>0.24038461538461539</v>
      </c>
      <c r="O47">
        <f t="shared" si="9"/>
        <v>2.7162103433289873E-2</v>
      </c>
      <c r="P47">
        <f t="shared" si="13"/>
        <v>2.3766840504128639E-12</v>
      </c>
      <c r="Q47" s="1">
        <f t="shared" si="10"/>
        <v>2376.6840504128641</v>
      </c>
    </row>
    <row r="48" spans="1:17" x14ac:dyDescent="0.25">
      <c r="A48" t="s">
        <v>60</v>
      </c>
      <c r="B48" t="s">
        <v>31</v>
      </c>
      <c r="C48">
        <v>65</v>
      </c>
      <c r="D48">
        <v>40.480209608323136</v>
      </c>
      <c r="E48">
        <v>56.524122807017548</v>
      </c>
      <c r="F48">
        <f t="shared" si="0"/>
        <v>2.9956675846593157</v>
      </c>
      <c r="G48">
        <f t="shared" si="1"/>
        <v>0.94966938618321772</v>
      </c>
      <c r="H48">
        <v>11.18</v>
      </c>
      <c r="I48">
        <v>2.11</v>
      </c>
      <c r="J48">
        <v>403</v>
      </c>
      <c r="K48">
        <f t="shared" si="11"/>
        <v>3.5665500000000003E-9</v>
      </c>
      <c r="L48">
        <v>92</v>
      </c>
      <c r="M48">
        <f t="shared" ref="M48:M66" si="14">L48*0.000000000001</f>
        <v>9.1999999999999992E-11</v>
      </c>
      <c r="N48" s="1">
        <f t="shared" si="12"/>
        <v>0.22828784119106699</v>
      </c>
      <c r="O48">
        <f t="shared" ref="O48:O66" si="15">M48/K48</f>
        <v>2.5795236292775928E-2</v>
      </c>
      <c r="P48">
        <f t="shared" si="13"/>
        <v>2.3731617389353851E-12</v>
      </c>
      <c r="Q48" s="1">
        <f t="shared" ref="Q48:Q66" si="16">P48*1000000000000000</f>
        <v>2373.1617389353851</v>
      </c>
    </row>
    <row r="49" spans="1:17" x14ac:dyDescent="0.25">
      <c r="A49" t="s">
        <v>61</v>
      </c>
      <c r="B49" t="s">
        <v>31</v>
      </c>
      <c r="C49">
        <v>57.5</v>
      </c>
      <c r="D49">
        <v>35.360285993340391</v>
      </c>
      <c r="E49">
        <v>61.748013620885359</v>
      </c>
      <c r="F49">
        <f t="shared" ref="F49:F69" si="17">100-D49-E49</f>
        <v>2.8917003857742429</v>
      </c>
      <c r="G49">
        <f t="shared" ref="G49:G69" si="18">E49/(E49+F49)</f>
        <v>0.95526433818261758</v>
      </c>
      <c r="H49">
        <v>11.157</v>
      </c>
      <c r="I49">
        <v>2.06</v>
      </c>
      <c r="J49">
        <v>283</v>
      </c>
      <c r="K49">
        <f t="shared" si="11"/>
        <v>2.50455E-9</v>
      </c>
      <c r="L49">
        <v>56</v>
      </c>
      <c r="M49">
        <f t="shared" si="14"/>
        <v>5.6E-11</v>
      </c>
      <c r="N49" s="1">
        <f t="shared" si="12"/>
        <v>0.19787985865724381</v>
      </c>
      <c r="O49">
        <f t="shared" si="15"/>
        <v>2.2359306062965403E-2</v>
      </c>
      <c r="P49">
        <f t="shared" si="13"/>
        <v>1.2521211395260628E-12</v>
      </c>
      <c r="Q49" s="1">
        <f t="shared" si="16"/>
        <v>1252.1211395260627</v>
      </c>
    </row>
    <row r="50" spans="1:17" x14ac:dyDescent="0.25">
      <c r="A50" t="s">
        <v>62</v>
      </c>
      <c r="B50" t="s">
        <v>31</v>
      </c>
      <c r="C50">
        <v>57.5</v>
      </c>
      <c r="D50">
        <v>34.640492530986279</v>
      </c>
      <c r="E50">
        <v>61.720067453625639</v>
      </c>
      <c r="F50">
        <f t="shared" si="17"/>
        <v>3.6394400153880824</v>
      </c>
      <c r="G50">
        <f t="shared" si="18"/>
        <v>0.94431659361702647</v>
      </c>
      <c r="H50">
        <v>11.137</v>
      </c>
      <c r="I50">
        <v>2.073</v>
      </c>
      <c r="J50">
        <v>294</v>
      </c>
      <c r="K50">
        <f t="shared" si="11"/>
        <v>2.6019000000000003E-9</v>
      </c>
      <c r="L50">
        <v>74.5</v>
      </c>
      <c r="M50">
        <f t="shared" si="14"/>
        <v>7.4500000000000001E-11</v>
      </c>
      <c r="N50" s="1">
        <f t="shared" si="12"/>
        <v>0.25340136054421769</v>
      </c>
      <c r="O50">
        <f t="shared" si="15"/>
        <v>2.8632922095391828E-2</v>
      </c>
      <c r="P50">
        <f t="shared" si="13"/>
        <v>2.1331526961066911E-12</v>
      </c>
      <c r="Q50" s="1">
        <f t="shared" si="16"/>
        <v>2133.1526961066911</v>
      </c>
    </row>
    <row r="51" spans="1:17" x14ac:dyDescent="0.25">
      <c r="A51" t="s">
        <v>63</v>
      </c>
      <c r="B51" t="s">
        <v>31</v>
      </c>
      <c r="C51">
        <v>57.5</v>
      </c>
      <c r="D51">
        <v>33.981646801008615</v>
      </c>
      <c r="E51">
        <v>57.029598308668064</v>
      </c>
      <c r="F51">
        <f t="shared" si="17"/>
        <v>8.9887548903233139</v>
      </c>
      <c r="G51">
        <f t="shared" si="18"/>
        <v>0.86384460601085333</v>
      </c>
      <c r="H51">
        <v>11.13</v>
      </c>
      <c r="I51">
        <v>2.133</v>
      </c>
      <c r="J51">
        <v>284</v>
      </c>
      <c r="K51">
        <f t="shared" si="11"/>
        <v>2.5134E-9</v>
      </c>
      <c r="L51">
        <v>74.5</v>
      </c>
      <c r="M51">
        <f t="shared" si="14"/>
        <v>7.4500000000000001E-11</v>
      </c>
      <c r="N51" s="1">
        <f t="shared" si="12"/>
        <v>0.26232394366197181</v>
      </c>
      <c r="O51">
        <f t="shared" si="15"/>
        <v>2.9641123577623937E-2</v>
      </c>
      <c r="P51">
        <f t="shared" si="13"/>
        <v>2.2082637065329835E-12</v>
      </c>
      <c r="Q51" s="1">
        <f t="shared" si="16"/>
        <v>2208.2637065329836</v>
      </c>
    </row>
    <row r="52" spans="1:17" x14ac:dyDescent="0.25">
      <c r="A52" t="s">
        <v>64</v>
      </c>
      <c r="B52" t="s">
        <v>31</v>
      </c>
      <c r="C52">
        <v>57.5</v>
      </c>
      <c r="D52">
        <v>33.629716813740565</v>
      </c>
      <c r="E52">
        <v>62.919633774160729</v>
      </c>
      <c r="F52">
        <f t="shared" si="17"/>
        <v>3.4506494120986986</v>
      </c>
      <c r="G52">
        <f t="shared" si="18"/>
        <v>0.94800912025017425</v>
      </c>
      <c r="H52">
        <v>11.2</v>
      </c>
      <c r="I52">
        <v>2.19</v>
      </c>
      <c r="J52">
        <v>262</v>
      </c>
      <c r="K52">
        <f t="shared" si="11"/>
        <v>2.3187000000000003E-9</v>
      </c>
      <c r="L52">
        <v>61</v>
      </c>
      <c r="M52">
        <f t="shared" si="14"/>
        <v>6.0999999999999996E-11</v>
      </c>
      <c r="N52" s="1">
        <f t="shared" si="12"/>
        <v>0.23282442748091603</v>
      </c>
      <c r="O52">
        <f t="shared" si="15"/>
        <v>2.6307844913097851E-2</v>
      </c>
      <c r="P52">
        <f t="shared" si="13"/>
        <v>1.6047785396989687E-12</v>
      </c>
      <c r="Q52" s="1">
        <f t="shared" si="16"/>
        <v>1604.7785396989686</v>
      </c>
    </row>
    <row r="53" spans="1:17" x14ac:dyDescent="0.25">
      <c r="A53" t="s">
        <v>65</v>
      </c>
      <c r="B53" t="s">
        <v>31</v>
      </c>
      <c r="C53">
        <v>57.5</v>
      </c>
      <c r="D53">
        <v>34.376499777221923</v>
      </c>
      <c r="E53">
        <v>62.993878686700043</v>
      </c>
      <c r="F53">
        <f t="shared" si="17"/>
        <v>2.6296215360780337</v>
      </c>
      <c r="G53">
        <f t="shared" si="18"/>
        <v>0.95992866081280304</v>
      </c>
      <c r="H53">
        <v>11.15</v>
      </c>
      <c r="I53">
        <v>2.1030000000000002</v>
      </c>
      <c r="J53">
        <v>293</v>
      </c>
      <c r="K53">
        <f t="shared" si="11"/>
        <v>2.5930500000000003E-9</v>
      </c>
      <c r="L53">
        <v>54</v>
      </c>
      <c r="M53">
        <f t="shared" si="14"/>
        <v>5.4000000000000001E-11</v>
      </c>
      <c r="N53" s="1">
        <f t="shared" si="12"/>
        <v>0.18430034129692832</v>
      </c>
      <c r="O53">
        <f t="shared" si="15"/>
        <v>2.0824897321686815E-2</v>
      </c>
      <c r="P53">
        <f t="shared" si="13"/>
        <v>1.124544455371088E-12</v>
      </c>
      <c r="Q53" s="1">
        <f t="shared" si="16"/>
        <v>1124.5444553710879</v>
      </c>
    </row>
    <row r="54" spans="1:17" x14ac:dyDescent="0.25">
      <c r="A54" t="s">
        <v>66</v>
      </c>
      <c r="B54" t="s">
        <v>31</v>
      </c>
      <c r="C54">
        <v>57.5</v>
      </c>
      <c r="D54">
        <v>31.904840895538566</v>
      </c>
      <c r="E54">
        <v>65.734265734265719</v>
      </c>
      <c r="F54">
        <f t="shared" si="17"/>
        <v>2.3608933701957113</v>
      </c>
      <c r="G54">
        <f t="shared" si="18"/>
        <v>0.96532949770226717</v>
      </c>
      <c r="H54">
        <v>11.057</v>
      </c>
      <c r="I54">
        <v>0.98299999999999998</v>
      </c>
      <c r="J54">
        <v>290</v>
      </c>
      <c r="K54">
        <f t="shared" si="11"/>
        <v>2.5665000000000002E-9</v>
      </c>
      <c r="L54">
        <v>47.5</v>
      </c>
      <c r="M54">
        <f t="shared" si="14"/>
        <v>4.7499999999999998E-11</v>
      </c>
      <c r="N54" s="1">
        <f t="shared" si="12"/>
        <v>0.16379310344827586</v>
      </c>
      <c r="O54">
        <f t="shared" si="15"/>
        <v>1.8507695304889927E-2</v>
      </c>
      <c r="P54">
        <f t="shared" si="13"/>
        <v>8.7911552698227143E-13</v>
      </c>
      <c r="Q54" s="1">
        <f t="shared" si="16"/>
        <v>879.11552698227138</v>
      </c>
    </row>
    <row r="55" spans="1:17" x14ac:dyDescent="0.25">
      <c r="A55" t="s">
        <v>67</v>
      </c>
      <c r="B55" t="s">
        <v>31</v>
      </c>
      <c r="C55">
        <v>50</v>
      </c>
      <c r="D55">
        <v>28.376030083606306</v>
      </c>
      <c r="E55">
        <v>69.458375125376122</v>
      </c>
      <c r="F55">
        <f t="shared" si="17"/>
        <v>2.1655947910175684</v>
      </c>
      <c r="G55">
        <f t="shared" si="18"/>
        <v>0.96976438483449801</v>
      </c>
      <c r="H55">
        <v>11.18</v>
      </c>
      <c r="I55">
        <v>2.12</v>
      </c>
      <c r="J55">
        <v>161</v>
      </c>
      <c r="K55">
        <f t="shared" si="11"/>
        <v>1.4248500000000001E-9</v>
      </c>
      <c r="L55">
        <v>44</v>
      </c>
      <c r="M55">
        <f t="shared" si="14"/>
        <v>4.3999999999999997E-11</v>
      </c>
      <c r="N55" s="1">
        <f t="shared" si="12"/>
        <v>0.27329192546583853</v>
      </c>
      <c r="O55">
        <f t="shared" si="15"/>
        <v>3.0880443555461976E-2</v>
      </c>
      <c r="P55">
        <f t="shared" si="13"/>
        <v>1.3587395164403266E-12</v>
      </c>
      <c r="Q55" s="1">
        <f t="shared" si="16"/>
        <v>1358.7395164403265</v>
      </c>
    </row>
    <row r="56" spans="1:17" x14ac:dyDescent="0.25">
      <c r="A56" t="s">
        <v>68</v>
      </c>
      <c r="B56" t="s">
        <v>31</v>
      </c>
      <c r="C56">
        <v>50</v>
      </c>
      <c r="D56">
        <v>28.353410582610806</v>
      </c>
      <c r="E56">
        <v>69.902439024390262</v>
      </c>
      <c r="F56">
        <f t="shared" si="17"/>
        <v>1.7441503929989324</v>
      </c>
      <c r="G56">
        <f t="shared" si="18"/>
        <v>0.97565619791281211</v>
      </c>
      <c r="H56">
        <v>11.18</v>
      </c>
      <c r="I56">
        <v>2.13</v>
      </c>
      <c r="J56">
        <v>151</v>
      </c>
      <c r="K56">
        <f t="shared" si="11"/>
        <v>1.33635E-9</v>
      </c>
      <c r="L56">
        <v>42</v>
      </c>
      <c r="M56">
        <f t="shared" si="14"/>
        <v>4.1999999999999997E-11</v>
      </c>
      <c r="N56" s="1">
        <f t="shared" si="12"/>
        <v>0.27814569536423839</v>
      </c>
      <c r="O56">
        <f t="shared" si="15"/>
        <v>3.1428892131552359E-2</v>
      </c>
      <c r="P56">
        <f t="shared" si="13"/>
        <v>1.3200134695251992E-12</v>
      </c>
      <c r="Q56" s="1">
        <f t="shared" si="16"/>
        <v>1320.0134695251993</v>
      </c>
    </row>
    <row r="57" spans="1:17" x14ac:dyDescent="0.25">
      <c r="A57" t="s">
        <v>69</v>
      </c>
      <c r="B57" t="s">
        <v>31</v>
      </c>
      <c r="C57">
        <v>50</v>
      </c>
      <c r="D57">
        <v>27.192686008853784</v>
      </c>
      <c r="E57">
        <v>70.730478589420628</v>
      </c>
      <c r="F57">
        <f t="shared" si="17"/>
        <v>2.0768354017255888</v>
      </c>
      <c r="G57">
        <f t="shared" si="18"/>
        <v>0.97147490701307637</v>
      </c>
      <c r="H57">
        <v>11.22</v>
      </c>
      <c r="I57">
        <v>2.15</v>
      </c>
      <c r="J57">
        <v>177</v>
      </c>
      <c r="K57">
        <f t="shared" si="11"/>
        <v>1.5664500000000001E-9</v>
      </c>
      <c r="L57">
        <v>48</v>
      </c>
      <c r="M57">
        <f t="shared" si="14"/>
        <v>4.8000000000000002E-11</v>
      </c>
      <c r="N57" s="1">
        <f t="shared" si="12"/>
        <v>0.2711864406779661</v>
      </c>
      <c r="O57">
        <f t="shared" si="15"/>
        <v>3.0642535669826679E-2</v>
      </c>
      <c r="P57">
        <f t="shared" si="13"/>
        <v>1.4708417121516806E-12</v>
      </c>
      <c r="Q57" s="1">
        <f t="shared" si="16"/>
        <v>1470.8417121516807</v>
      </c>
    </row>
    <row r="58" spans="1:17" x14ac:dyDescent="0.25">
      <c r="A58" t="s">
        <v>70</v>
      </c>
      <c r="B58" t="s">
        <v>31</v>
      </c>
      <c r="C58">
        <v>50</v>
      </c>
      <c r="D58">
        <v>27.962695775984827</v>
      </c>
      <c r="E58">
        <v>70.337662337662337</v>
      </c>
      <c r="F58">
        <f t="shared" si="17"/>
        <v>1.6996418863528362</v>
      </c>
      <c r="G58">
        <f t="shared" si="18"/>
        <v>0.97640608703141585</v>
      </c>
      <c r="H58">
        <v>11.17</v>
      </c>
      <c r="I58">
        <v>2.08</v>
      </c>
      <c r="J58">
        <v>156</v>
      </c>
      <c r="K58">
        <f t="shared" si="11"/>
        <v>1.3806E-9</v>
      </c>
      <c r="L58">
        <v>39.5</v>
      </c>
      <c r="M58">
        <f t="shared" si="14"/>
        <v>3.9499999999999999E-11</v>
      </c>
      <c r="N58" s="1">
        <f t="shared" si="12"/>
        <v>0.25320512820512819</v>
      </c>
      <c r="O58">
        <f t="shared" si="15"/>
        <v>2.8610748949732E-2</v>
      </c>
      <c r="P58">
        <f t="shared" si="13"/>
        <v>1.130124583514414E-12</v>
      </c>
      <c r="Q58" s="1">
        <f t="shared" si="16"/>
        <v>1130.1245835144141</v>
      </c>
    </row>
    <row r="59" spans="1:17" x14ac:dyDescent="0.25">
      <c r="A59" t="s">
        <v>71</v>
      </c>
      <c r="B59" t="s">
        <v>31</v>
      </c>
      <c r="C59">
        <v>50</v>
      </c>
      <c r="D59">
        <v>27.527050284525366</v>
      </c>
      <c r="E59">
        <v>71.476671476671498</v>
      </c>
      <c r="F59">
        <f t="shared" si="17"/>
        <v>0.99627823880314281</v>
      </c>
      <c r="G59">
        <f t="shared" si="18"/>
        <v>0.98625310211997053</v>
      </c>
      <c r="H59">
        <v>11.22</v>
      </c>
      <c r="I59">
        <v>2.16</v>
      </c>
      <c r="J59">
        <v>163</v>
      </c>
      <c r="K59">
        <f t="shared" si="11"/>
        <v>1.4425500000000002E-9</v>
      </c>
      <c r="L59">
        <v>38.5</v>
      </c>
      <c r="M59">
        <f t="shared" si="14"/>
        <v>3.8499999999999996E-11</v>
      </c>
      <c r="N59" s="1">
        <f t="shared" si="12"/>
        <v>0.2361963190184049</v>
      </c>
      <c r="O59">
        <f t="shared" si="15"/>
        <v>2.6688849606599421E-2</v>
      </c>
      <c r="P59">
        <f t="shared" si="13"/>
        <v>1.0275207098540777E-12</v>
      </c>
      <c r="Q59" s="1">
        <f t="shared" si="16"/>
        <v>1027.5207098540777</v>
      </c>
    </row>
    <row r="60" spans="1:17" x14ac:dyDescent="0.25">
      <c r="A60" t="s">
        <v>72</v>
      </c>
      <c r="B60" t="s">
        <v>31</v>
      </c>
      <c r="C60">
        <v>50</v>
      </c>
      <c r="D60">
        <v>27.085831091366906</v>
      </c>
      <c r="E60">
        <v>71.354466858789635</v>
      </c>
      <c r="F60">
        <f t="shared" si="17"/>
        <v>1.5597020498434517</v>
      </c>
      <c r="G60">
        <f t="shared" si="18"/>
        <v>0.97860906771360345</v>
      </c>
      <c r="H60">
        <v>11.18</v>
      </c>
      <c r="I60">
        <v>2.11</v>
      </c>
      <c r="J60">
        <v>194</v>
      </c>
      <c r="K60">
        <f t="shared" si="11"/>
        <v>1.7169000000000001E-9</v>
      </c>
      <c r="L60">
        <v>43</v>
      </c>
      <c r="M60">
        <f t="shared" si="14"/>
        <v>4.3E-11</v>
      </c>
      <c r="N60" s="1">
        <f t="shared" si="12"/>
        <v>0.22164948453608246</v>
      </c>
      <c r="O60">
        <f t="shared" si="15"/>
        <v>2.5045139495602539E-2</v>
      </c>
      <c r="P60">
        <f t="shared" si="13"/>
        <v>1.0769409983109091E-12</v>
      </c>
      <c r="Q60" s="1">
        <f t="shared" si="16"/>
        <v>1076.9409983109092</v>
      </c>
    </row>
    <row r="61" spans="1:17" x14ac:dyDescent="0.25">
      <c r="A61" t="s">
        <v>73</v>
      </c>
      <c r="B61" t="s">
        <v>31</v>
      </c>
      <c r="C61">
        <v>75</v>
      </c>
      <c r="D61">
        <v>51.437913028145047</v>
      </c>
      <c r="E61">
        <v>44.752714113389601</v>
      </c>
      <c r="F61">
        <f t="shared" si="17"/>
        <v>3.8093728584653519</v>
      </c>
      <c r="G61">
        <f t="shared" si="18"/>
        <v>0.92155664848849794</v>
      </c>
      <c r="H61">
        <v>11.263</v>
      </c>
      <c r="I61">
        <v>1.847</v>
      </c>
      <c r="J61">
        <v>545</v>
      </c>
      <c r="K61">
        <f t="shared" si="11"/>
        <v>4.8232499999999999E-9</v>
      </c>
      <c r="L61">
        <v>113</v>
      </c>
      <c r="M61">
        <f t="shared" si="14"/>
        <v>1.13E-10</v>
      </c>
      <c r="N61" s="1">
        <f t="shared" si="12"/>
        <v>0.20733944954128442</v>
      </c>
      <c r="O61">
        <f t="shared" si="15"/>
        <v>2.3428186388845695E-2</v>
      </c>
      <c r="P61">
        <f t="shared" si="13"/>
        <v>2.6473850619395634E-12</v>
      </c>
      <c r="Q61" s="1">
        <f t="shared" si="16"/>
        <v>2647.3850619395635</v>
      </c>
    </row>
    <row r="62" spans="1:17" x14ac:dyDescent="0.25">
      <c r="A62" t="s">
        <v>74</v>
      </c>
      <c r="B62" t="s">
        <v>31</v>
      </c>
      <c r="C62">
        <v>75</v>
      </c>
      <c r="D62">
        <v>50.04426450795583</v>
      </c>
      <c r="E62">
        <v>45.092207019631154</v>
      </c>
      <c r="F62">
        <f t="shared" si="17"/>
        <v>4.8635284724130159</v>
      </c>
      <c r="G62">
        <f t="shared" si="18"/>
        <v>0.90264324157157949</v>
      </c>
      <c r="H62">
        <v>11.253</v>
      </c>
      <c r="I62">
        <v>1.883</v>
      </c>
      <c r="J62">
        <v>521</v>
      </c>
      <c r="K62">
        <f t="shared" si="11"/>
        <v>4.6108500000000001E-9</v>
      </c>
      <c r="L62">
        <v>101.5</v>
      </c>
      <c r="M62">
        <f t="shared" si="14"/>
        <v>1.015E-10</v>
      </c>
      <c r="N62" s="1">
        <f t="shared" si="12"/>
        <v>0.19481765834932821</v>
      </c>
      <c r="O62">
        <f t="shared" si="15"/>
        <v>2.2013294728737649E-2</v>
      </c>
      <c r="P62">
        <f t="shared" si="13"/>
        <v>2.2343494149668716E-12</v>
      </c>
      <c r="Q62" s="1">
        <f t="shared" si="16"/>
        <v>2234.3494149668718</v>
      </c>
    </row>
    <row r="63" spans="1:17" x14ac:dyDescent="0.25">
      <c r="A63" t="s">
        <v>75</v>
      </c>
      <c r="B63" t="s">
        <v>31</v>
      </c>
      <c r="C63">
        <v>75</v>
      </c>
      <c r="D63">
        <v>50.626338798469618</v>
      </c>
      <c r="E63">
        <v>45.186522262334513</v>
      </c>
      <c r="F63">
        <f t="shared" si="17"/>
        <v>4.1871389391958687</v>
      </c>
      <c r="G63">
        <f t="shared" si="18"/>
        <v>0.91519488655894765</v>
      </c>
      <c r="H63">
        <v>11.253</v>
      </c>
      <c r="I63">
        <v>1.88</v>
      </c>
      <c r="J63">
        <v>525</v>
      </c>
      <c r="K63">
        <f t="shared" si="11"/>
        <v>4.6462500000000002E-9</v>
      </c>
      <c r="L63">
        <v>107</v>
      </c>
      <c r="M63">
        <f t="shared" si="14"/>
        <v>1.0699999999999999E-10</v>
      </c>
      <c r="N63" s="1">
        <f t="shared" si="12"/>
        <v>0.2038095238095238</v>
      </c>
      <c r="O63">
        <f t="shared" si="15"/>
        <v>2.3029324724239977E-2</v>
      </c>
      <c r="P63">
        <f t="shared" si="13"/>
        <v>2.4641377454936775E-12</v>
      </c>
      <c r="Q63" s="1">
        <f t="shared" si="16"/>
        <v>2464.1377454936774</v>
      </c>
    </row>
    <row r="64" spans="1:17" x14ac:dyDescent="0.25">
      <c r="A64" t="s">
        <v>76</v>
      </c>
      <c r="B64" t="s">
        <v>31</v>
      </c>
      <c r="C64">
        <v>75</v>
      </c>
      <c r="D64">
        <v>49.544959821368096</v>
      </c>
      <c r="E64">
        <v>46.068724519510809</v>
      </c>
      <c r="F64">
        <f t="shared" si="17"/>
        <v>4.3863156591210952</v>
      </c>
      <c r="G64">
        <f t="shared" si="18"/>
        <v>0.9130648663921046</v>
      </c>
      <c r="J64">
        <v>0</v>
      </c>
      <c r="K64">
        <f t="shared" si="11"/>
        <v>0</v>
      </c>
      <c r="L64">
        <v>30</v>
      </c>
      <c r="M64">
        <f t="shared" si="14"/>
        <v>3E-11</v>
      </c>
      <c r="N64" s="1" t="e">
        <f t="shared" si="12"/>
        <v>#DIV/0!</v>
      </c>
      <c r="O64" t="e">
        <f t="shared" si="15"/>
        <v>#DIV/0!</v>
      </c>
      <c r="P64" t="e">
        <f t="shared" si="13"/>
        <v>#DIV/0!</v>
      </c>
      <c r="Q64" s="1" t="e">
        <f t="shared" si="16"/>
        <v>#DIV/0!</v>
      </c>
    </row>
    <row r="65" spans="1:17" x14ac:dyDescent="0.25">
      <c r="A65" t="s">
        <v>77</v>
      </c>
      <c r="B65" t="s">
        <v>31</v>
      </c>
      <c r="C65">
        <v>75</v>
      </c>
      <c r="D65">
        <v>49.582395935118228</v>
      </c>
      <c r="E65">
        <v>46.294117647058805</v>
      </c>
      <c r="F65">
        <f t="shared" si="17"/>
        <v>4.1234864178229671</v>
      </c>
      <c r="G65">
        <f t="shared" si="18"/>
        <v>0.91821336030731437</v>
      </c>
      <c r="H65">
        <v>11.257</v>
      </c>
      <c r="I65">
        <v>1.87</v>
      </c>
      <c r="J65">
        <v>522</v>
      </c>
      <c r="K65">
        <f t="shared" si="11"/>
        <v>4.6197000000000005E-9</v>
      </c>
      <c r="L65">
        <v>93.5</v>
      </c>
      <c r="M65">
        <f t="shared" si="14"/>
        <v>9.35E-11</v>
      </c>
      <c r="N65" s="1">
        <f t="shared" si="12"/>
        <v>0.17911877394636017</v>
      </c>
      <c r="O65">
        <f t="shared" si="15"/>
        <v>2.0239409485464422E-2</v>
      </c>
      <c r="P65">
        <f t="shared" si="13"/>
        <v>1.8923847868909232E-12</v>
      </c>
      <c r="Q65" s="1">
        <f t="shared" si="16"/>
        <v>1892.3847868909234</v>
      </c>
    </row>
    <row r="66" spans="1:17" x14ac:dyDescent="0.25">
      <c r="A66" t="s">
        <v>78</v>
      </c>
      <c r="B66" t="s">
        <v>31</v>
      </c>
      <c r="C66">
        <v>75</v>
      </c>
      <c r="D66">
        <v>49.863168921125798</v>
      </c>
      <c r="E66">
        <v>45.375218150087285</v>
      </c>
      <c r="F66">
        <f t="shared" si="17"/>
        <v>4.7616129287869171</v>
      </c>
      <c r="G66">
        <f t="shared" si="18"/>
        <v>0.90502764482070974</v>
      </c>
      <c r="H66">
        <v>11.273</v>
      </c>
      <c r="I66">
        <v>1.86</v>
      </c>
      <c r="J66">
        <v>526</v>
      </c>
      <c r="K66">
        <f t="shared" si="11"/>
        <v>4.6551000000000006E-9</v>
      </c>
      <c r="L66">
        <v>81</v>
      </c>
      <c r="M66">
        <f t="shared" si="14"/>
        <v>8.1000000000000005E-11</v>
      </c>
      <c r="N66" s="1">
        <f t="shared" si="12"/>
        <v>0.15399239543726237</v>
      </c>
      <c r="O66">
        <f t="shared" si="15"/>
        <v>1.7400270670877103E-2</v>
      </c>
      <c r="P66">
        <f t="shared" si="13"/>
        <v>1.4094219243410452E-12</v>
      </c>
      <c r="Q66" s="1">
        <f t="shared" si="16"/>
        <v>1409.4219243410453</v>
      </c>
    </row>
    <row r="67" spans="1:17" x14ac:dyDescent="0.25">
      <c r="A67" t="s">
        <v>9</v>
      </c>
      <c r="B67" t="s">
        <v>8</v>
      </c>
      <c r="C67">
        <v>100</v>
      </c>
      <c r="D67">
        <v>95.67993607081381</v>
      </c>
      <c r="E67">
        <v>2.7538726333907828</v>
      </c>
      <c r="F67">
        <f t="shared" si="17"/>
        <v>1.5661912957954076</v>
      </c>
      <c r="G67">
        <f t="shared" si="18"/>
        <v>0.63746108357001896</v>
      </c>
      <c r="H67">
        <v>11.27</v>
      </c>
      <c r="I67">
        <v>1.21</v>
      </c>
      <c r="J67">
        <v>1554</v>
      </c>
      <c r="K67">
        <f t="shared" ref="K67:K98" si="19">J67*0.00000000000885</f>
        <v>1.37529E-8</v>
      </c>
      <c r="L67">
        <v>123</v>
      </c>
      <c r="M67">
        <f t="shared" ref="M67:M69" si="20">L67*0.000000000001</f>
        <v>1.2299999999999999E-10</v>
      </c>
      <c r="N67" s="1">
        <f t="shared" si="12"/>
        <v>7.9150579150579145E-2</v>
      </c>
      <c r="O67">
        <f t="shared" ref="O67:O69" si="21">M67/K67</f>
        <v>8.9435682656021625E-3</v>
      </c>
      <c r="P67">
        <f t="shared" si="13"/>
        <v>1.1000588966690659E-12</v>
      </c>
      <c r="Q67" s="1">
        <f t="shared" ref="Q67:Q69" si="22">P67*1000000000000000</f>
        <v>1100.0588966690659</v>
      </c>
    </row>
    <row r="68" spans="1:17" x14ac:dyDescent="0.25">
      <c r="A68" t="s">
        <v>10</v>
      </c>
      <c r="B68" t="s">
        <v>8</v>
      </c>
      <c r="C68">
        <v>100</v>
      </c>
      <c r="D68">
        <v>95.698790055581199</v>
      </c>
      <c r="E68">
        <v>2.7610008628127529</v>
      </c>
      <c r="F68">
        <f t="shared" si="17"/>
        <v>1.5402090816060481</v>
      </c>
      <c r="G68">
        <f t="shared" si="18"/>
        <v>0.64191260098693737</v>
      </c>
      <c r="H68">
        <v>11.3</v>
      </c>
      <c r="I68">
        <v>1.21</v>
      </c>
      <c r="J68">
        <v>1574</v>
      </c>
      <c r="K68">
        <f t="shared" si="19"/>
        <v>1.3929900000000001E-8</v>
      </c>
      <c r="L68">
        <v>124</v>
      </c>
      <c r="M68">
        <f t="shared" si="20"/>
        <v>1.2399999999999999E-10</v>
      </c>
      <c r="N68" s="1">
        <f t="shared" si="12"/>
        <v>7.8780177890724265E-2</v>
      </c>
      <c r="O68">
        <f t="shared" si="21"/>
        <v>8.9017150159010454E-3</v>
      </c>
      <c r="P68">
        <f t="shared" si="13"/>
        <v>1.1038126619717295E-12</v>
      </c>
      <c r="Q68" s="1">
        <f t="shared" si="22"/>
        <v>1103.8126619717295</v>
      </c>
    </row>
    <row r="69" spans="1:17" x14ac:dyDescent="0.25">
      <c r="A69" t="s">
        <v>11</v>
      </c>
      <c r="B69" t="s">
        <v>8</v>
      </c>
      <c r="C69">
        <v>100</v>
      </c>
      <c r="D69">
        <v>94.492936956043522</v>
      </c>
      <c r="E69">
        <v>1.5280135823429741</v>
      </c>
      <c r="F69">
        <f t="shared" si="17"/>
        <v>3.9790494616135037</v>
      </c>
      <c r="G69">
        <f t="shared" si="18"/>
        <v>0.2774643344640545</v>
      </c>
      <c r="H69">
        <v>11.28</v>
      </c>
      <c r="I69">
        <v>1.23</v>
      </c>
      <c r="J69">
        <v>1532</v>
      </c>
      <c r="K69">
        <f t="shared" si="19"/>
        <v>1.3558200000000001E-8</v>
      </c>
      <c r="L69">
        <v>115</v>
      </c>
      <c r="M69">
        <f t="shared" si="20"/>
        <v>1.15E-10</v>
      </c>
      <c r="N69" s="1">
        <f t="shared" si="12"/>
        <v>7.5065274151436032E-2</v>
      </c>
      <c r="O69">
        <f t="shared" si="21"/>
        <v>8.481951881518195E-3</v>
      </c>
      <c r="P69">
        <f t="shared" si="13"/>
        <v>9.754244663745926E-13</v>
      </c>
      <c r="Q69" s="1">
        <f t="shared" si="22"/>
        <v>975.42446637459261</v>
      </c>
    </row>
  </sheetData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Roscow</dc:creator>
  <cp:lastModifiedBy>James Roscow</cp:lastModifiedBy>
  <dcterms:created xsi:type="dcterms:W3CDTF">2015-05-27T13:45:52Z</dcterms:created>
  <dcterms:modified xsi:type="dcterms:W3CDTF">2017-11-28T16:17:20Z</dcterms:modified>
</cp:coreProperties>
</file>