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yfiles\jir24\dos\Results\Data sets to upload to Pure\"/>
    </mc:Choice>
  </mc:AlternateContent>
  <bookViews>
    <workbookView xWindow="0" yWindow="0" windowWidth="22920" windowHeight="13680"/>
  </bookViews>
  <sheets>
    <sheet name="BT979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2" l="1"/>
  <c r="H44" i="2"/>
  <c r="C44" i="2"/>
  <c r="I43" i="2"/>
  <c r="H43" i="2"/>
  <c r="C43" i="2"/>
  <c r="I42" i="2"/>
  <c r="H42" i="2"/>
  <c r="C42" i="2"/>
  <c r="I41" i="2"/>
  <c r="H41" i="2"/>
  <c r="C41" i="2"/>
  <c r="I40" i="2"/>
  <c r="C40" i="2"/>
  <c r="I39" i="2"/>
  <c r="C39" i="2"/>
  <c r="I38" i="2"/>
  <c r="C38" i="2"/>
  <c r="I37" i="2"/>
  <c r="C37" i="2"/>
  <c r="I36" i="2"/>
  <c r="C36" i="2"/>
  <c r="I35" i="2"/>
  <c r="C35" i="2"/>
  <c r="I34" i="2"/>
  <c r="C34" i="2"/>
  <c r="I33" i="2"/>
  <c r="C33" i="2"/>
  <c r="I32" i="2"/>
  <c r="C32" i="2"/>
  <c r="I31" i="2"/>
  <c r="C31" i="2"/>
  <c r="I30" i="2"/>
  <c r="C30" i="2"/>
  <c r="I29" i="2"/>
  <c r="C29" i="2"/>
  <c r="I28" i="2"/>
  <c r="C28" i="2"/>
  <c r="I27" i="2"/>
  <c r="C27" i="2"/>
  <c r="I26" i="2"/>
  <c r="C26" i="2"/>
  <c r="I25" i="2"/>
  <c r="H25" i="2"/>
  <c r="C25" i="2"/>
  <c r="I24" i="2"/>
  <c r="H24" i="2"/>
  <c r="C24" i="2"/>
  <c r="H18" i="2" l="1"/>
  <c r="H17" i="2"/>
  <c r="H16" i="2"/>
  <c r="H15" i="2"/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3" i="2"/>
  <c r="I19" i="2" l="1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</calcChain>
</file>

<file path=xl/sharedStrings.xml><?xml version="1.0" encoding="utf-8"?>
<sst xmlns="http://schemas.openxmlformats.org/spreadsheetml/2006/main" count="64" uniqueCount="47">
  <si>
    <t>ID</t>
  </si>
  <si>
    <t>0.05 1</t>
  </si>
  <si>
    <t>0.05 2</t>
  </si>
  <si>
    <t>0.1 1</t>
  </si>
  <si>
    <t>0.1 2</t>
  </si>
  <si>
    <t>0.1 3</t>
  </si>
  <si>
    <t>0.1 4</t>
  </si>
  <si>
    <t>0.1 5</t>
  </si>
  <si>
    <t>0.2 1</t>
  </si>
  <si>
    <t>0.2 2</t>
  </si>
  <si>
    <t>0.2 3</t>
  </si>
  <si>
    <t>0.2 4</t>
  </si>
  <si>
    <t>0.2 5</t>
  </si>
  <si>
    <t>Relative density</t>
  </si>
  <si>
    <t>K unpoled</t>
  </si>
  <si>
    <t>K poled</t>
  </si>
  <si>
    <t>0.3 1</t>
  </si>
  <si>
    <t>0.3 2</t>
  </si>
  <si>
    <t>0.3 3</t>
  </si>
  <si>
    <t>0.3 4</t>
  </si>
  <si>
    <t>0.3 5</t>
  </si>
  <si>
    <t>tan delta</t>
  </si>
  <si>
    <t>0.34 1</t>
  </si>
  <si>
    <t>0.34 2</t>
  </si>
  <si>
    <t>d33</t>
  </si>
  <si>
    <t>~27vol% 1</t>
  </si>
  <si>
    <t>~27vol% 2</t>
  </si>
  <si>
    <t>~40vol% 1</t>
  </si>
  <si>
    <t>~40vol% 2</t>
  </si>
  <si>
    <t>~30vol% 1</t>
  </si>
  <si>
    <t>~30vol% 2</t>
  </si>
  <si>
    <t>~50vol% 3</t>
  </si>
  <si>
    <t>~50vol% 1</t>
  </si>
  <si>
    <t>~50vol% 2</t>
  </si>
  <si>
    <t>d31</t>
  </si>
  <si>
    <t>FOM</t>
  </si>
  <si>
    <t>FOM (x10^-12m^2/N)</t>
  </si>
  <si>
    <t>vf_air_post</t>
  </si>
  <si>
    <t>d33v</t>
  </si>
  <si>
    <t>estimated porous layer relative thickness</t>
  </si>
  <si>
    <t>Layer porosity = 50 vol.%</t>
  </si>
  <si>
    <t>Layer porosity = 60 vol.%</t>
  </si>
  <si>
    <t>Layer density</t>
  </si>
  <si>
    <t>vf_poled_post</t>
  </si>
  <si>
    <t>vf unpoled post</t>
  </si>
  <si>
    <t>relative porous layer thickness</t>
  </si>
  <si>
    <t>Finite element model - AVERAGED DATA (25 runs)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</si>
</sst>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3"/>
  <sheetViews>
    <sheetView tabSelected="1" workbookViewId="0">
      <selection activeCell="A47" sqref="A47"/>
    </sheetView>
  </sheetViews>
  <sheetFormatPr defaultRowHeight="15" x14ac:dyDescent="0.25"/>
  <cols>
    <col min="2" max="2" width="9.140625" style="1"/>
  </cols>
  <sheetData>
    <row r="1" spans="1:21" x14ac:dyDescent="0.25">
      <c r="A1" t="s">
        <v>40</v>
      </c>
    </row>
    <row r="2" spans="1:21" x14ac:dyDescent="0.25">
      <c r="A2" t="s">
        <v>0</v>
      </c>
      <c r="B2" t="s">
        <v>13</v>
      </c>
      <c r="C2" s="1"/>
      <c r="D2" t="s">
        <v>14</v>
      </c>
      <c r="E2" t="s">
        <v>15</v>
      </c>
      <c r="F2" t="s">
        <v>21</v>
      </c>
      <c r="G2" t="s">
        <v>24</v>
      </c>
      <c r="H2" t="s">
        <v>34</v>
      </c>
      <c r="I2" t="s">
        <v>36</v>
      </c>
    </row>
    <row r="3" spans="1:21" x14ac:dyDescent="0.25">
      <c r="A3" t="s">
        <v>3</v>
      </c>
      <c r="B3" s="1">
        <v>84.073572938689253</v>
      </c>
      <c r="C3" s="1">
        <f>(B3-93.8)/-43.8</f>
        <v>0.22206454477878412</v>
      </c>
      <c r="D3">
        <v>985</v>
      </c>
      <c r="E3">
        <v>1049</v>
      </c>
      <c r="F3">
        <v>3.9199999999999999E-2</v>
      </c>
      <c r="G3">
        <v>104</v>
      </c>
      <c r="H3">
        <v>25.5</v>
      </c>
      <c r="I3">
        <f>G3^2/(8.854*E3)</f>
        <v>1.1645326591332372</v>
      </c>
      <c r="Q3" s="1"/>
      <c r="R3" s="1"/>
      <c r="S3" s="1"/>
      <c r="T3" s="1"/>
      <c r="U3" s="1"/>
    </row>
    <row r="4" spans="1:21" x14ac:dyDescent="0.25">
      <c r="A4" t="s">
        <v>9</v>
      </c>
      <c r="B4" s="1">
        <v>78.587150077548486</v>
      </c>
      <c r="C4" s="1">
        <f t="shared" ref="C4:C19" si="0">(B4-93.8)/-43.8</f>
        <v>0.34732534069524001</v>
      </c>
      <c r="D4">
        <v>768</v>
      </c>
      <c r="E4">
        <v>811</v>
      </c>
      <c r="F4">
        <v>3.2000000000000001E-2</v>
      </c>
      <c r="G4">
        <v>106.5</v>
      </c>
      <c r="H4">
        <v>21.04986642920748</v>
      </c>
      <c r="I4">
        <f t="shared" ref="I4:I19" si="1">G4^2/(8.854*E4)</f>
        <v>1.5795698795949196</v>
      </c>
      <c r="Q4" s="1"/>
      <c r="R4" s="1"/>
      <c r="S4" s="1"/>
      <c r="T4" s="1"/>
      <c r="U4" s="1"/>
    </row>
    <row r="5" spans="1:21" x14ac:dyDescent="0.25">
      <c r="A5" t="s">
        <v>10</v>
      </c>
      <c r="B5" s="1">
        <v>78.295290697674403</v>
      </c>
      <c r="C5" s="1">
        <f t="shared" si="0"/>
        <v>0.35398879685674872</v>
      </c>
      <c r="D5">
        <v>795</v>
      </c>
      <c r="E5">
        <v>828</v>
      </c>
      <c r="F5">
        <v>0.03</v>
      </c>
      <c r="G5">
        <v>95</v>
      </c>
      <c r="H5">
        <v>21.442170818505339</v>
      </c>
      <c r="I5">
        <f t="shared" si="1"/>
        <v>1.2310547158466547</v>
      </c>
      <c r="Q5" s="1"/>
      <c r="R5" s="1"/>
      <c r="S5" s="1"/>
      <c r="T5" s="1"/>
      <c r="U5" s="1"/>
    </row>
    <row r="6" spans="1:21" x14ac:dyDescent="0.25">
      <c r="A6" t="s">
        <v>11</v>
      </c>
      <c r="B6" s="1">
        <v>77.616478582857823</v>
      </c>
      <c r="C6" s="1">
        <f t="shared" si="0"/>
        <v>0.36948679034571175</v>
      </c>
      <c r="D6">
        <v>774</v>
      </c>
      <c r="E6">
        <v>817</v>
      </c>
      <c r="F6">
        <v>4.2999999999999997E-2</v>
      </c>
      <c r="G6">
        <v>92.5</v>
      </c>
      <c r="H6">
        <v>16.754965707669008</v>
      </c>
      <c r="I6">
        <f t="shared" si="1"/>
        <v>1.1828288025604539</v>
      </c>
      <c r="Q6" s="1"/>
      <c r="R6" s="1"/>
      <c r="S6" s="1"/>
      <c r="T6" s="1"/>
      <c r="U6" s="1"/>
    </row>
    <row r="7" spans="1:21" x14ac:dyDescent="0.25">
      <c r="A7" t="s">
        <v>12</v>
      </c>
      <c r="B7" s="1">
        <v>77.933495647752892</v>
      </c>
      <c r="C7" s="1">
        <f t="shared" si="0"/>
        <v>0.36224895781386085</v>
      </c>
      <c r="D7">
        <v>706</v>
      </c>
      <c r="E7">
        <v>749</v>
      </c>
      <c r="F7">
        <v>4.9000000000000002E-2</v>
      </c>
      <c r="G7">
        <v>104</v>
      </c>
      <c r="H7">
        <v>16.123139980397397</v>
      </c>
      <c r="I7">
        <f t="shared" si="1"/>
        <v>1.6309676360891399</v>
      </c>
      <c r="Q7" s="1"/>
      <c r="R7" s="1"/>
      <c r="S7" s="1"/>
      <c r="T7" s="1"/>
      <c r="U7" s="1"/>
    </row>
    <row r="8" spans="1:21" x14ac:dyDescent="0.25">
      <c r="A8" t="s">
        <v>16</v>
      </c>
      <c r="B8" s="1">
        <v>73.675623017331233</v>
      </c>
      <c r="C8" s="1">
        <f t="shared" si="0"/>
        <v>0.45946066170476635</v>
      </c>
      <c r="E8">
        <v>743</v>
      </c>
      <c r="F8">
        <v>1.2E-2</v>
      </c>
      <c r="G8">
        <v>117</v>
      </c>
      <c r="H8">
        <v>16.608201137384015</v>
      </c>
      <c r="I8">
        <f t="shared" si="1"/>
        <v>2.0808625402484027</v>
      </c>
      <c r="Q8" s="1"/>
      <c r="R8" s="1"/>
      <c r="S8" s="1"/>
      <c r="T8" s="1"/>
      <c r="U8" s="1"/>
    </row>
    <row r="9" spans="1:21" x14ac:dyDescent="0.25">
      <c r="A9" t="s">
        <v>17</v>
      </c>
      <c r="B9" s="1">
        <v>72.534070757519117</v>
      </c>
      <c r="C9" s="1">
        <f t="shared" si="0"/>
        <v>0.48552349868677813</v>
      </c>
      <c r="E9">
        <v>728</v>
      </c>
      <c r="F9">
        <v>1.2E-2</v>
      </c>
      <c r="G9">
        <v>119.5</v>
      </c>
      <c r="H9">
        <v>14.046066407418488</v>
      </c>
      <c r="I9">
        <f t="shared" si="1"/>
        <v>2.2154651030018098</v>
      </c>
    </row>
    <row r="10" spans="1:21" x14ac:dyDescent="0.25">
      <c r="A10" t="s">
        <v>18</v>
      </c>
      <c r="B10" s="1">
        <v>72.638418678891611</v>
      </c>
      <c r="C10" s="1">
        <f t="shared" si="0"/>
        <v>0.48314112605270293</v>
      </c>
      <c r="E10">
        <v>718</v>
      </c>
      <c r="F10">
        <v>1.2E-2</v>
      </c>
      <c r="G10">
        <v>123.5</v>
      </c>
      <c r="H10">
        <v>17.067603948549202</v>
      </c>
      <c r="I10">
        <f t="shared" si="1"/>
        <v>2.3992193384102243</v>
      </c>
    </row>
    <row r="11" spans="1:21" x14ac:dyDescent="0.25">
      <c r="A11" t="s">
        <v>19</v>
      </c>
      <c r="B11" s="1">
        <v>74.421861983863295</v>
      </c>
      <c r="C11" s="1">
        <f t="shared" si="0"/>
        <v>0.44242324237755032</v>
      </c>
      <c r="E11">
        <v>741</v>
      </c>
      <c r="F11">
        <v>3.4000000000000002E-2</v>
      </c>
      <c r="G11">
        <v>115</v>
      </c>
      <c r="H11">
        <v>16.034019695613249</v>
      </c>
      <c r="I11">
        <f t="shared" si="1"/>
        <v>2.0157559717437503</v>
      </c>
    </row>
    <row r="12" spans="1:21" x14ac:dyDescent="0.25">
      <c r="A12" t="s">
        <v>20</v>
      </c>
      <c r="B12" s="1">
        <v>74.183190360489945</v>
      </c>
      <c r="C12" s="1">
        <f t="shared" si="0"/>
        <v>0.44787236619885967</v>
      </c>
      <c r="E12">
        <v>732</v>
      </c>
      <c r="F12">
        <v>3.3000000000000002E-2</v>
      </c>
      <c r="G12">
        <v>115.5</v>
      </c>
      <c r="H12">
        <v>14.265400717703349</v>
      </c>
      <c r="I12">
        <f t="shared" si="1"/>
        <v>2.0583222550148679</v>
      </c>
    </row>
    <row r="13" spans="1:21" x14ac:dyDescent="0.25">
      <c r="A13" t="s">
        <v>22</v>
      </c>
      <c r="B13" s="1">
        <v>71.791494946521439</v>
      </c>
      <c r="C13" s="1">
        <f t="shared" si="0"/>
        <v>0.50247728432599448</v>
      </c>
      <c r="E13">
        <v>727</v>
      </c>
      <c r="F13">
        <v>0.04</v>
      </c>
      <c r="G13">
        <v>120.5</v>
      </c>
      <c r="H13">
        <v>18.497796168030941</v>
      </c>
      <c r="I13">
        <f t="shared" si="1"/>
        <v>2.2557977820856077</v>
      </c>
    </row>
    <row r="14" spans="1:21" x14ac:dyDescent="0.25">
      <c r="A14" t="s">
        <v>23</v>
      </c>
      <c r="B14" s="1">
        <v>72.156986066399057</v>
      </c>
      <c r="C14" s="1">
        <f t="shared" si="0"/>
        <v>0.49413273821006715</v>
      </c>
      <c r="E14">
        <v>745</v>
      </c>
      <c r="F14">
        <v>3.4000000000000002E-2</v>
      </c>
      <c r="G14">
        <v>122.5</v>
      </c>
      <c r="H14">
        <v>16.639884445246906</v>
      </c>
      <c r="I14">
        <f t="shared" si="1"/>
        <v>2.2749737349971122</v>
      </c>
    </row>
    <row r="15" spans="1:21" x14ac:dyDescent="0.25">
      <c r="A15" t="s">
        <v>29</v>
      </c>
      <c r="B15" s="1">
        <v>78.25588436890186</v>
      </c>
      <c r="C15" s="1">
        <f t="shared" si="0"/>
        <v>0.35488848472826801</v>
      </c>
      <c r="D15">
        <v>613.20000000000005</v>
      </c>
      <c r="E15">
        <v>667.4</v>
      </c>
      <c r="F15">
        <v>2.8799999999999999E-2</v>
      </c>
      <c r="G15">
        <v>117.5</v>
      </c>
      <c r="H15">
        <f>76.5*(1.79/11.17)</f>
        <v>12.2591763652641</v>
      </c>
      <c r="I15">
        <f t="shared" si="1"/>
        <v>2.3364151477648365</v>
      </c>
    </row>
    <row r="16" spans="1:21" x14ac:dyDescent="0.25">
      <c r="A16" t="s">
        <v>30</v>
      </c>
      <c r="B16" s="1">
        <v>77.824911839492188</v>
      </c>
      <c r="C16" s="1">
        <f t="shared" si="0"/>
        <v>0.36472804019424226</v>
      </c>
      <c r="D16">
        <v>776</v>
      </c>
      <c r="E16">
        <v>776.4</v>
      </c>
      <c r="F16">
        <v>3.61E-2</v>
      </c>
      <c r="G16">
        <v>118.5</v>
      </c>
      <c r="H16">
        <f>104*(1.813/11.127)</f>
        <v>16.945448009346634</v>
      </c>
      <c r="I16">
        <f t="shared" si="1"/>
        <v>2.0427332418847532</v>
      </c>
    </row>
    <row r="17" spans="1:9" x14ac:dyDescent="0.25">
      <c r="A17" t="s">
        <v>32</v>
      </c>
      <c r="B17" s="1">
        <v>69.767530239900182</v>
      </c>
      <c r="C17" s="1">
        <f t="shared" si="0"/>
        <v>0.54868652420319219</v>
      </c>
      <c r="D17">
        <v>571.6</v>
      </c>
      <c r="E17">
        <v>577.5</v>
      </c>
      <c r="F17">
        <v>2.5399999999999999E-2</v>
      </c>
      <c r="G17">
        <v>109</v>
      </c>
      <c r="H17">
        <f>76.5*(1.82/11.173)</f>
        <v>12.461290611295086</v>
      </c>
      <c r="I17">
        <f t="shared" si="1"/>
        <v>2.3236006520397758</v>
      </c>
    </row>
    <row r="18" spans="1:9" x14ac:dyDescent="0.25">
      <c r="A18" t="s">
        <v>33</v>
      </c>
      <c r="B18" s="1">
        <v>70.172720498843105</v>
      </c>
      <c r="C18" s="1">
        <f t="shared" si="0"/>
        <v>0.53943560504924415</v>
      </c>
      <c r="D18">
        <v>637.29999999999995</v>
      </c>
      <c r="E18">
        <v>644.16999999999996</v>
      </c>
      <c r="F18">
        <v>3.2899999999999999E-2</v>
      </c>
      <c r="G18">
        <v>110</v>
      </c>
      <c r="H18">
        <f>80*(1.837/11.147)</f>
        <v>13.183816273436799</v>
      </c>
      <c r="I18">
        <f t="shared" si="1"/>
        <v>2.1215113398515681</v>
      </c>
    </row>
    <row r="19" spans="1:9" x14ac:dyDescent="0.25">
      <c r="A19" t="s">
        <v>31</v>
      </c>
      <c r="B19" s="1">
        <v>70.045838106960105</v>
      </c>
      <c r="C19" s="1">
        <f t="shared" si="0"/>
        <v>0.54233246331141316</v>
      </c>
      <c r="D19">
        <v>684.4</v>
      </c>
      <c r="E19">
        <v>632.70000000000005</v>
      </c>
      <c r="F19">
        <v>3.2899999999999999E-2</v>
      </c>
      <c r="G19">
        <v>97</v>
      </c>
      <c r="I19">
        <f t="shared" si="1"/>
        <v>1.6796009686526017</v>
      </c>
    </row>
    <row r="20" spans="1:9" x14ac:dyDescent="0.25">
      <c r="C20" s="1"/>
    </row>
    <row r="21" spans="1:9" x14ac:dyDescent="0.25">
      <c r="C21" s="1"/>
    </row>
    <row r="22" spans="1:9" x14ac:dyDescent="0.25">
      <c r="A22" t="s">
        <v>41</v>
      </c>
      <c r="C22" s="1"/>
    </row>
    <row r="23" spans="1:9" x14ac:dyDescent="0.25">
      <c r="A23" t="s">
        <v>0</v>
      </c>
      <c r="B23" t="s">
        <v>13</v>
      </c>
      <c r="C23" t="s">
        <v>39</v>
      </c>
      <c r="D23" t="s">
        <v>14</v>
      </c>
      <c r="E23" t="s">
        <v>15</v>
      </c>
      <c r="F23" t="s">
        <v>21</v>
      </c>
      <c r="G23" t="s">
        <v>24</v>
      </c>
      <c r="H23" t="s">
        <v>34</v>
      </c>
      <c r="I23" t="s">
        <v>35</v>
      </c>
    </row>
    <row r="24" spans="1:9" x14ac:dyDescent="0.25">
      <c r="A24" t="s">
        <v>1</v>
      </c>
      <c r="B24" s="1">
        <v>86.18</v>
      </c>
      <c r="C24" s="1">
        <f>(B24-93.8)/-53.8</f>
        <v>0.14163568773234184</v>
      </c>
      <c r="D24">
        <v>1002</v>
      </c>
      <c r="E24">
        <v>1062</v>
      </c>
      <c r="F24">
        <v>3.6999999999999998E-2</v>
      </c>
      <c r="G24">
        <v>88</v>
      </c>
      <c r="H24">
        <f>186*(1.17/11.17)</f>
        <v>19.482542524619515</v>
      </c>
      <c r="I24">
        <f>G24^2/(8.854*E24)</f>
        <v>0.82357150119303024</v>
      </c>
    </row>
    <row r="25" spans="1:9" x14ac:dyDescent="0.25">
      <c r="A25" t="s">
        <v>2</v>
      </c>
      <c r="B25" s="1">
        <v>85.79</v>
      </c>
      <c r="C25" s="1">
        <f t="shared" ref="C25:C44" si="2">(B25-93.8)/-53.8</f>
        <v>0.14888475836431211</v>
      </c>
      <c r="D25">
        <v>966</v>
      </c>
      <c r="E25">
        <v>1018</v>
      </c>
      <c r="F25">
        <v>3.4299999999999997E-2</v>
      </c>
      <c r="G25">
        <v>96</v>
      </c>
      <c r="H25">
        <f>186*(1.163/11.227)</f>
        <v>19.267658323683975</v>
      </c>
      <c r="I25">
        <f t="shared" ref="I25:I44" si="3">G25^2/(8.854*E25)</f>
        <v>1.0224808207183727</v>
      </c>
    </row>
    <row r="26" spans="1:9" x14ac:dyDescent="0.25">
      <c r="A26" t="s">
        <v>3</v>
      </c>
      <c r="B26" s="1">
        <v>82.266170700838487</v>
      </c>
      <c r="C26" s="1">
        <f t="shared" si="2"/>
        <v>0.21438344422233291</v>
      </c>
      <c r="D26">
        <v>815</v>
      </c>
      <c r="E26">
        <v>835</v>
      </c>
      <c r="F26">
        <v>5.1999999999999998E-2</v>
      </c>
      <c r="G26">
        <v>109.5</v>
      </c>
      <c r="H26">
        <v>17.801801801801801</v>
      </c>
      <c r="I26">
        <f t="shared" si="3"/>
        <v>1.6218184818526491</v>
      </c>
    </row>
    <row r="27" spans="1:9" x14ac:dyDescent="0.25">
      <c r="A27" t="s">
        <v>4</v>
      </c>
      <c r="B27" s="1">
        <v>81.905518612499037</v>
      </c>
      <c r="C27" s="1">
        <f t="shared" si="2"/>
        <v>0.22108701463756433</v>
      </c>
      <c r="D27">
        <v>792</v>
      </c>
      <c r="E27">
        <v>833</v>
      </c>
      <c r="F27">
        <v>6.2E-2</v>
      </c>
      <c r="G27">
        <v>110</v>
      </c>
      <c r="H27">
        <v>20.771171171171169</v>
      </c>
      <c r="I27">
        <f t="shared" si="3"/>
        <v>1.6405929889461996</v>
      </c>
    </row>
    <row r="28" spans="1:9" x14ac:dyDescent="0.25">
      <c r="A28" t="s">
        <v>5</v>
      </c>
      <c r="B28" s="1">
        <v>80.967813148878747</v>
      </c>
      <c r="C28" s="1">
        <f t="shared" si="2"/>
        <v>0.23851648422158458</v>
      </c>
      <c r="D28">
        <v>809</v>
      </c>
      <c r="E28">
        <v>822</v>
      </c>
      <c r="F28">
        <v>5.3999999999999999E-2</v>
      </c>
      <c r="G28">
        <v>101.5</v>
      </c>
      <c r="H28">
        <v>17.969728601252612</v>
      </c>
      <c r="I28">
        <f t="shared" si="3"/>
        <v>1.4155354474340986</v>
      </c>
    </row>
    <row r="29" spans="1:9" x14ac:dyDescent="0.25">
      <c r="A29" t="s">
        <v>6</v>
      </c>
      <c r="B29" s="1">
        <v>80.619325978621987</v>
      </c>
      <c r="C29" s="1">
        <f t="shared" si="2"/>
        <v>0.24499394091780691</v>
      </c>
      <c r="D29">
        <v>789</v>
      </c>
      <c r="E29">
        <v>800</v>
      </c>
      <c r="F29">
        <v>2.5999999999999999E-2</v>
      </c>
      <c r="G29">
        <v>106</v>
      </c>
      <c r="H29">
        <v>18.854060533413243</v>
      </c>
      <c r="I29">
        <f t="shared" si="3"/>
        <v>1.5862886830810936</v>
      </c>
    </row>
    <row r="30" spans="1:9" x14ac:dyDescent="0.25">
      <c r="A30" t="s">
        <v>7</v>
      </c>
      <c r="B30" s="1">
        <v>81.622607433324305</v>
      </c>
      <c r="C30" s="1">
        <f t="shared" si="2"/>
        <v>0.22634558674118388</v>
      </c>
      <c r="D30">
        <v>837</v>
      </c>
      <c r="E30">
        <v>840</v>
      </c>
      <c r="F30">
        <v>0.04</v>
      </c>
      <c r="G30">
        <v>96.5</v>
      </c>
      <c r="H30">
        <v>19.969338917140295</v>
      </c>
      <c r="I30">
        <f t="shared" si="3"/>
        <v>1.2520907956586746</v>
      </c>
    </row>
    <row r="31" spans="1:9" x14ac:dyDescent="0.25">
      <c r="A31" t="s">
        <v>8</v>
      </c>
      <c r="B31" s="1">
        <v>72.20384372498539</v>
      </c>
      <c r="C31" s="1">
        <f t="shared" si="2"/>
        <v>0.40141554414525293</v>
      </c>
      <c r="D31">
        <v>563</v>
      </c>
      <c r="E31">
        <v>570</v>
      </c>
      <c r="F31">
        <v>4.4999999999999998E-2</v>
      </c>
      <c r="G31">
        <v>116.5</v>
      </c>
      <c r="H31">
        <v>12.473118279569892</v>
      </c>
      <c r="I31">
        <f t="shared" si="3"/>
        <v>2.6892890120036936</v>
      </c>
    </row>
    <row r="32" spans="1:9" x14ac:dyDescent="0.25">
      <c r="A32" t="s">
        <v>9</v>
      </c>
      <c r="B32" s="1">
        <v>72.283251655825808</v>
      </c>
      <c r="C32" s="1">
        <f t="shared" si="2"/>
        <v>0.39993956030063549</v>
      </c>
      <c r="D32">
        <v>538</v>
      </c>
      <c r="E32">
        <v>547</v>
      </c>
      <c r="F32">
        <v>0.04</v>
      </c>
      <c r="G32">
        <v>110</v>
      </c>
      <c r="H32">
        <v>10.716058612440191</v>
      </c>
      <c r="I32">
        <f t="shared" si="3"/>
        <v>2.4983801824354375</v>
      </c>
    </row>
    <row r="33" spans="1:9" x14ac:dyDescent="0.25">
      <c r="A33" t="s">
        <v>10</v>
      </c>
      <c r="B33" s="1">
        <v>72.945537635662475</v>
      </c>
      <c r="C33" s="1">
        <f t="shared" si="2"/>
        <v>0.38762941197653389</v>
      </c>
      <c r="D33">
        <v>577</v>
      </c>
      <c r="E33">
        <v>596</v>
      </c>
      <c r="F33">
        <v>4.1000000000000002E-2</v>
      </c>
      <c r="G33">
        <v>114</v>
      </c>
      <c r="H33">
        <v>12.365613825983312</v>
      </c>
      <c r="I33">
        <f t="shared" si="3"/>
        <v>2.4627704006682607</v>
      </c>
    </row>
    <row r="34" spans="1:9" x14ac:dyDescent="0.25">
      <c r="A34" t="s">
        <v>11</v>
      </c>
      <c r="B34" s="1">
        <v>73.111017657074001</v>
      </c>
      <c r="C34" s="1">
        <f t="shared" si="2"/>
        <v>0.38455357514732336</v>
      </c>
      <c r="D34">
        <v>587</v>
      </c>
      <c r="E34">
        <v>608</v>
      </c>
      <c r="F34">
        <v>0.04</v>
      </c>
      <c r="G34">
        <v>122</v>
      </c>
      <c r="H34">
        <v>14.159784560143626</v>
      </c>
      <c r="I34">
        <f t="shared" si="3"/>
        <v>2.764881766195475</v>
      </c>
    </row>
    <row r="35" spans="1:9" x14ac:dyDescent="0.25">
      <c r="A35" t="s">
        <v>12</v>
      </c>
      <c r="B35" s="1">
        <v>71.827946617336153</v>
      </c>
      <c r="C35" s="1">
        <f t="shared" si="2"/>
        <v>0.40840247923167</v>
      </c>
      <c r="D35">
        <v>581</v>
      </c>
      <c r="E35">
        <v>592</v>
      </c>
      <c r="F35">
        <v>3.9E-2</v>
      </c>
      <c r="G35">
        <v>112</v>
      </c>
      <c r="H35">
        <v>11.036281859070467</v>
      </c>
      <c r="I35">
        <f t="shared" si="3"/>
        <v>2.3931770035226103</v>
      </c>
    </row>
    <row r="36" spans="1:9" x14ac:dyDescent="0.25">
      <c r="A36" t="s">
        <v>16</v>
      </c>
      <c r="B36" s="1">
        <v>66.845374352992621</v>
      </c>
      <c r="C36" s="1">
        <f t="shared" si="2"/>
        <v>0.5010153465986501</v>
      </c>
      <c r="D36">
        <v>457</v>
      </c>
      <c r="E36">
        <v>468</v>
      </c>
      <c r="F36">
        <v>2.8000000000000001E-2</v>
      </c>
      <c r="G36">
        <v>124.5</v>
      </c>
      <c r="H36">
        <v>7.4269264836138165</v>
      </c>
      <c r="I36">
        <f t="shared" si="3"/>
        <v>3.7407038974127298</v>
      </c>
    </row>
    <row r="37" spans="1:9" x14ac:dyDescent="0.25">
      <c r="A37" t="s">
        <v>17</v>
      </c>
      <c r="B37" s="1">
        <v>66.396215667335383</v>
      </c>
      <c r="C37" s="1">
        <f t="shared" si="2"/>
        <v>0.50936402105324563</v>
      </c>
      <c r="D37">
        <v>464</v>
      </c>
      <c r="E37">
        <v>502</v>
      </c>
      <c r="F37">
        <v>3.4000000000000002E-2</v>
      </c>
      <c r="G37">
        <v>120.5</v>
      </c>
      <c r="H37">
        <v>12.021466905187836</v>
      </c>
      <c r="I37">
        <f t="shared" si="3"/>
        <v>3.2668625250522645</v>
      </c>
    </row>
    <row r="38" spans="1:9" x14ac:dyDescent="0.25">
      <c r="A38" t="s">
        <v>18</v>
      </c>
      <c r="B38" s="1">
        <v>66.648822505942618</v>
      </c>
      <c r="C38" s="1">
        <f t="shared" si="2"/>
        <v>0.50466872665534168</v>
      </c>
      <c r="D38">
        <v>469</v>
      </c>
      <c r="E38">
        <v>495</v>
      </c>
      <c r="F38">
        <v>0.03</v>
      </c>
      <c r="G38">
        <v>114</v>
      </c>
      <c r="H38">
        <v>7.7011596788581631</v>
      </c>
      <c r="I38">
        <f t="shared" si="3"/>
        <v>2.9652750682793605</v>
      </c>
    </row>
    <row r="39" spans="1:9" x14ac:dyDescent="0.25">
      <c r="A39" t="s">
        <v>19</v>
      </c>
      <c r="B39" s="1">
        <v>64.759037591096273</v>
      </c>
      <c r="C39" s="1">
        <f t="shared" si="2"/>
        <v>0.53979484031419567</v>
      </c>
      <c r="D39">
        <v>478</v>
      </c>
      <c r="E39">
        <v>502</v>
      </c>
      <c r="F39">
        <v>3.1E-2</v>
      </c>
      <c r="G39">
        <v>117</v>
      </c>
      <c r="H39">
        <v>7.7567567567567561</v>
      </c>
      <c r="I39">
        <f t="shared" si="3"/>
        <v>3.0798423653477349</v>
      </c>
    </row>
    <row r="40" spans="1:9" x14ac:dyDescent="0.25">
      <c r="A40" t="s">
        <v>20</v>
      </c>
      <c r="B40" s="1">
        <v>65.257481123527654</v>
      </c>
      <c r="C40" s="1">
        <f t="shared" si="2"/>
        <v>0.53053009064074985</v>
      </c>
      <c r="D40">
        <v>439</v>
      </c>
      <c r="E40">
        <v>451</v>
      </c>
      <c r="F40">
        <v>3.2000000000000001E-2</v>
      </c>
      <c r="G40">
        <v>120.5</v>
      </c>
      <c r="H40">
        <v>6.4209596702973215</v>
      </c>
      <c r="I40">
        <f t="shared" si="3"/>
        <v>3.6362860034949822</v>
      </c>
    </row>
    <row r="41" spans="1:9" x14ac:dyDescent="0.25">
      <c r="A41" t="s">
        <v>25</v>
      </c>
      <c r="B41" s="1">
        <v>79.735367566723909</v>
      </c>
      <c r="C41" s="1">
        <f t="shared" si="2"/>
        <v>0.26142439467055928</v>
      </c>
      <c r="D41">
        <v>780.4</v>
      </c>
      <c r="E41">
        <v>788.7</v>
      </c>
      <c r="F41">
        <v>2.5999999999999999E-2</v>
      </c>
      <c r="G41">
        <v>98</v>
      </c>
      <c r="H41">
        <f>109.5*(1.787/11.123)</f>
        <v>17.592061494201207</v>
      </c>
      <c r="I41">
        <f t="shared" si="3"/>
        <v>1.3753106084019564</v>
      </c>
    </row>
    <row r="42" spans="1:9" x14ac:dyDescent="0.25">
      <c r="A42" t="s">
        <v>26</v>
      </c>
      <c r="B42" s="1">
        <v>79.684606743023906</v>
      </c>
      <c r="C42" s="1">
        <f t="shared" si="2"/>
        <v>0.2623679044047601</v>
      </c>
      <c r="D42">
        <v>781.4</v>
      </c>
      <c r="E42">
        <v>780.6</v>
      </c>
      <c r="F42">
        <v>2.7900000000000001E-2</v>
      </c>
      <c r="G42">
        <v>86.5</v>
      </c>
      <c r="H42">
        <f>107*(1.787/11.117)</f>
        <v>17.199694162094087</v>
      </c>
      <c r="I42">
        <f t="shared" si="3"/>
        <v>1.0825903469735161</v>
      </c>
    </row>
    <row r="43" spans="1:9" x14ac:dyDescent="0.25">
      <c r="A43" t="s">
        <v>27</v>
      </c>
      <c r="B43" s="1">
        <v>72.39626862888889</v>
      </c>
      <c r="C43" s="1">
        <f t="shared" si="2"/>
        <v>0.39783887306897969</v>
      </c>
      <c r="D43">
        <v>619.6</v>
      </c>
      <c r="E43">
        <v>618.1</v>
      </c>
      <c r="F43">
        <v>2.86E-2</v>
      </c>
      <c r="G43">
        <v>105</v>
      </c>
      <c r="H43">
        <f>80.5*(1.853/11.177)</f>
        <v>13.345844144224747</v>
      </c>
      <c r="I43">
        <f t="shared" si="3"/>
        <v>2.0145606045063227</v>
      </c>
    </row>
    <row r="44" spans="1:9" x14ac:dyDescent="0.25">
      <c r="A44" t="s">
        <v>28</v>
      </c>
      <c r="B44" s="1">
        <v>72.294518089279762</v>
      </c>
      <c r="C44" s="1">
        <f t="shared" si="2"/>
        <v>0.39973014703940957</v>
      </c>
      <c r="D44">
        <v>602.4</v>
      </c>
      <c r="E44">
        <v>599.29999999999995</v>
      </c>
      <c r="F44">
        <v>2.47E-2</v>
      </c>
      <c r="G44">
        <v>100</v>
      </c>
      <c r="H44">
        <f>70*(1.817/11.157)</f>
        <v>11.400017925965761</v>
      </c>
      <c r="I44">
        <f t="shared" si="3"/>
        <v>1.8845870592718841</v>
      </c>
    </row>
    <row r="46" spans="1:9" x14ac:dyDescent="0.25">
      <c r="A46" t="s">
        <v>46</v>
      </c>
      <c r="B46"/>
    </row>
    <row r="47" spans="1:9" x14ac:dyDescent="0.25">
      <c r="A47" t="s">
        <v>42</v>
      </c>
      <c r="B47" t="s">
        <v>45</v>
      </c>
      <c r="C47" t="s">
        <v>37</v>
      </c>
      <c r="D47" t="s">
        <v>43</v>
      </c>
      <c r="E47" t="s">
        <v>44</v>
      </c>
      <c r="F47" t="s">
        <v>38</v>
      </c>
    </row>
    <row r="48" spans="1:9" x14ac:dyDescent="0.25">
      <c r="A48">
        <v>0.4</v>
      </c>
      <c r="B48">
        <v>1</v>
      </c>
      <c r="C48">
        <v>0.60680000000000001</v>
      </c>
      <c r="D48">
        <v>0.1014</v>
      </c>
      <c r="E48">
        <v>0.29170000000000001</v>
      </c>
      <c r="F48">
        <v>73.276399999999995</v>
      </c>
    </row>
    <row r="49" spans="1:6" x14ac:dyDescent="0.25">
      <c r="A49">
        <v>0.4</v>
      </c>
      <c r="B49">
        <v>0.93330000000000002</v>
      </c>
      <c r="C49">
        <v>0.56520000000000004</v>
      </c>
      <c r="D49">
        <v>0.1106</v>
      </c>
      <c r="E49">
        <v>0.32429999999999998</v>
      </c>
      <c r="F49">
        <v>76.735799999999998</v>
      </c>
    </row>
    <row r="50" spans="1:6" x14ac:dyDescent="0.25">
      <c r="A50">
        <v>0.4</v>
      </c>
      <c r="B50">
        <v>0.8</v>
      </c>
      <c r="C50">
        <v>0.48499999999999999</v>
      </c>
      <c r="D50">
        <v>0.13</v>
      </c>
      <c r="E50">
        <v>0.38500000000000001</v>
      </c>
      <c r="F50">
        <v>86.311700000000002</v>
      </c>
    </row>
    <row r="51" spans="1:6" x14ac:dyDescent="0.25">
      <c r="A51">
        <v>0.4</v>
      </c>
      <c r="B51">
        <v>0.73329999999999995</v>
      </c>
      <c r="C51">
        <v>0.44440000000000002</v>
      </c>
      <c r="D51">
        <v>0.13569999999999999</v>
      </c>
      <c r="E51">
        <v>0.4199</v>
      </c>
      <c r="F51">
        <v>89.502600000000001</v>
      </c>
    </row>
    <row r="52" spans="1:6" x14ac:dyDescent="0.25">
      <c r="A52">
        <v>0.4</v>
      </c>
      <c r="B52">
        <v>0.6</v>
      </c>
      <c r="C52">
        <v>0.36449999999999999</v>
      </c>
      <c r="D52">
        <v>0.1391</v>
      </c>
      <c r="E52">
        <v>0.49640000000000001</v>
      </c>
      <c r="F52">
        <v>92.289299999999997</v>
      </c>
    </row>
    <row r="53" spans="1:6" x14ac:dyDescent="0.25">
      <c r="A53">
        <v>0.4</v>
      </c>
      <c r="B53">
        <v>0.5333</v>
      </c>
      <c r="C53">
        <v>0.32279999999999998</v>
      </c>
      <c r="D53">
        <v>0.13750000000000001</v>
      </c>
      <c r="E53">
        <v>0.53969999999999996</v>
      </c>
      <c r="F53">
        <v>91.209000000000003</v>
      </c>
    </row>
    <row r="54" spans="1:6" x14ac:dyDescent="0.25">
      <c r="A54">
        <v>0.4</v>
      </c>
      <c r="B54">
        <v>0.4</v>
      </c>
      <c r="C54">
        <v>0.24249999999999999</v>
      </c>
      <c r="D54">
        <v>0.1197</v>
      </c>
      <c r="E54">
        <v>0.63780000000000003</v>
      </c>
      <c r="F54">
        <v>83.805899999999994</v>
      </c>
    </row>
    <row r="55" spans="1:6" x14ac:dyDescent="0.25">
      <c r="A55">
        <v>0.4</v>
      </c>
      <c r="B55">
        <v>0.33329999999999999</v>
      </c>
      <c r="C55">
        <v>0.2019</v>
      </c>
      <c r="D55">
        <v>0.1079</v>
      </c>
      <c r="E55">
        <v>0.69010000000000005</v>
      </c>
      <c r="F55">
        <v>77.375399999999999</v>
      </c>
    </row>
    <row r="56" spans="1:6" x14ac:dyDescent="0.25">
      <c r="A56">
        <v>0.4</v>
      </c>
      <c r="B56">
        <v>0.2</v>
      </c>
      <c r="C56">
        <v>0.1211</v>
      </c>
      <c r="D56">
        <v>8.6400000000000005E-2</v>
      </c>
      <c r="E56">
        <v>0.79249999999999998</v>
      </c>
      <c r="F56">
        <v>59.334800000000001</v>
      </c>
    </row>
    <row r="57" spans="1:6" x14ac:dyDescent="0.25">
      <c r="A57">
        <v>0.4</v>
      </c>
      <c r="B57">
        <v>0.1333</v>
      </c>
      <c r="C57">
        <v>8.0699999999999994E-2</v>
      </c>
      <c r="D57">
        <v>0.1038</v>
      </c>
      <c r="E57">
        <v>0.8155</v>
      </c>
      <c r="F57">
        <v>50.2834</v>
      </c>
    </row>
    <row r="58" spans="1:6" x14ac:dyDescent="0.25">
      <c r="A58">
        <v>0.4</v>
      </c>
      <c r="B58">
        <v>0</v>
      </c>
      <c r="C58">
        <v>0</v>
      </c>
      <c r="D58">
        <v>1</v>
      </c>
      <c r="E58">
        <v>0</v>
      </c>
      <c r="F58">
        <v>140.06</v>
      </c>
    </row>
    <row r="59" spans="1:6" x14ac:dyDescent="0.25">
      <c r="A59">
        <v>0.5</v>
      </c>
      <c r="B59">
        <v>1</v>
      </c>
      <c r="C59">
        <v>0.50570000000000004</v>
      </c>
      <c r="D59">
        <v>0.20230000000000001</v>
      </c>
      <c r="E59">
        <v>0.29199999999999998</v>
      </c>
      <c r="F59">
        <v>91.001800000000003</v>
      </c>
    </row>
    <row r="60" spans="1:6" x14ac:dyDescent="0.25">
      <c r="A60">
        <v>0.5</v>
      </c>
      <c r="B60">
        <v>0.93330000000000002</v>
      </c>
      <c r="C60">
        <v>0.47149999999999997</v>
      </c>
      <c r="D60">
        <v>0.21440000000000001</v>
      </c>
      <c r="E60">
        <v>0.314</v>
      </c>
      <c r="F60">
        <v>93.291499999999999</v>
      </c>
    </row>
    <row r="61" spans="1:6" x14ac:dyDescent="0.25">
      <c r="A61">
        <v>0.5</v>
      </c>
      <c r="B61">
        <v>0.8</v>
      </c>
      <c r="C61">
        <v>0.4037</v>
      </c>
      <c r="D61">
        <v>0.23050000000000001</v>
      </c>
      <c r="E61">
        <v>0.36580000000000001</v>
      </c>
      <c r="F61">
        <v>96.722499999999997</v>
      </c>
    </row>
    <row r="62" spans="1:6" x14ac:dyDescent="0.25">
      <c r="A62">
        <v>0.5</v>
      </c>
      <c r="B62">
        <v>0.73329999999999995</v>
      </c>
      <c r="C62">
        <v>0.371</v>
      </c>
      <c r="D62">
        <v>0.22650000000000001</v>
      </c>
      <c r="E62">
        <v>0.40250000000000002</v>
      </c>
      <c r="F62">
        <v>95.963899999999995</v>
      </c>
    </row>
    <row r="63" spans="1:6" x14ac:dyDescent="0.25">
      <c r="A63">
        <v>0.5</v>
      </c>
      <c r="B63">
        <v>0.6</v>
      </c>
      <c r="C63">
        <v>0.30270000000000002</v>
      </c>
      <c r="D63">
        <v>0.21540000000000001</v>
      </c>
      <c r="E63">
        <v>0.4819</v>
      </c>
      <c r="F63">
        <v>91.685599999999994</v>
      </c>
    </row>
    <row r="64" spans="1:6" x14ac:dyDescent="0.25">
      <c r="A64">
        <v>0.5</v>
      </c>
      <c r="B64">
        <v>0.5333</v>
      </c>
      <c r="C64">
        <v>0.26910000000000001</v>
      </c>
      <c r="D64">
        <v>0.20380000000000001</v>
      </c>
      <c r="E64">
        <v>0.5272</v>
      </c>
      <c r="F64">
        <v>87.601799999999997</v>
      </c>
    </row>
    <row r="65" spans="1:6" x14ac:dyDescent="0.25">
      <c r="A65">
        <v>0.5</v>
      </c>
      <c r="B65">
        <v>0.4</v>
      </c>
      <c r="C65">
        <v>0.20169999999999999</v>
      </c>
      <c r="D65">
        <v>0.17180000000000001</v>
      </c>
      <c r="E65">
        <v>0.62649999999999995</v>
      </c>
      <c r="F65">
        <v>75.993099999999998</v>
      </c>
    </row>
    <row r="66" spans="1:6" x14ac:dyDescent="0.25">
      <c r="A66">
        <v>0.5</v>
      </c>
      <c r="B66">
        <v>0.33329999999999999</v>
      </c>
      <c r="C66">
        <v>0.1681</v>
      </c>
      <c r="D66">
        <v>0.15570000000000001</v>
      </c>
      <c r="E66">
        <v>0.67620000000000002</v>
      </c>
      <c r="F66">
        <v>68.843400000000003</v>
      </c>
    </row>
    <row r="67" spans="1:6" x14ac:dyDescent="0.25">
      <c r="A67">
        <v>0.5</v>
      </c>
      <c r="B67">
        <v>0.2</v>
      </c>
      <c r="C67">
        <v>0.1011</v>
      </c>
      <c r="D67">
        <v>0.16669999999999999</v>
      </c>
      <c r="E67">
        <v>0.73219999999999996</v>
      </c>
      <c r="F67">
        <v>57.097799999999999</v>
      </c>
    </row>
    <row r="68" spans="1:6" x14ac:dyDescent="0.25">
      <c r="A68">
        <v>0.5</v>
      </c>
      <c r="B68">
        <v>0.1333</v>
      </c>
      <c r="C68">
        <v>6.7199999999999996E-2</v>
      </c>
      <c r="D68">
        <v>0.8992</v>
      </c>
      <c r="E68">
        <v>3.3599999999999998E-2</v>
      </c>
      <c r="F68">
        <v>135.63560000000001</v>
      </c>
    </row>
    <row r="69" spans="1:6" x14ac:dyDescent="0.25">
      <c r="A69">
        <v>0.5</v>
      </c>
      <c r="B69">
        <v>0</v>
      </c>
      <c r="C69">
        <v>0</v>
      </c>
      <c r="D69">
        <v>1</v>
      </c>
      <c r="E69">
        <v>0</v>
      </c>
      <c r="F69">
        <v>140.06</v>
      </c>
    </row>
    <row r="70" spans="1:6" x14ac:dyDescent="0.25">
      <c r="A70">
        <v>0.6</v>
      </c>
      <c r="B70">
        <v>1</v>
      </c>
      <c r="C70">
        <v>0.40360000000000001</v>
      </c>
      <c r="D70">
        <v>0.34310000000000002</v>
      </c>
      <c r="E70">
        <v>0.25330000000000003</v>
      </c>
      <c r="F70">
        <v>106.33920000000001</v>
      </c>
    </row>
    <row r="71" spans="1:6" x14ac:dyDescent="0.25">
      <c r="A71">
        <v>0.6</v>
      </c>
      <c r="B71">
        <v>0.93330000000000002</v>
      </c>
      <c r="C71">
        <v>0.377</v>
      </c>
      <c r="D71">
        <v>0.34339999999999998</v>
      </c>
      <c r="E71">
        <v>0.27960000000000002</v>
      </c>
      <c r="F71">
        <v>105.25660000000001</v>
      </c>
    </row>
    <row r="72" spans="1:6" x14ac:dyDescent="0.25">
      <c r="A72">
        <v>0.6</v>
      </c>
      <c r="B72">
        <v>0.8</v>
      </c>
      <c r="C72">
        <v>0.32329999999999998</v>
      </c>
      <c r="D72">
        <v>0.33739999999999998</v>
      </c>
      <c r="E72">
        <v>0.33929999999999999</v>
      </c>
      <c r="F72">
        <v>102.2032</v>
      </c>
    </row>
    <row r="73" spans="1:6" x14ac:dyDescent="0.25">
      <c r="A73">
        <v>0.6</v>
      </c>
      <c r="B73">
        <v>0.73329999999999995</v>
      </c>
      <c r="C73">
        <v>0.29620000000000002</v>
      </c>
      <c r="D73">
        <v>0.3271</v>
      </c>
      <c r="E73">
        <v>0.37669999999999998</v>
      </c>
      <c r="F73">
        <v>99.045100000000005</v>
      </c>
    </row>
    <row r="74" spans="1:6" x14ac:dyDescent="0.25">
      <c r="A74">
        <v>0.6</v>
      </c>
      <c r="B74">
        <v>0.6</v>
      </c>
      <c r="C74">
        <v>0.24229999999999999</v>
      </c>
      <c r="D74">
        <v>0.29480000000000001</v>
      </c>
      <c r="E74">
        <v>0.46289999999999998</v>
      </c>
      <c r="F74">
        <v>90.125</v>
      </c>
    </row>
    <row r="75" spans="1:6" x14ac:dyDescent="0.25">
      <c r="A75">
        <v>0.6</v>
      </c>
      <c r="B75">
        <v>0.5333</v>
      </c>
      <c r="C75">
        <v>0.21540000000000001</v>
      </c>
      <c r="D75">
        <v>0.2757</v>
      </c>
      <c r="E75">
        <v>0.50900000000000001</v>
      </c>
      <c r="F75">
        <v>84.634100000000004</v>
      </c>
    </row>
    <row r="76" spans="1:6" x14ac:dyDescent="0.25">
      <c r="A76">
        <v>0.6</v>
      </c>
      <c r="B76">
        <v>0.4</v>
      </c>
      <c r="C76">
        <v>0.16189999999999999</v>
      </c>
      <c r="D76">
        <v>0.23769999999999999</v>
      </c>
      <c r="E76">
        <v>0.60040000000000004</v>
      </c>
      <c r="F76">
        <v>72.395600000000002</v>
      </c>
    </row>
    <row r="77" spans="1:6" x14ac:dyDescent="0.25">
      <c r="A77">
        <v>0.6</v>
      </c>
      <c r="B77">
        <v>0.33329999999999999</v>
      </c>
      <c r="C77">
        <v>0.13489999999999999</v>
      </c>
      <c r="D77">
        <v>0.24909999999999999</v>
      </c>
      <c r="E77">
        <v>0.61599999999999999</v>
      </c>
      <c r="F77">
        <v>69.409599999999998</v>
      </c>
    </row>
    <row r="78" spans="1:6" x14ac:dyDescent="0.25">
      <c r="A78">
        <v>0.6</v>
      </c>
      <c r="B78">
        <v>0.2</v>
      </c>
      <c r="C78">
        <v>8.0699999999999994E-2</v>
      </c>
      <c r="D78">
        <v>0.89559999999999995</v>
      </c>
      <c r="E78">
        <v>2.3699999999999999E-2</v>
      </c>
      <c r="F78">
        <v>136.5908</v>
      </c>
    </row>
    <row r="79" spans="1:6" x14ac:dyDescent="0.25">
      <c r="A79">
        <v>0.6</v>
      </c>
      <c r="B79">
        <v>0.1333</v>
      </c>
      <c r="C79">
        <v>5.4100000000000002E-2</v>
      </c>
      <c r="D79">
        <v>0.93300000000000005</v>
      </c>
      <c r="E79">
        <v>1.29E-2</v>
      </c>
      <c r="F79">
        <v>137.91380000000001</v>
      </c>
    </row>
    <row r="80" spans="1:6" x14ac:dyDescent="0.25">
      <c r="A80">
        <v>0.6</v>
      </c>
      <c r="B80">
        <v>0</v>
      </c>
      <c r="C80">
        <v>0</v>
      </c>
      <c r="D80">
        <v>1</v>
      </c>
      <c r="E80">
        <v>0</v>
      </c>
      <c r="F80">
        <v>140.06</v>
      </c>
    </row>
    <row r="81" spans="1:6" x14ac:dyDescent="0.25">
      <c r="A81">
        <v>0.7</v>
      </c>
      <c r="B81">
        <v>1</v>
      </c>
      <c r="C81">
        <v>0.30309999999999998</v>
      </c>
      <c r="D81">
        <v>0.51529999999999998</v>
      </c>
      <c r="E81">
        <v>0.18160000000000001</v>
      </c>
      <c r="F81">
        <v>119.7684</v>
      </c>
    </row>
    <row r="82" spans="1:6" x14ac:dyDescent="0.25">
      <c r="A82">
        <v>0.7</v>
      </c>
      <c r="B82">
        <v>0.93330000000000002</v>
      </c>
      <c r="C82">
        <v>0.28310000000000002</v>
      </c>
      <c r="D82">
        <v>0.50349999999999995</v>
      </c>
      <c r="E82">
        <v>0.21340000000000001</v>
      </c>
      <c r="F82">
        <v>116.467</v>
      </c>
    </row>
    <row r="83" spans="1:6" x14ac:dyDescent="0.25">
      <c r="A83">
        <v>0.7</v>
      </c>
      <c r="B83">
        <v>0.8</v>
      </c>
      <c r="C83">
        <v>0.24249999999999999</v>
      </c>
      <c r="D83">
        <v>0.46700000000000003</v>
      </c>
      <c r="E83">
        <v>0.29049999999999998</v>
      </c>
      <c r="F83">
        <v>107.7568</v>
      </c>
    </row>
    <row r="84" spans="1:6" x14ac:dyDescent="0.25">
      <c r="A84">
        <v>0.7</v>
      </c>
      <c r="B84">
        <v>0.73329999999999995</v>
      </c>
      <c r="C84">
        <v>0.22209999999999999</v>
      </c>
      <c r="D84">
        <v>0.4491</v>
      </c>
      <c r="E84">
        <v>0.32869999999999999</v>
      </c>
      <c r="F84">
        <v>103.25920000000001</v>
      </c>
    </row>
    <row r="85" spans="1:6" x14ac:dyDescent="0.25">
      <c r="A85">
        <v>0.7</v>
      </c>
      <c r="B85">
        <v>0.6</v>
      </c>
      <c r="C85">
        <v>0.18179999999999999</v>
      </c>
      <c r="D85">
        <v>0.45450000000000002</v>
      </c>
      <c r="E85">
        <v>0.36370000000000002</v>
      </c>
      <c r="F85">
        <v>99.011200000000002</v>
      </c>
    </row>
    <row r="86" spans="1:6" x14ac:dyDescent="0.25">
      <c r="A86">
        <v>0.7</v>
      </c>
      <c r="B86">
        <v>0.5333</v>
      </c>
      <c r="C86">
        <v>0.1615</v>
      </c>
      <c r="D86">
        <v>0.56530000000000002</v>
      </c>
      <c r="E86">
        <v>0.2732</v>
      </c>
      <c r="F86">
        <v>109.816</v>
      </c>
    </row>
    <row r="87" spans="1:6" x14ac:dyDescent="0.25">
      <c r="A87">
        <v>0.7</v>
      </c>
      <c r="B87">
        <v>0.4</v>
      </c>
      <c r="C87">
        <v>0.1207</v>
      </c>
      <c r="D87">
        <v>0.84450000000000003</v>
      </c>
      <c r="E87">
        <v>3.4700000000000002E-2</v>
      </c>
      <c r="F87">
        <v>135.6516</v>
      </c>
    </row>
    <row r="88" spans="1:6" x14ac:dyDescent="0.25">
      <c r="A88">
        <v>0.7</v>
      </c>
      <c r="B88">
        <v>0.33329999999999999</v>
      </c>
      <c r="C88">
        <v>0.10050000000000001</v>
      </c>
      <c r="D88">
        <v>0.87749999999999995</v>
      </c>
      <c r="E88">
        <v>2.1999999999999999E-2</v>
      </c>
      <c r="F88">
        <v>136.96619999999999</v>
      </c>
    </row>
    <row r="89" spans="1:6" x14ac:dyDescent="0.25">
      <c r="A89">
        <v>0.7</v>
      </c>
      <c r="B89">
        <v>0.2</v>
      </c>
      <c r="C89">
        <v>6.0400000000000002E-2</v>
      </c>
      <c r="D89">
        <v>0.93100000000000005</v>
      </c>
      <c r="E89" s="2">
        <v>8.6726000000000008E-3</v>
      </c>
      <c r="F89">
        <v>138.48759999999999</v>
      </c>
    </row>
    <row r="90" spans="1:6" x14ac:dyDescent="0.25">
      <c r="A90">
        <v>0.7</v>
      </c>
      <c r="B90">
        <v>0.1333</v>
      </c>
      <c r="C90">
        <v>4.0300000000000002E-2</v>
      </c>
      <c r="D90">
        <v>0.95379999999999998</v>
      </c>
      <c r="E90" s="2">
        <v>5.8295999999999999E-3</v>
      </c>
      <c r="F90">
        <v>138.9588</v>
      </c>
    </row>
    <row r="91" spans="1:6" x14ac:dyDescent="0.25">
      <c r="A91">
        <v>0.7</v>
      </c>
      <c r="B91">
        <v>0</v>
      </c>
      <c r="C91">
        <v>0</v>
      </c>
      <c r="D91">
        <v>1</v>
      </c>
      <c r="E91">
        <v>0</v>
      </c>
      <c r="F91">
        <v>140.06</v>
      </c>
    </row>
    <row r="92" spans="1:6" x14ac:dyDescent="0.25">
      <c r="A92">
        <v>0.8</v>
      </c>
      <c r="B92">
        <v>1</v>
      </c>
      <c r="C92">
        <v>0.2019</v>
      </c>
      <c r="D92">
        <v>0.71079999999999999</v>
      </c>
      <c r="E92">
        <v>8.7300000000000003E-2</v>
      </c>
      <c r="F92">
        <v>131.49680000000001</v>
      </c>
    </row>
    <row r="93" spans="1:6" x14ac:dyDescent="0.25">
      <c r="A93">
        <v>0.8</v>
      </c>
      <c r="B93">
        <v>0.93330000000000002</v>
      </c>
      <c r="C93">
        <v>0.18809999999999999</v>
      </c>
      <c r="D93">
        <v>0.72119999999999995</v>
      </c>
      <c r="E93">
        <v>9.0700000000000003E-2</v>
      </c>
      <c r="F93">
        <v>131.21860000000001</v>
      </c>
    </row>
    <row r="94" spans="1:6" x14ac:dyDescent="0.25">
      <c r="A94">
        <v>0.8</v>
      </c>
      <c r="B94">
        <v>0.8</v>
      </c>
      <c r="C94">
        <v>0.1613</v>
      </c>
      <c r="D94">
        <v>0.77749999999999997</v>
      </c>
      <c r="E94">
        <v>6.1199999999999997E-2</v>
      </c>
      <c r="F94">
        <v>133.85059999999999</v>
      </c>
    </row>
    <row r="95" spans="1:6" x14ac:dyDescent="0.25">
      <c r="A95">
        <v>0.8</v>
      </c>
      <c r="B95">
        <v>0.73329999999999995</v>
      </c>
      <c r="C95">
        <v>0.14810000000000001</v>
      </c>
      <c r="D95">
        <v>0.80320000000000003</v>
      </c>
      <c r="E95">
        <v>4.8599999999999997E-2</v>
      </c>
      <c r="F95">
        <v>134.97620000000001</v>
      </c>
    </row>
    <row r="96" spans="1:6" x14ac:dyDescent="0.25">
      <c r="A96">
        <v>0.8</v>
      </c>
      <c r="B96">
        <v>0.6</v>
      </c>
      <c r="C96">
        <v>0.12130000000000001</v>
      </c>
      <c r="D96">
        <v>0.84970000000000001</v>
      </c>
      <c r="E96">
        <v>2.9100000000000001E-2</v>
      </c>
      <c r="F96">
        <v>136.77359999999999</v>
      </c>
    </row>
    <row r="97" spans="1:6" x14ac:dyDescent="0.25">
      <c r="A97">
        <v>0.8</v>
      </c>
      <c r="B97">
        <v>0.5333</v>
      </c>
      <c r="C97">
        <v>0.1074</v>
      </c>
      <c r="D97">
        <v>0.87360000000000004</v>
      </c>
      <c r="E97">
        <v>1.9E-2</v>
      </c>
      <c r="F97">
        <v>137.70140000000001</v>
      </c>
    </row>
    <row r="98" spans="1:6" x14ac:dyDescent="0.25">
      <c r="A98">
        <v>0.8</v>
      </c>
      <c r="B98">
        <v>0.4</v>
      </c>
      <c r="C98">
        <v>8.1000000000000003E-2</v>
      </c>
      <c r="D98">
        <v>0.90869999999999995</v>
      </c>
      <c r="E98">
        <v>1.04E-2</v>
      </c>
      <c r="F98">
        <v>138.52879999999999</v>
      </c>
    </row>
    <row r="99" spans="1:6" x14ac:dyDescent="0.25">
      <c r="A99">
        <v>0.8</v>
      </c>
      <c r="B99">
        <v>0.33329999999999999</v>
      </c>
      <c r="C99">
        <v>6.7299999999999999E-2</v>
      </c>
      <c r="D99">
        <v>0.92559999999999998</v>
      </c>
      <c r="E99" s="2">
        <v>7.1082000000000003E-3</v>
      </c>
      <c r="F99">
        <v>138.87819999999999</v>
      </c>
    </row>
    <row r="100" spans="1:6" x14ac:dyDescent="0.25">
      <c r="A100">
        <v>0.8</v>
      </c>
      <c r="B100">
        <v>0.2</v>
      </c>
      <c r="C100">
        <v>4.0399999999999998E-2</v>
      </c>
      <c r="D100">
        <v>0.95589999999999997</v>
      </c>
      <c r="E100" s="2">
        <v>3.6770000000000001E-3</v>
      </c>
      <c r="F100">
        <v>139.34299999999999</v>
      </c>
    </row>
    <row r="101" spans="1:6" x14ac:dyDescent="0.25">
      <c r="A101">
        <v>0.8</v>
      </c>
      <c r="B101">
        <v>0.1333</v>
      </c>
      <c r="C101">
        <v>2.6800000000000001E-2</v>
      </c>
      <c r="D101">
        <v>0.9708</v>
      </c>
      <c r="E101" s="2">
        <v>2.3741000000000001E-3</v>
      </c>
      <c r="F101">
        <v>139.5684</v>
      </c>
    </row>
    <row r="102" spans="1:6" x14ac:dyDescent="0.25">
      <c r="A102">
        <v>0.8</v>
      </c>
      <c r="B102">
        <v>0</v>
      </c>
      <c r="C102">
        <v>0</v>
      </c>
      <c r="D102">
        <v>1</v>
      </c>
      <c r="E102">
        <v>0</v>
      </c>
      <c r="F102">
        <v>140.06</v>
      </c>
    </row>
    <row r="103" spans="1:6" x14ac:dyDescent="0.25">
      <c r="A103">
        <v>0.9</v>
      </c>
      <c r="B103">
        <v>1</v>
      </c>
      <c r="C103">
        <v>0.1008</v>
      </c>
      <c r="D103">
        <v>0.88180000000000003</v>
      </c>
      <c r="E103">
        <v>1.7399999999999999E-2</v>
      </c>
      <c r="F103">
        <v>138.35740000000001</v>
      </c>
    </row>
    <row r="104" spans="1:6" x14ac:dyDescent="0.25">
      <c r="A104">
        <v>0.9</v>
      </c>
      <c r="B104">
        <v>0.93330000000000002</v>
      </c>
      <c r="C104">
        <v>9.4399999999999998E-2</v>
      </c>
      <c r="D104">
        <v>0.88819999999999999</v>
      </c>
      <c r="E104">
        <v>1.7399999999999999E-2</v>
      </c>
      <c r="F104">
        <v>138.328</v>
      </c>
    </row>
    <row r="105" spans="1:6" x14ac:dyDescent="0.25">
      <c r="A105">
        <v>0.9</v>
      </c>
      <c r="B105">
        <v>0.8</v>
      </c>
      <c r="C105">
        <v>8.1100000000000005E-2</v>
      </c>
      <c r="D105">
        <v>0.90810000000000002</v>
      </c>
      <c r="E105">
        <v>1.0699999999999999E-2</v>
      </c>
      <c r="F105">
        <v>138.87559999999999</v>
      </c>
    </row>
    <row r="106" spans="1:6" x14ac:dyDescent="0.25">
      <c r="A106">
        <v>0.9</v>
      </c>
      <c r="B106">
        <v>0.73329999999999995</v>
      </c>
      <c r="C106">
        <v>7.3999999999999996E-2</v>
      </c>
      <c r="D106">
        <v>0.91779999999999995</v>
      </c>
      <c r="E106" s="2">
        <v>8.2170000000000003E-3</v>
      </c>
      <c r="F106">
        <v>139.09</v>
      </c>
    </row>
    <row r="107" spans="1:6" x14ac:dyDescent="0.25">
      <c r="A107">
        <v>0.9</v>
      </c>
      <c r="B107">
        <v>0.6</v>
      </c>
      <c r="C107">
        <v>6.0600000000000001E-2</v>
      </c>
      <c r="D107">
        <v>0.93410000000000004</v>
      </c>
      <c r="E107" s="2">
        <v>5.2585000000000002E-3</v>
      </c>
      <c r="F107">
        <v>139.34899999999999</v>
      </c>
    </row>
    <row r="108" spans="1:6" x14ac:dyDescent="0.25">
      <c r="A108">
        <v>0.9</v>
      </c>
      <c r="B108">
        <v>0.5333</v>
      </c>
      <c r="C108">
        <v>5.4100000000000002E-2</v>
      </c>
      <c r="D108">
        <v>0.94159999999999999</v>
      </c>
      <c r="E108" s="2">
        <v>4.3889000000000003E-3</v>
      </c>
      <c r="F108">
        <v>139.4342</v>
      </c>
    </row>
    <row r="109" spans="1:6" x14ac:dyDescent="0.25">
      <c r="A109">
        <v>0.9</v>
      </c>
      <c r="B109">
        <v>0.4</v>
      </c>
      <c r="C109">
        <v>4.0800000000000003E-2</v>
      </c>
      <c r="D109">
        <v>0.95650000000000002</v>
      </c>
      <c r="E109" s="2">
        <v>2.6822E-3</v>
      </c>
      <c r="F109">
        <v>139.61420000000001</v>
      </c>
    </row>
    <row r="110" spans="1:6" x14ac:dyDescent="0.25">
      <c r="A110">
        <v>0.9</v>
      </c>
      <c r="B110">
        <v>0.33329999999999999</v>
      </c>
      <c r="C110">
        <v>3.3700000000000001E-2</v>
      </c>
      <c r="D110">
        <v>0.96430000000000005</v>
      </c>
      <c r="E110" s="2">
        <v>1.9696000000000002E-3</v>
      </c>
      <c r="F110">
        <v>139.69900000000001</v>
      </c>
    </row>
    <row r="111" spans="1:6" x14ac:dyDescent="0.25">
      <c r="A111">
        <v>0.9</v>
      </c>
      <c r="B111">
        <v>0.2</v>
      </c>
      <c r="C111">
        <v>2.0199999999999999E-2</v>
      </c>
      <c r="D111">
        <v>0.9788</v>
      </c>
      <c r="E111" s="2">
        <v>9.6518000000000005E-4</v>
      </c>
      <c r="F111">
        <v>139.84440000000001</v>
      </c>
    </row>
    <row r="112" spans="1:6" x14ac:dyDescent="0.25">
      <c r="A112">
        <v>0.9</v>
      </c>
      <c r="B112">
        <v>0.1333</v>
      </c>
      <c r="C112">
        <v>1.3599999999999999E-2</v>
      </c>
      <c r="D112">
        <v>0.98570000000000002</v>
      </c>
      <c r="E112" s="2">
        <v>6.7111000000000004E-4</v>
      </c>
      <c r="F112">
        <v>139.90700000000001</v>
      </c>
    </row>
    <row r="113" spans="1:6" x14ac:dyDescent="0.25">
      <c r="A113">
        <v>0.9</v>
      </c>
      <c r="B113">
        <v>0</v>
      </c>
      <c r="C113">
        <v>0</v>
      </c>
      <c r="D113">
        <v>1</v>
      </c>
      <c r="E113">
        <v>0</v>
      </c>
      <c r="F113">
        <v>140.06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BT979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Roscow</dc:creator>
  <cp:lastModifiedBy>James Roscow</cp:lastModifiedBy>
  <dcterms:created xsi:type="dcterms:W3CDTF">2016-04-26T15:06:15Z</dcterms:created>
  <dcterms:modified xsi:type="dcterms:W3CDTF">2017-11-21T15:10:52Z</dcterms:modified>
</cp:coreProperties>
</file>