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245" windowHeight="8160" firstSheet="2" activeTab="7"/>
  </bookViews>
  <sheets>
    <sheet name="10% stat" sheetId="7" r:id="rId1"/>
    <sheet name="10% salt raw data" sheetId="2" r:id="rId2"/>
    <sheet name="20% stat" sheetId="8" r:id="rId3"/>
    <sheet name="20% salt raw data" sheetId="4" r:id="rId4"/>
    <sheet name="40% stat" sheetId="11" r:id="rId5"/>
    <sheet name="40% salt raw data" sheetId="1" r:id="rId6"/>
    <sheet name="60% stat" sheetId="10" r:id="rId7"/>
    <sheet name="60% salt raw data" sheetId="5" r:id="rId8"/>
    <sheet name="Data processed" sheetId="6" r:id="rId9"/>
  </sheets>
  <calcPr calcId="145621"/>
</workbook>
</file>

<file path=xl/calcChain.xml><?xml version="1.0" encoding="utf-8"?>
<calcChain xmlns="http://schemas.openxmlformats.org/spreadsheetml/2006/main">
  <c r="J1" i="6" l="1"/>
  <c r="K1" i="6"/>
  <c r="L1" i="6"/>
  <c r="M1" i="6"/>
  <c r="N1" i="6"/>
  <c r="O1" i="6"/>
  <c r="P1" i="6"/>
  <c r="Q1" i="6"/>
  <c r="N31" i="6"/>
  <c r="O31" i="6"/>
  <c r="N32" i="6"/>
  <c r="O32" i="6"/>
  <c r="N33" i="6"/>
  <c r="O33" i="6"/>
  <c r="N34" i="6"/>
  <c r="O34" i="6"/>
  <c r="N35" i="6"/>
  <c r="O35" i="6"/>
  <c r="N36" i="6"/>
  <c r="O36" i="6"/>
  <c r="N37" i="6"/>
  <c r="O37" i="6"/>
  <c r="J45" i="6"/>
  <c r="K45" i="6"/>
  <c r="J46" i="6"/>
  <c r="K46" i="6"/>
  <c r="J42" i="6"/>
  <c r="K42" i="6"/>
  <c r="J43" i="6"/>
  <c r="K43" i="6"/>
  <c r="J44" i="6"/>
  <c r="K44" i="6"/>
  <c r="J37" i="6"/>
  <c r="K37" i="6"/>
  <c r="J38" i="6"/>
  <c r="K38" i="6"/>
  <c r="J39" i="6"/>
  <c r="K39" i="6"/>
  <c r="J40" i="6"/>
  <c r="K40" i="6"/>
  <c r="J41" i="6"/>
  <c r="K41" i="6"/>
  <c r="J31" i="6"/>
  <c r="K31" i="6"/>
  <c r="J32" i="6"/>
  <c r="K32" i="6"/>
  <c r="J33" i="6"/>
  <c r="K33" i="6"/>
  <c r="J34" i="6"/>
  <c r="K34" i="6"/>
  <c r="J35" i="6"/>
  <c r="K35" i="6"/>
  <c r="J36" i="6"/>
  <c r="K36" i="6"/>
  <c r="J22" i="6"/>
  <c r="K22" i="6"/>
  <c r="L22" i="6"/>
  <c r="M22" i="6"/>
  <c r="N22" i="6"/>
  <c r="O22" i="6"/>
  <c r="J23" i="6"/>
  <c r="K23" i="6"/>
  <c r="L23" i="6"/>
  <c r="M23" i="6"/>
  <c r="N23" i="6"/>
  <c r="O23" i="6"/>
  <c r="J24" i="6"/>
  <c r="K24" i="6"/>
  <c r="L24" i="6"/>
  <c r="M24" i="6"/>
  <c r="N24" i="6"/>
  <c r="O24" i="6"/>
  <c r="J25" i="6"/>
  <c r="K25" i="6"/>
  <c r="L25" i="6"/>
  <c r="M25" i="6"/>
  <c r="N25" i="6"/>
  <c r="O25" i="6"/>
  <c r="J26" i="6"/>
  <c r="K26" i="6"/>
  <c r="L26" i="6"/>
  <c r="M26" i="6"/>
  <c r="N26" i="6"/>
  <c r="O26" i="6"/>
  <c r="J27" i="6"/>
  <c r="K27" i="6"/>
  <c r="L27" i="6"/>
  <c r="M27" i="6"/>
  <c r="N27" i="6"/>
  <c r="O27" i="6"/>
  <c r="J28" i="6"/>
  <c r="K28" i="6"/>
  <c r="N28" i="6"/>
  <c r="O28" i="6"/>
  <c r="J29" i="6"/>
  <c r="K29" i="6"/>
  <c r="N29" i="6"/>
  <c r="O29" i="6"/>
  <c r="J30" i="6"/>
  <c r="K30" i="6"/>
  <c r="N30" i="6"/>
  <c r="O30" i="6"/>
  <c r="J3" i="6"/>
  <c r="K3" i="6"/>
  <c r="L3" i="6"/>
  <c r="M3" i="6"/>
  <c r="N3" i="6"/>
  <c r="O3" i="6"/>
  <c r="P3" i="6"/>
  <c r="Q3" i="6"/>
  <c r="J4" i="6"/>
  <c r="K4" i="6"/>
  <c r="L4" i="6"/>
  <c r="M4" i="6"/>
  <c r="N4" i="6"/>
  <c r="O4" i="6"/>
  <c r="P4" i="6"/>
  <c r="Q4" i="6"/>
  <c r="J5" i="6"/>
  <c r="K5" i="6"/>
  <c r="L5" i="6"/>
  <c r="M5" i="6"/>
  <c r="N5" i="6"/>
  <c r="O5" i="6"/>
  <c r="P5" i="6"/>
  <c r="Q5" i="6"/>
  <c r="J6" i="6"/>
  <c r="K6" i="6"/>
  <c r="L6" i="6"/>
  <c r="M6" i="6"/>
  <c r="N6" i="6"/>
  <c r="O6" i="6"/>
  <c r="P6" i="6"/>
  <c r="Q6" i="6"/>
  <c r="J7" i="6"/>
  <c r="K7" i="6"/>
  <c r="L7" i="6"/>
  <c r="M7" i="6"/>
  <c r="N7" i="6"/>
  <c r="O7" i="6"/>
  <c r="P7" i="6"/>
  <c r="Q7" i="6"/>
  <c r="J8" i="6"/>
  <c r="K8" i="6"/>
  <c r="L8" i="6"/>
  <c r="M8" i="6"/>
  <c r="N8" i="6"/>
  <c r="O8" i="6"/>
  <c r="P8" i="6"/>
  <c r="Q8" i="6"/>
  <c r="J9" i="6"/>
  <c r="K9" i="6"/>
  <c r="L9" i="6"/>
  <c r="M9" i="6"/>
  <c r="N9" i="6"/>
  <c r="O9" i="6"/>
  <c r="P9" i="6"/>
  <c r="Q9" i="6"/>
  <c r="J10" i="6"/>
  <c r="K10" i="6"/>
  <c r="L10" i="6"/>
  <c r="M10" i="6"/>
  <c r="N10" i="6"/>
  <c r="O10" i="6"/>
  <c r="P10" i="6"/>
  <c r="Q10" i="6"/>
  <c r="J11" i="6"/>
  <c r="K11" i="6"/>
  <c r="L11" i="6"/>
  <c r="M11" i="6"/>
  <c r="N11" i="6"/>
  <c r="O11" i="6"/>
  <c r="P11" i="6"/>
  <c r="Q11" i="6"/>
  <c r="J12" i="6"/>
  <c r="K12" i="6"/>
  <c r="L12" i="6"/>
  <c r="M12" i="6"/>
  <c r="N12" i="6"/>
  <c r="O12" i="6"/>
  <c r="P12" i="6"/>
  <c r="Q12" i="6"/>
  <c r="J13" i="6"/>
  <c r="K13" i="6"/>
  <c r="L13" i="6"/>
  <c r="M13" i="6"/>
  <c r="N13" i="6"/>
  <c r="O13" i="6"/>
  <c r="P13" i="6"/>
  <c r="Q13" i="6"/>
  <c r="J14" i="6"/>
  <c r="K14" i="6"/>
  <c r="L14" i="6"/>
  <c r="M14" i="6"/>
  <c r="N14" i="6"/>
  <c r="O14" i="6"/>
  <c r="P14" i="6"/>
  <c r="Q14" i="6"/>
  <c r="J15" i="6"/>
  <c r="K15" i="6"/>
  <c r="L15" i="6"/>
  <c r="M15" i="6"/>
  <c r="N15" i="6"/>
  <c r="O15" i="6"/>
  <c r="P15" i="6"/>
  <c r="Q15" i="6"/>
  <c r="J16" i="6"/>
  <c r="K16" i="6"/>
  <c r="L16" i="6"/>
  <c r="M16" i="6"/>
  <c r="N16" i="6"/>
  <c r="O16" i="6"/>
  <c r="P16" i="6"/>
  <c r="Q16" i="6"/>
  <c r="J17" i="6"/>
  <c r="K17" i="6"/>
  <c r="L17" i="6"/>
  <c r="M17" i="6"/>
  <c r="N17" i="6"/>
  <c r="O17" i="6"/>
  <c r="P17" i="6"/>
  <c r="Q17" i="6"/>
  <c r="J18" i="6"/>
  <c r="K18" i="6"/>
  <c r="L18" i="6"/>
  <c r="M18" i="6"/>
  <c r="N18" i="6"/>
  <c r="O18" i="6"/>
  <c r="P18" i="6"/>
  <c r="Q18" i="6"/>
  <c r="J19" i="6"/>
  <c r="K19" i="6"/>
  <c r="L19" i="6"/>
  <c r="M19" i="6"/>
  <c r="N19" i="6"/>
  <c r="O19" i="6"/>
  <c r="J20" i="6"/>
  <c r="K20" i="6"/>
  <c r="L20" i="6"/>
  <c r="M20" i="6"/>
  <c r="N20" i="6"/>
  <c r="O20" i="6"/>
  <c r="J21" i="6"/>
  <c r="K21" i="6"/>
  <c r="L21" i="6"/>
  <c r="M21" i="6"/>
  <c r="N21" i="6"/>
  <c r="O21" i="6"/>
  <c r="Q2" i="6"/>
  <c r="P2" i="6"/>
  <c r="O2" i="6"/>
  <c r="M2" i="6"/>
  <c r="N2" i="6"/>
  <c r="L2" i="6"/>
  <c r="K2" i="6"/>
  <c r="J2" i="6"/>
  <c r="C4" i="6"/>
  <c r="D4" i="6"/>
  <c r="E4" i="6"/>
  <c r="B4" i="6"/>
  <c r="D2" i="6"/>
  <c r="E2" i="6"/>
  <c r="D3" i="6"/>
  <c r="E3" i="6"/>
  <c r="D5" i="6"/>
  <c r="E5" i="6"/>
  <c r="C5" i="6"/>
  <c r="B5" i="6"/>
  <c r="C2" i="6"/>
  <c r="B2" i="6"/>
  <c r="C3" i="6"/>
  <c r="B3" i="6"/>
  <c r="I2" i="4" l="1"/>
  <c r="I3" i="4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2" i="1"/>
  <c r="I3" i="5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2" i="5"/>
  <c r="I2" i="2"/>
  <c r="I38" i="2"/>
  <c r="I39" i="2"/>
  <c r="I40" i="2"/>
  <c r="I41" i="2"/>
  <c r="I42" i="2"/>
  <c r="I43" i="2"/>
  <c r="I44" i="2"/>
  <c r="I45" i="2"/>
  <c r="I46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H7" i="5" l="1"/>
  <c r="F35" i="1"/>
  <c r="G35" i="1" s="1"/>
  <c r="H35" i="1"/>
  <c r="F36" i="1"/>
  <c r="G36" i="1" s="1"/>
  <c r="H36" i="1"/>
  <c r="F37" i="1"/>
  <c r="G37" i="1" s="1"/>
  <c r="H37" i="1"/>
  <c r="H34" i="1"/>
  <c r="F34" i="1"/>
  <c r="G34" i="1" s="1"/>
  <c r="H33" i="1"/>
  <c r="F33" i="1"/>
  <c r="G33" i="1" s="1"/>
  <c r="H32" i="1"/>
  <c r="F32" i="1"/>
  <c r="G32" i="1" s="1"/>
  <c r="H22" i="1"/>
  <c r="F22" i="1"/>
  <c r="G22" i="1" s="1"/>
  <c r="H18" i="5"/>
  <c r="F18" i="5"/>
  <c r="G18" i="5" s="1"/>
  <c r="H17" i="5"/>
  <c r="F17" i="5"/>
  <c r="G17" i="5" s="1"/>
  <c r="H16" i="5"/>
  <c r="F16" i="5"/>
  <c r="G16" i="5" s="1"/>
  <c r="H15" i="5"/>
  <c r="F15" i="5"/>
  <c r="G15" i="5" s="1"/>
  <c r="H14" i="5"/>
  <c r="F14" i="5"/>
  <c r="G14" i="5" s="1"/>
  <c r="H13" i="5"/>
  <c r="F13" i="5"/>
  <c r="G13" i="5" s="1"/>
  <c r="H12" i="5"/>
  <c r="F12" i="5"/>
  <c r="G12" i="5" s="1"/>
  <c r="H11" i="5"/>
  <c r="F11" i="5"/>
  <c r="G11" i="5" s="1"/>
  <c r="H10" i="5"/>
  <c r="F10" i="5"/>
  <c r="G10" i="5" s="1"/>
  <c r="H9" i="5"/>
  <c r="F9" i="5"/>
  <c r="G9" i="5" s="1"/>
  <c r="H8" i="5"/>
  <c r="F8" i="5"/>
  <c r="G8" i="5" s="1"/>
  <c r="F7" i="5"/>
  <c r="G7" i="5" s="1"/>
  <c r="H19" i="2"/>
  <c r="H20" i="2"/>
  <c r="H21" i="2"/>
  <c r="H18" i="2"/>
  <c r="H17" i="2"/>
  <c r="H16" i="2"/>
  <c r="H38" i="2"/>
  <c r="H39" i="2"/>
  <c r="H40" i="2"/>
  <c r="H41" i="2"/>
  <c r="H42" i="2"/>
  <c r="H43" i="2"/>
  <c r="H44" i="2"/>
  <c r="H45" i="2"/>
  <c r="H46" i="2"/>
  <c r="F38" i="2"/>
  <c r="G38" i="2" s="1"/>
  <c r="F39" i="2"/>
  <c r="G39" i="2" s="1"/>
  <c r="F40" i="2"/>
  <c r="G40" i="2" s="1"/>
  <c r="F41" i="2"/>
  <c r="G41" i="2" s="1"/>
  <c r="F42" i="2"/>
  <c r="G42" i="2" s="1"/>
  <c r="F43" i="2"/>
  <c r="G43" i="2" s="1"/>
  <c r="F44" i="2"/>
  <c r="G44" i="2" s="1"/>
  <c r="F45" i="2"/>
  <c r="G45" i="2"/>
  <c r="F46" i="2"/>
  <c r="G46" i="2" s="1"/>
  <c r="H6" i="5"/>
  <c r="F6" i="5"/>
  <c r="G6" i="5" s="1"/>
  <c r="H5" i="5"/>
  <c r="F5" i="5"/>
  <c r="G5" i="5" s="1"/>
  <c r="H4" i="5"/>
  <c r="F4" i="5"/>
  <c r="G4" i="5" s="1"/>
  <c r="H3" i="5"/>
  <c r="F3" i="5"/>
  <c r="G3" i="5" s="1"/>
  <c r="H2" i="5"/>
  <c r="F2" i="5"/>
  <c r="G2" i="5" s="1"/>
  <c r="H27" i="4"/>
  <c r="H26" i="4"/>
  <c r="H25" i="4"/>
  <c r="F16" i="4"/>
  <c r="G16" i="4" s="1"/>
  <c r="H16" i="4"/>
  <c r="F26" i="4"/>
  <c r="G26" i="4" s="1"/>
  <c r="F27" i="4"/>
  <c r="G27" i="4" s="1"/>
  <c r="F25" i="4"/>
  <c r="G25" i="4" s="1"/>
  <c r="H24" i="4"/>
  <c r="F24" i="4"/>
  <c r="G24" i="4" s="1"/>
  <c r="H23" i="4"/>
  <c r="F23" i="4"/>
  <c r="G23" i="4" s="1"/>
  <c r="H22" i="4"/>
  <c r="F22" i="4"/>
  <c r="G22" i="4" s="1"/>
  <c r="H21" i="4"/>
  <c r="F21" i="4"/>
  <c r="G21" i="4" s="1"/>
  <c r="H20" i="4"/>
  <c r="F20" i="4"/>
  <c r="G20" i="4" s="1"/>
  <c r="H19" i="4"/>
  <c r="F19" i="4"/>
  <c r="G19" i="4" s="1"/>
  <c r="H18" i="4"/>
  <c r="F18" i="4"/>
  <c r="G18" i="4" s="1"/>
  <c r="H17" i="4"/>
  <c r="F17" i="4"/>
  <c r="G17" i="4" s="1"/>
  <c r="H15" i="4"/>
  <c r="F15" i="4"/>
  <c r="G15" i="4" s="1"/>
  <c r="H14" i="4"/>
  <c r="F14" i="4"/>
  <c r="G14" i="4" s="1"/>
  <c r="H13" i="4"/>
  <c r="F13" i="4"/>
  <c r="G13" i="4" s="1"/>
  <c r="H12" i="4"/>
  <c r="F12" i="4"/>
  <c r="G12" i="4" s="1"/>
  <c r="H11" i="4"/>
  <c r="F11" i="4"/>
  <c r="G11" i="4" s="1"/>
  <c r="H10" i="4"/>
  <c r="F10" i="4"/>
  <c r="G10" i="4" s="1"/>
  <c r="H9" i="4"/>
  <c r="F9" i="4"/>
  <c r="G9" i="4" s="1"/>
  <c r="H8" i="4"/>
  <c r="F8" i="4"/>
  <c r="G8" i="4" s="1"/>
  <c r="H7" i="4"/>
  <c r="F7" i="4"/>
  <c r="G7" i="4" s="1"/>
  <c r="H6" i="4"/>
  <c r="F6" i="4"/>
  <c r="G6" i="4" s="1"/>
  <c r="H5" i="4"/>
  <c r="F5" i="4"/>
  <c r="G5" i="4" s="1"/>
  <c r="H4" i="4"/>
  <c r="F4" i="4"/>
  <c r="G4" i="4" s="1"/>
  <c r="H3" i="4"/>
  <c r="F3" i="4"/>
  <c r="G3" i="4" s="1"/>
  <c r="H2" i="4"/>
  <c r="F2" i="4"/>
  <c r="G2" i="4" s="1"/>
  <c r="F31" i="2" l="1"/>
  <c r="G31" i="2" s="1"/>
  <c r="H31" i="2"/>
  <c r="F32" i="2"/>
  <c r="G32" i="2" s="1"/>
  <c r="H32" i="2"/>
  <c r="F33" i="2"/>
  <c r="G33" i="2" s="1"/>
  <c r="H33" i="2"/>
  <c r="F34" i="2"/>
  <c r="G34" i="2" s="1"/>
  <c r="H34" i="2"/>
  <c r="F35" i="2"/>
  <c r="G35" i="2" s="1"/>
  <c r="H35" i="2"/>
  <c r="F36" i="2"/>
  <c r="G36" i="2" s="1"/>
  <c r="H36" i="2"/>
  <c r="F37" i="2"/>
  <c r="G37" i="2" s="1"/>
  <c r="H37" i="2"/>
  <c r="H30" i="2"/>
  <c r="F30" i="2"/>
  <c r="G30" i="2" s="1"/>
  <c r="F28" i="2"/>
  <c r="G28" i="2" s="1"/>
  <c r="F29" i="2"/>
  <c r="G29" i="2" s="1"/>
  <c r="H28" i="2"/>
  <c r="H29" i="2"/>
  <c r="H27" i="2"/>
  <c r="F27" i="2"/>
  <c r="G27" i="2" s="1"/>
  <c r="H26" i="2"/>
  <c r="F26" i="2"/>
  <c r="G26" i="2" s="1"/>
  <c r="H25" i="2"/>
  <c r="F25" i="2"/>
  <c r="G25" i="2" s="1"/>
  <c r="H24" i="2"/>
  <c r="F24" i="2"/>
  <c r="G24" i="2" s="1"/>
  <c r="H23" i="2"/>
  <c r="F23" i="2"/>
  <c r="G23" i="2" s="1"/>
  <c r="H22" i="2"/>
  <c r="F22" i="2"/>
  <c r="G22" i="2" s="1"/>
  <c r="F21" i="2"/>
  <c r="G21" i="2" s="1"/>
  <c r="F20" i="2"/>
  <c r="G20" i="2" s="1"/>
  <c r="F19" i="2"/>
  <c r="G19" i="2" s="1"/>
  <c r="F18" i="2"/>
  <c r="G18" i="2" s="1"/>
  <c r="F17" i="2"/>
  <c r="G17" i="2" s="1"/>
  <c r="F16" i="2"/>
  <c r="G16" i="2" s="1"/>
  <c r="F3" i="2"/>
  <c r="G3" i="2" s="1"/>
  <c r="H3" i="2"/>
  <c r="F4" i="2"/>
  <c r="G4" i="2" s="1"/>
  <c r="H4" i="2"/>
  <c r="F5" i="2"/>
  <c r="G5" i="2" s="1"/>
  <c r="H5" i="2"/>
  <c r="F6" i="2"/>
  <c r="G6" i="2" s="1"/>
  <c r="H6" i="2"/>
  <c r="F7" i="2"/>
  <c r="G7" i="2" s="1"/>
  <c r="H7" i="2"/>
  <c r="F8" i="2"/>
  <c r="G8" i="2" s="1"/>
  <c r="H8" i="2"/>
  <c r="F9" i="2"/>
  <c r="G9" i="2" s="1"/>
  <c r="H9" i="2"/>
  <c r="F10" i="2"/>
  <c r="G10" i="2" s="1"/>
  <c r="H10" i="2"/>
  <c r="F11" i="2"/>
  <c r="G11" i="2" s="1"/>
  <c r="H11" i="2"/>
  <c r="F12" i="2"/>
  <c r="G12" i="2" s="1"/>
  <c r="H12" i="2"/>
  <c r="F13" i="2"/>
  <c r="G13" i="2" s="1"/>
  <c r="H13" i="2"/>
  <c r="F14" i="2"/>
  <c r="G14" i="2" s="1"/>
  <c r="H14" i="2"/>
  <c r="F15" i="2"/>
  <c r="G15" i="2" s="1"/>
  <c r="H15" i="2"/>
  <c r="H2" i="2"/>
  <c r="F2" i="2"/>
  <c r="G2" i="2" s="1"/>
  <c r="F24" i="1"/>
  <c r="G24" i="1" s="1"/>
  <c r="H24" i="1"/>
  <c r="F25" i="1"/>
  <c r="G25" i="1" s="1"/>
  <c r="H25" i="1"/>
  <c r="F26" i="1"/>
  <c r="G26" i="1" s="1"/>
  <c r="H26" i="1"/>
  <c r="F27" i="1"/>
  <c r="G27" i="1" s="1"/>
  <c r="H27" i="1"/>
  <c r="F28" i="1"/>
  <c r="G28" i="1" s="1"/>
  <c r="H28" i="1"/>
  <c r="F29" i="1"/>
  <c r="G29" i="1" s="1"/>
  <c r="H29" i="1"/>
  <c r="F30" i="1"/>
  <c r="G30" i="1" s="1"/>
  <c r="H30" i="1"/>
  <c r="F31" i="1"/>
  <c r="G31" i="1" s="1"/>
  <c r="H31" i="1"/>
  <c r="H23" i="1"/>
  <c r="F23" i="1"/>
  <c r="G23" i="1" s="1"/>
  <c r="F12" i="1"/>
  <c r="G12" i="1" s="1"/>
  <c r="H12" i="1"/>
  <c r="F13" i="1"/>
  <c r="G13" i="1" s="1"/>
  <c r="H13" i="1"/>
  <c r="F14" i="1"/>
  <c r="G14" i="1" s="1"/>
  <c r="H14" i="1"/>
  <c r="F15" i="1"/>
  <c r="G15" i="1" s="1"/>
  <c r="H15" i="1"/>
  <c r="F16" i="1"/>
  <c r="G16" i="1" s="1"/>
  <c r="H16" i="1"/>
  <c r="F17" i="1"/>
  <c r="G17" i="1" s="1"/>
  <c r="H17" i="1"/>
  <c r="F18" i="1"/>
  <c r="G18" i="1" s="1"/>
  <c r="H18" i="1"/>
  <c r="F19" i="1"/>
  <c r="G19" i="1" s="1"/>
  <c r="H19" i="1"/>
  <c r="F20" i="1"/>
  <c r="G20" i="1" s="1"/>
  <c r="H20" i="1"/>
  <c r="F21" i="1"/>
  <c r="G21" i="1" s="1"/>
  <c r="H21" i="1"/>
  <c r="F3" i="1"/>
  <c r="G3" i="1" s="1"/>
  <c r="H3" i="1"/>
  <c r="F4" i="1"/>
  <c r="G4" i="1" s="1"/>
  <c r="H4" i="1"/>
  <c r="F5" i="1"/>
  <c r="G5" i="1" s="1"/>
  <c r="H5" i="1"/>
  <c r="F6" i="1"/>
  <c r="G6" i="1" s="1"/>
  <c r="H6" i="1"/>
  <c r="F7" i="1"/>
  <c r="G7" i="1" s="1"/>
  <c r="H7" i="1"/>
  <c r="F8" i="1"/>
  <c r="G8" i="1" s="1"/>
  <c r="H8" i="1"/>
  <c r="F9" i="1"/>
  <c r="G9" i="1" s="1"/>
  <c r="H9" i="1"/>
  <c r="F10" i="1"/>
  <c r="G10" i="1" s="1"/>
  <c r="H10" i="1"/>
  <c r="F11" i="1"/>
  <c r="G11" i="1" s="1"/>
  <c r="H11" i="1"/>
  <c r="H2" i="1"/>
  <c r="F2" i="1"/>
  <c r="G2" i="1" s="1"/>
</calcChain>
</file>

<file path=xl/sharedStrings.xml><?xml version="1.0" encoding="utf-8"?>
<sst xmlns="http://schemas.openxmlformats.org/spreadsheetml/2006/main" count="160" uniqueCount="41">
  <si>
    <t>P2-1</t>
  </si>
  <si>
    <t>P2-2</t>
  </si>
  <si>
    <t>R1</t>
  </si>
  <si>
    <t>R2</t>
  </si>
  <si>
    <t>P2 bar</t>
  </si>
  <si>
    <t>Flow/mLmin-1</t>
  </si>
  <si>
    <t>grad</t>
  </si>
  <si>
    <t>slope</t>
  </si>
  <si>
    <t>P2 conversion</t>
  </si>
  <si>
    <t>thickness</t>
  </si>
  <si>
    <t>SA</t>
  </si>
  <si>
    <t>Flux/Lm2hr-1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</si>
  <si>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</si>
  <si>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</si>
  <si>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</si>
  <si>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</si>
  <si>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</si>
  <si>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</si>
  <si>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</si>
  <si>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</si>
  <si>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</si>
  <si>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</si>
  <si>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</si>
  <si>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</si>
  <si>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</si>
  <si>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</si>
  <si>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</si>
  <si>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</si>
  <si>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</si>
  <si>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</si>
  <si>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</si>
  <si>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</si>
  <si>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</si>
  <si>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</si>
  <si>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</si>
  <si>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</si>
  <si>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</si>
  <si>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Coeff (perm)</t>
  </si>
  <si>
    <t>st. error</t>
  </si>
  <si>
    <t>T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</si>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</sst>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164" fontId="0" fillId="0" borderId="0" xfId="0" applyNumberFormat="1"/>
    <xf numFmtId="1" fontId="1" fillId="0" borderId="0" xfId="0" applyNumberFormat="1" applyFont="1"/>
    <xf numFmtId="0" fontId="0" fillId="0" borderId="0" xfId="0" applyFont="1"/>
    <xf numFmtId="2" fontId="1" fillId="0" borderId="0" xfId="0" applyNumberFormat="1" applyFont="1"/>
    <xf numFmtId="2" fontId="0" fillId="0" borderId="0" xfId="0" applyNumberFormat="1"/>
    <xf numFmtId="0" fontId="0" fillId="0" borderId="0" xfId="0" applyFill="1" applyBorder="1" applyAlignment="1"/>
    <xf numFmtId="0" fontId="0" fillId="0" borderId="1" xfId="0" applyFill="1" applyBorder="1" applyAlignment="1"/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Continuous"/>
    </xf>
    <xf numFmtId="0" fontId="0" fillId="0" borderId="0" xfId="0" applyBorder="1"/>
    <xf numFmtId="2" fontId="0" fillId="0" borderId="0" xfId="0" applyNumberFormat="1" applyBorder="1"/>
    <xf numFmtId="1" fontId="0" fillId="0" borderId="0" xfId="0" applyNumberFormat="1" applyBorder="1"/>
    <xf numFmtId="1" fontId="0" fillId="0" borderId="0" xfId="0" applyNumberForma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'10% salt raw data'!$H$1</c:f>
              <c:strCache>
                <c:ptCount val="1"/>
                <c:pt idx="0">
                  <c:v>Flow/mLmin-1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16456539807524059"/>
                  <c:y val="-4.6028725575969667E-2"/>
                </c:manualLayout>
              </c:layout>
              <c:numFmt formatCode="General" sourceLinked="0"/>
            </c:trendlineLbl>
          </c:trendline>
          <c:xVal>
            <c:numRef>
              <c:f>'10% salt raw data'!$G$2:$G$46</c:f>
              <c:numCache>
                <c:formatCode>0.00</c:formatCode>
                <c:ptCount val="45"/>
                <c:pt idx="0">
                  <c:v>0.14069411764705791</c:v>
                </c:pt>
                <c:pt idx="1">
                  <c:v>0.15056470588235205</c:v>
                </c:pt>
                <c:pt idx="2">
                  <c:v>0.1752411764705874</c:v>
                </c:pt>
                <c:pt idx="3">
                  <c:v>0.19991764705882276</c:v>
                </c:pt>
                <c:pt idx="4">
                  <c:v>0.22459411764705806</c:v>
                </c:pt>
                <c:pt idx="5">
                  <c:v>0.25420588235294045</c:v>
                </c:pt>
                <c:pt idx="6">
                  <c:v>0.29368823529411697</c:v>
                </c:pt>
                <c:pt idx="7">
                  <c:v>0.32823529411764651</c:v>
                </c:pt>
                <c:pt idx="8">
                  <c:v>0.33958647058823477</c:v>
                </c:pt>
                <c:pt idx="9">
                  <c:v>0.42694117647058788</c:v>
                </c:pt>
                <c:pt idx="10">
                  <c:v>0.49850294117647037</c:v>
                </c:pt>
                <c:pt idx="11">
                  <c:v>0.56019411764705862</c:v>
                </c:pt>
                <c:pt idx="12">
                  <c:v>0.63175588235294122</c:v>
                </c:pt>
                <c:pt idx="13">
                  <c:v>0.76747647058823554</c:v>
                </c:pt>
                <c:pt idx="14">
                  <c:v>0.12588823529411672</c:v>
                </c:pt>
                <c:pt idx="15">
                  <c:v>0.18511176470588153</c:v>
                </c:pt>
                <c:pt idx="16">
                  <c:v>0.23446470588235219</c:v>
                </c:pt>
                <c:pt idx="17">
                  <c:v>0.30355882352941116</c:v>
                </c:pt>
                <c:pt idx="18">
                  <c:v>0.42694117647058788</c:v>
                </c:pt>
                <c:pt idx="19">
                  <c:v>0.47629411764705848</c:v>
                </c:pt>
                <c:pt idx="20">
                  <c:v>0.19498235294117566</c:v>
                </c:pt>
                <c:pt idx="21">
                  <c:v>0.22952941176470509</c:v>
                </c:pt>
                <c:pt idx="22">
                  <c:v>0.37758823529411717</c:v>
                </c:pt>
                <c:pt idx="23">
                  <c:v>0.44174705882352899</c:v>
                </c:pt>
                <c:pt idx="24">
                  <c:v>0.57499999999999973</c:v>
                </c:pt>
                <c:pt idx="25">
                  <c:v>0.68851176470588249</c:v>
                </c:pt>
                <c:pt idx="26">
                  <c:v>0.78721764705882391</c:v>
                </c:pt>
                <c:pt idx="27">
                  <c:v>0.89579411764705918</c:v>
                </c:pt>
                <c:pt idx="28">
                  <c:v>0.16537058823529327</c:v>
                </c:pt>
                <c:pt idx="29">
                  <c:v>0.20978823529411689</c:v>
                </c:pt>
                <c:pt idx="30">
                  <c:v>0.29862352941176407</c:v>
                </c:pt>
                <c:pt idx="31">
                  <c:v>0.37758823529411717</c:v>
                </c:pt>
                <c:pt idx="32">
                  <c:v>0.43681176470588207</c:v>
                </c:pt>
                <c:pt idx="33">
                  <c:v>0.55032352941176454</c:v>
                </c:pt>
                <c:pt idx="34">
                  <c:v>0.67370588235294138</c:v>
                </c:pt>
                <c:pt idx="35">
                  <c:v>0.82176470588235317</c:v>
                </c:pt>
                <c:pt idx="36">
                  <c:v>0.18017647058823444</c:v>
                </c:pt>
                <c:pt idx="37">
                  <c:v>0.22952941176470509</c:v>
                </c:pt>
                <c:pt idx="38">
                  <c:v>0.32823529411764651</c:v>
                </c:pt>
                <c:pt idx="39">
                  <c:v>0.39239411764705839</c:v>
                </c:pt>
                <c:pt idx="40">
                  <c:v>0.47629411764705848</c:v>
                </c:pt>
                <c:pt idx="41">
                  <c:v>0.57499999999999973</c:v>
                </c:pt>
                <c:pt idx="42">
                  <c:v>0.68357647058823545</c:v>
                </c:pt>
                <c:pt idx="43">
                  <c:v>0.76747647058823554</c:v>
                </c:pt>
                <c:pt idx="44">
                  <c:v>0.79215294117647095</c:v>
                </c:pt>
              </c:numCache>
            </c:numRef>
          </c:xVal>
          <c:yVal>
            <c:numRef>
              <c:f>'10% salt raw data'!$H$2:$H$46</c:f>
              <c:numCache>
                <c:formatCode>0</c:formatCode>
                <c:ptCount val="45"/>
                <c:pt idx="0">
                  <c:v>31</c:v>
                </c:pt>
                <c:pt idx="1">
                  <c:v>35.5</c:v>
                </c:pt>
                <c:pt idx="2">
                  <c:v>44.75</c:v>
                </c:pt>
                <c:pt idx="3">
                  <c:v>48.5</c:v>
                </c:pt>
                <c:pt idx="4">
                  <c:v>63.5</c:v>
                </c:pt>
                <c:pt idx="5">
                  <c:v>75</c:v>
                </c:pt>
                <c:pt idx="6">
                  <c:v>79</c:v>
                </c:pt>
                <c:pt idx="7">
                  <c:v>87</c:v>
                </c:pt>
                <c:pt idx="8">
                  <c:v>101</c:v>
                </c:pt>
                <c:pt idx="9">
                  <c:v>122.5</c:v>
                </c:pt>
                <c:pt idx="10">
                  <c:v>145</c:v>
                </c:pt>
                <c:pt idx="11">
                  <c:v>157</c:v>
                </c:pt>
                <c:pt idx="12">
                  <c:v>198.5</c:v>
                </c:pt>
                <c:pt idx="13">
                  <c:v>265.5</c:v>
                </c:pt>
                <c:pt idx="14">
                  <c:v>22</c:v>
                </c:pt>
                <c:pt idx="15">
                  <c:v>39</c:v>
                </c:pt>
                <c:pt idx="16">
                  <c:v>55.5</c:v>
                </c:pt>
                <c:pt idx="17">
                  <c:v>90.5</c:v>
                </c:pt>
                <c:pt idx="18">
                  <c:v>135.5</c:v>
                </c:pt>
                <c:pt idx="19">
                  <c:v>160.5</c:v>
                </c:pt>
                <c:pt idx="20">
                  <c:v>35</c:v>
                </c:pt>
                <c:pt idx="21">
                  <c:v>44.5</c:v>
                </c:pt>
                <c:pt idx="22">
                  <c:v>80</c:v>
                </c:pt>
                <c:pt idx="23">
                  <c:v>99.5</c:v>
                </c:pt>
                <c:pt idx="24">
                  <c:v>135</c:v>
                </c:pt>
                <c:pt idx="25">
                  <c:v>153.5</c:v>
                </c:pt>
                <c:pt idx="26">
                  <c:v>194.5</c:v>
                </c:pt>
                <c:pt idx="27">
                  <c:v>240</c:v>
                </c:pt>
                <c:pt idx="28">
                  <c:v>42.5</c:v>
                </c:pt>
                <c:pt idx="29">
                  <c:v>45.5</c:v>
                </c:pt>
                <c:pt idx="30">
                  <c:v>87</c:v>
                </c:pt>
                <c:pt idx="31">
                  <c:v>104</c:v>
                </c:pt>
                <c:pt idx="32">
                  <c:v>135</c:v>
                </c:pt>
                <c:pt idx="33">
                  <c:v>172.5</c:v>
                </c:pt>
                <c:pt idx="34">
                  <c:v>241.5</c:v>
                </c:pt>
                <c:pt idx="35">
                  <c:v>310</c:v>
                </c:pt>
                <c:pt idx="36">
                  <c:v>32.5</c:v>
                </c:pt>
                <c:pt idx="37">
                  <c:v>73.5</c:v>
                </c:pt>
                <c:pt idx="38">
                  <c:v>100.5</c:v>
                </c:pt>
                <c:pt idx="39">
                  <c:v>115</c:v>
                </c:pt>
                <c:pt idx="40">
                  <c:v>146.5</c:v>
                </c:pt>
                <c:pt idx="41">
                  <c:v>178.5</c:v>
                </c:pt>
                <c:pt idx="42">
                  <c:v>240</c:v>
                </c:pt>
                <c:pt idx="43">
                  <c:v>271.5</c:v>
                </c:pt>
                <c:pt idx="44">
                  <c:v>293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589440"/>
        <c:axId val="44590976"/>
      </c:scatterChart>
      <c:valAx>
        <c:axId val="44589440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44590976"/>
        <c:crosses val="autoZero"/>
        <c:crossBetween val="midCat"/>
      </c:valAx>
      <c:valAx>
        <c:axId val="4459097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4458944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'20% salt raw data'!$H$1</c:f>
              <c:strCache>
                <c:ptCount val="1"/>
                <c:pt idx="0">
                  <c:v>Flow/mLmin-1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0"/>
            <c:dispEq val="0"/>
          </c:trendline>
          <c:xVal>
            <c:numRef>
              <c:f>'20% salt raw data'!$G$2:$G$40</c:f>
              <c:numCache>
                <c:formatCode>0.00</c:formatCode>
                <c:ptCount val="39"/>
                <c:pt idx="0">
                  <c:v>0.13082352941176378</c:v>
                </c:pt>
                <c:pt idx="1">
                  <c:v>0.18017647058823444</c:v>
                </c:pt>
                <c:pt idx="2">
                  <c:v>0.22952941176470509</c:v>
                </c:pt>
                <c:pt idx="3">
                  <c:v>0.28628529411764642</c:v>
                </c:pt>
                <c:pt idx="4">
                  <c:v>0.33070294117647003</c:v>
                </c:pt>
                <c:pt idx="5">
                  <c:v>0.37758823529411717</c:v>
                </c:pt>
                <c:pt idx="6">
                  <c:v>0.47629411764705848</c:v>
                </c:pt>
                <c:pt idx="7">
                  <c:v>0.57499999999999973</c:v>
                </c:pt>
                <c:pt idx="8">
                  <c:v>0.13082352941176378</c:v>
                </c:pt>
                <c:pt idx="9">
                  <c:v>0.18017647058823444</c:v>
                </c:pt>
                <c:pt idx="10">
                  <c:v>0.22952941176470509</c:v>
                </c:pt>
                <c:pt idx="11">
                  <c:v>0.28628529411764642</c:v>
                </c:pt>
                <c:pt idx="12">
                  <c:v>0.33070294117647003</c:v>
                </c:pt>
                <c:pt idx="13">
                  <c:v>0.37758823529411717</c:v>
                </c:pt>
                <c:pt idx="14">
                  <c:v>0.47629411764705848</c:v>
                </c:pt>
                <c:pt idx="15">
                  <c:v>0.18017647058823444</c:v>
                </c:pt>
                <c:pt idx="16">
                  <c:v>0.22952941176470509</c:v>
                </c:pt>
                <c:pt idx="17">
                  <c:v>0.27888235294117586</c:v>
                </c:pt>
                <c:pt idx="18">
                  <c:v>0.32823529411764651</c:v>
                </c:pt>
                <c:pt idx="19">
                  <c:v>0.37758823529411717</c:v>
                </c:pt>
                <c:pt idx="20">
                  <c:v>0.48122941176470563</c:v>
                </c:pt>
                <c:pt idx="21">
                  <c:v>0.18017647058823444</c:v>
                </c:pt>
                <c:pt idx="22">
                  <c:v>0.22952941176470509</c:v>
                </c:pt>
                <c:pt idx="23">
                  <c:v>0.27888235294117586</c:v>
                </c:pt>
                <c:pt idx="24">
                  <c:v>0.32823529411764651</c:v>
                </c:pt>
                <c:pt idx="25">
                  <c:v>0.37758823529411717</c:v>
                </c:pt>
              </c:numCache>
            </c:numRef>
          </c:xVal>
          <c:yVal>
            <c:numRef>
              <c:f>'20% salt raw data'!$H$2:$H$40</c:f>
              <c:numCache>
                <c:formatCode>0</c:formatCode>
                <c:ptCount val="39"/>
                <c:pt idx="0">
                  <c:v>47.5</c:v>
                </c:pt>
                <c:pt idx="1">
                  <c:v>75.5</c:v>
                </c:pt>
                <c:pt idx="2">
                  <c:v>92.5</c:v>
                </c:pt>
                <c:pt idx="3">
                  <c:v>113.5</c:v>
                </c:pt>
                <c:pt idx="4">
                  <c:v>135.5</c:v>
                </c:pt>
                <c:pt idx="5">
                  <c:v>151.5</c:v>
                </c:pt>
                <c:pt idx="6">
                  <c:v>200</c:v>
                </c:pt>
                <c:pt idx="7">
                  <c:v>269</c:v>
                </c:pt>
                <c:pt idx="8">
                  <c:v>53.5</c:v>
                </c:pt>
                <c:pt idx="9">
                  <c:v>82.5</c:v>
                </c:pt>
                <c:pt idx="10">
                  <c:v>106.5</c:v>
                </c:pt>
                <c:pt idx="11">
                  <c:v>136</c:v>
                </c:pt>
                <c:pt idx="12">
                  <c:v>151.5</c:v>
                </c:pt>
                <c:pt idx="13">
                  <c:v>187.5</c:v>
                </c:pt>
                <c:pt idx="14">
                  <c:v>260</c:v>
                </c:pt>
                <c:pt idx="15">
                  <c:v>81.5</c:v>
                </c:pt>
                <c:pt idx="16">
                  <c:v>111</c:v>
                </c:pt>
                <c:pt idx="17">
                  <c:v>138</c:v>
                </c:pt>
                <c:pt idx="18">
                  <c:v>156</c:v>
                </c:pt>
                <c:pt idx="19">
                  <c:v>193</c:v>
                </c:pt>
                <c:pt idx="20">
                  <c:v>265</c:v>
                </c:pt>
                <c:pt idx="21">
                  <c:v>83.5</c:v>
                </c:pt>
                <c:pt idx="22">
                  <c:v>114.5</c:v>
                </c:pt>
                <c:pt idx="23">
                  <c:v>151</c:v>
                </c:pt>
                <c:pt idx="24">
                  <c:v>195</c:v>
                </c:pt>
                <c:pt idx="25">
                  <c:v>245.5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041536"/>
        <c:axId val="47043328"/>
      </c:scatterChart>
      <c:valAx>
        <c:axId val="47041536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47043328"/>
        <c:crosses val="autoZero"/>
        <c:crossBetween val="midCat"/>
      </c:valAx>
      <c:valAx>
        <c:axId val="4704332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4704153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'60% salt raw data'!$G$2:$G$18</c:f>
              <c:numCache>
                <c:formatCode>0.00</c:formatCode>
                <c:ptCount val="17"/>
                <c:pt idx="0">
                  <c:v>8.1470588235293129E-2</c:v>
                </c:pt>
                <c:pt idx="1">
                  <c:v>0.13082352941176378</c:v>
                </c:pt>
                <c:pt idx="2">
                  <c:v>0.18017647058823444</c:v>
                </c:pt>
                <c:pt idx="3">
                  <c:v>0.15549999999999914</c:v>
                </c:pt>
                <c:pt idx="4">
                  <c:v>0.10614705882352846</c:v>
                </c:pt>
                <c:pt idx="5">
                  <c:v>8.1470588235293129E-2</c:v>
                </c:pt>
                <c:pt idx="6">
                  <c:v>0.10614705882352846</c:v>
                </c:pt>
                <c:pt idx="7">
                  <c:v>0.13082352941176378</c:v>
                </c:pt>
                <c:pt idx="8">
                  <c:v>8.1470588235293129E-2</c:v>
                </c:pt>
                <c:pt idx="9">
                  <c:v>0.10614705882352846</c:v>
                </c:pt>
                <c:pt idx="10">
                  <c:v>0.13082352941176378</c:v>
                </c:pt>
                <c:pt idx="11">
                  <c:v>0.15549999999999914</c:v>
                </c:pt>
                <c:pt idx="12">
                  <c:v>0.18017647058823444</c:v>
                </c:pt>
                <c:pt idx="13">
                  <c:v>8.1470588235293129E-2</c:v>
                </c:pt>
                <c:pt idx="14">
                  <c:v>0.10614705882352846</c:v>
                </c:pt>
                <c:pt idx="15">
                  <c:v>0.13082352941176378</c:v>
                </c:pt>
                <c:pt idx="16">
                  <c:v>0.15549999999999914</c:v>
                </c:pt>
              </c:numCache>
            </c:numRef>
          </c:xVal>
          <c:yVal>
            <c:numRef>
              <c:f>'60% salt raw data'!$H$2:$H$18</c:f>
              <c:numCache>
                <c:formatCode>0</c:formatCode>
                <c:ptCount val="17"/>
                <c:pt idx="0">
                  <c:v>115</c:v>
                </c:pt>
                <c:pt idx="1">
                  <c:v>195.5</c:v>
                </c:pt>
                <c:pt idx="2">
                  <c:v>270.5</c:v>
                </c:pt>
                <c:pt idx="3">
                  <c:v>237.5</c:v>
                </c:pt>
                <c:pt idx="4">
                  <c:v>153.5</c:v>
                </c:pt>
                <c:pt idx="5">
                  <c:v>155</c:v>
                </c:pt>
                <c:pt idx="6">
                  <c:v>190.5</c:v>
                </c:pt>
                <c:pt idx="7">
                  <c:v>272.5</c:v>
                </c:pt>
                <c:pt idx="8">
                  <c:v>135</c:v>
                </c:pt>
                <c:pt idx="9">
                  <c:v>172</c:v>
                </c:pt>
                <c:pt idx="10">
                  <c:v>215.5</c:v>
                </c:pt>
                <c:pt idx="11">
                  <c:v>254.5</c:v>
                </c:pt>
                <c:pt idx="12">
                  <c:v>300.5</c:v>
                </c:pt>
                <c:pt idx="13">
                  <c:v>149</c:v>
                </c:pt>
                <c:pt idx="14">
                  <c:v>197</c:v>
                </c:pt>
                <c:pt idx="15">
                  <c:v>226.5</c:v>
                </c:pt>
                <c:pt idx="16">
                  <c:v>291.5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684032"/>
        <c:axId val="66685568"/>
      </c:scatterChart>
      <c:valAx>
        <c:axId val="66684032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66685568"/>
        <c:crosses val="autoZero"/>
        <c:crossBetween val="midCat"/>
      </c:valAx>
      <c:valAx>
        <c:axId val="6668556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6668403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'Data processed'!$B$2:$B$5</c:f>
              <c:numCache>
                <c:formatCode>0</c:formatCode>
                <c:ptCount val="4"/>
                <c:pt idx="0">
                  <c:v>159747.63033480413</c:v>
                </c:pt>
                <c:pt idx="1">
                  <c:v>246028.67193233588</c:v>
                </c:pt>
                <c:pt idx="2">
                  <c:v>286991.66471051698</c:v>
                </c:pt>
                <c:pt idx="3">
                  <c:v>701392.69374556432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572672"/>
        <c:axId val="66574208"/>
      </c:barChart>
      <c:catAx>
        <c:axId val="66572672"/>
        <c:scaling>
          <c:orientation val="minMax"/>
        </c:scaling>
        <c:delete val="0"/>
        <c:axPos val="b"/>
        <c:majorTickMark val="out"/>
        <c:minorTickMark val="none"/>
        <c:tickLblPos val="nextTo"/>
        <c:crossAx val="66574208"/>
        <c:crosses val="autoZero"/>
        <c:auto val="1"/>
        <c:lblAlgn val="ctr"/>
        <c:lblOffset val="100"/>
        <c:noMultiLvlLbl val="0"/>
      </c:catAx>
      <c:valAx>
        <c:axId val="6657420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665726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5</xdr:row>
      <xdr:rowOff>0</xdr:rowOff>
    </xdr:from>
    <xdr:to>
      <xdr:col>17</xdr:col>
      <xdr:colOff>323850</xdr:colOff>
      <xdr:row>19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504825</xdr:colOff>
      <xdr:row>5</xdr:row>
      <xdr:rowOff>9525</xdr:rowOff>
    </xdr:from>
    <xdr:to>
      <xdr:col>16</xdr:col>
      <xdr:colOff>200025</xdr:colOff>
      <xdr:row>19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514350</xdr:colOff>
      <xdr:row>11</xdr:row>
      <xdr:rowOff>76200</xdr:rowOff>
    </xdr:from>
    <xdr:to>
      <xdr:col>18</xdr:col>
      <xdr:colOff>209550</xdr:colOff>
      <xdr:row>25</xdr:row>
      <xdr:rowOff>152400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180975</xdr:rowOff>
    </xdr:from>
    <xdr:to>
      <xdr:col>7</xdr:col>
      <xdr:colOff>276225</xdr:colOff>
      <xdr:row>22</xdr:row>
      <xdr:rowOff>66675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C21" sqref="C21"/>
    </sheetView>
  </sheetViews>
  <sheetFormatPr defaultRowHeight="15" x14ac:dyDescent="0.25"/>
  <cols>
    <col min="2" max="2" width="14.42578125" customWidth="1"/>
    <col min="3" max="3" width="21.140625" customWidth="1"/>
  </cols>
  <sheetData>
    <row r="1" spans="1:9" x14ac:dyDescent="0.25">
      <c r="A1" t="s">
        <v>12</v>
      </c>
    </row>
    <row r="2" spans="1:9" ht="15.75" thickBot="1" x14ac:dyDescent="0.3"/>
    <row r="3" spans="1:9" x14ac:dyDescent="0.25">
      <c r="A3" s="10" t="s">
        <v>13</v>
      </c>
      <c r="B3" s="10"/>
    </row>
    <row r="4" spans="1:9" x14ac:dyDescent="0.25">
      <c r="A4" s="7" t="s">
        <v>14</v>
      </c>
      <c r="B4" s="7">
        <v>0.9593182679487674</v>
      </c>
    </row>
    <row r="5" spans="1:9" x14ac:dyDescent="0.25">
      <c r="A5" s="7" t="s">
        <v>15</v>
      </c>
      <c r="B5" s="7">
        <v>0.92029153922022311</v>
      </c>
    </row>
    <row r="6" spans="1:9" x14ac:dyDescent="0.25">
      <c r="A6" s="7" t="s">
        <v>16</v>
      </c>
      <c r="B6" s="7">
        <v>0.91843785408580958</v>
      </c>
    </row>
    <row r="7" spans="1:9" x14ac:dyDescent="0.25">
      <c r="A7" s="7" t="s">
        <v>17</v>
      </c>
      <c r="B7" s="7">
        <v>10423.701801263311</v>
      </c>
    </row>
    <row r="8" spans="1:9" ht="15.75" thickBot="1" x14ac:dyDescent="0.3">
      <c r="A8" s="8" t="s">
        <v>18</v>
      </c>
      <c r="B8" s="8">
        <v>45</v>
      </c>
    </row>
    <row r="10" spans="1:9" ht="15.75" thickBot="1" x14ac:dyDescent="0.3">
      <c r="A10" t="s">
        <v>19</v>
      </c>
    </row>
    <row r="11" spans="1:9" x14ac:dyDescent="0.25">
      <c r="A11" s="9"/>
      <c r="B11" s="9" t="s">
        <v>24</v>
      </c>
      <c r="C11" s="9" t="s">
        <v>25</v>
      </c>
      <c r="D11" s="9" t="s">
        <v>26</v>
      </c>
      <c r="E11" s="9" t="s">
        <v>27</v>
      </c>
      <c r="F11" s="9" t="s">
        <v>28</v>
      </c>
    </row>
    <row r="12" spans="1:9" x14ac:dyDescent="0.25">
      <c r="A12" s="7" t="s">
        <v>20</v>
      </c>
      <c r="B12" s="7">
        <v>1</v>
      </c>
      <c r="C12" s="7">
        <v>53942791804.232155</v>
      </c>
      <c r="D12" s="7">
        <v>53942791804.232155</v>
      </c>
      <c r="E12" s="7">
        <v>496.46594350633467</v>
      </c>
      <c r="F12" s="7">
        <v>3.0355078328226935E-25</v>
      </c>
    </row>
    <row r="13" spans="1:9" x14ac:dyDescent="0.25">
      <c r="A13" s="7" t="s">
        <v>21</v>
      </c>
      <c r="B13" s="7">
        <v>43</v>
      </c>
      <c r="C13" s="7">
        <v>4672103047.3913794</v>
      </c>
      <c r="D13" s="7">
        <v>108653559.24165998</v>
      </c>
      <c r="E13" s="7"/>
      <c r="F13" s="7"/>
    </row>
    <row r="14" spans="1:9" ht="15.75" thickBot="1" x14ac:dyDescent="0.3">
      <c r="A14" s="8" t="s">
        <v>22</v>
      </c>
      <c r="B14" s="8">
        <v>44</v>
      </c>
      <c r="C14" s="8">
        <v>58614894851.623535</v>
      </c>
      <c r="D14" s="8"/>
      <c r="E14" s="8"/>
      <c r="F14" s="8"/>
    </row>
    <row r="15" spans="1:9" ht="15.75" thickBot="1" x14ac:dyDescent="0.3"/>
    <row r="16" spans="1:9" x14ac:dyDescent="0.25">
      <c r="A16" s="9"/>
      <c r="B16" s="9" t="s">
        <v>29</v>
      </c>
      <c r="C16" s="9" t="s">
        <v>17</v>
      </c>
      <c r="D16" s="9" t="s">
        <v>30</v>
      </c>
      <c r="E16" s="9" t="s">
        <v>31</v>
      </c>
      <c r="F16" s="9" t="s">
        <v>32</v>
      </c>
      <c r="G16" s="9" t="s">
        <v>33</v>
      </c>
      <c r="H16" s="9" t="s">
        <v>34</v>
      </c>
      <c r="I16" s="9" t="s">
        <v>35</v>
      </c>
    </row>
    <row r="17" spans="1:9" x14ac:dyDescent="0.25">
      <c r="A17" s="7" t="s">
        <v>23</v>
      </c>
      <c r="B17" s="7">
        <v>-9924.4390117930816</v>
      </c>
      <c r="C17" s="7">
        <v>3387.4984440743615</v>
      </c>
      <c r="D17" s="7">
        <v>-2.9297250391815157</v>
      </c>
      <c r="E17" s="7">
        <v>5.4106178829171885E-3</v>
      </c>
      <c r="F17" s="7">
        <v>-16755.98069885424</v>
      </c>
      <c r="G17" s="7">
        <v>-3092.8973247319227</v>
      </c>
      <c r="H17" s="7">
        <v>-16755.98069885424</v>
      </c>
      <c r="I17" s="7">
        <v>-3092.8973247319227</v>
      </c>
    </row>
    <row r="18" spans="1:9" ht="15.75" thickBot="1" x14ac:dyDescent="0.3">
      <c r="A18" s="8" t="s">
        <v>36</v>
      </c>
      <c r="B18" s="8">
        <v>159747.63033480413</v>
      </c>
      <c r="C18" s="8">
        <v>7169.5136105420061</v>
      </c>
      <c r="D18" s="8">
        <v>22.28151573628541</v>
      </c>
      <c r="E18" s="8">
        <v>3.0355078328227371E-25</v>
      </c>
      <c r="F18" s="8">
        <v>145288.92816416634</v>
      </c>
      <c r="G18" s="8">
        <v>174206.33250544191</v>
      </c>
      <c r="H18" s="8">
        <v>145288.92816416634</v>
      </c>
      <c r="I18" s="8">
        <v>174206.33250544191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"/>
  <sheetViews>
    <sheetView workbookViewId="0">
      <selection activeCell="A46" sqref="A46"/>
    </sheetView>
  </sheetViews>
  <sheetFormatPr defaultRowHeight="15" x14ac:dyDescent="0.25"/>
  <cols>
    <col min="8" max="8" width="14" bestFit="1" customWidth="1"/>
    <col min="9" max="9" width="14" customWidth="1"/>
  </cols>
  <sheetData>
    <row r="1" spans="1:19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F1" s="1" t="s">
        <v>4</v>
      </c>
      <c r="G1" s="1" t="s">
        <v>4</v>
      </c>
      <c r="H1" s="1" t="s">
        <v>5</v>
      </c>
      <c r="I1" s="1" t="s">
        <v>11</v>
      </c>
      <c r="K1" s="1" t="s">
        <v>8</v>
      </c>
      <c r="P1" s="1" t="s">
        <v>9</v>
      </c>
      <c r="R1" s="1" t="s">
        <v>10</v>
      </c>
    </row>
    <row r="2" spans="1:19" x14ac:dyDescent="0.25">
      <c r="A2">
        <v>0.26</v>
      </c>
      <c r="C2">
        <v>31</v>
      </c>
      <c r="F2" s="1">
        <f t="shared" ref="F2:F15" si="0">AVERAGE(A2:B2)</f>
        <v>0.26</v>
      </c>
      <c r="G2" s="5">
        <f>F2*$L$2+$L$3</f>
        <v>0.14069411764705791</v>
      </c>
      <c r="H2" s="3">
        <f t="shared" ref="H2" si="1">AVERAGE(C2:D2)</f>
        <v>31</v>
      </c>
      <c r="I2" s="3">
        <f>((H2/1000)*60)/$R$2</f>
        <v>14421.251708189449</v>
      </c>
      <c r="K2" s="4" t="s">
        <v>6</v>
      </c>
      <c r="L2" s="4">
        <v>0.98705882352941354</v>
      </c>
      <c r="O2">
        <v>0.1</v>
      </c>
      <c r="P2">
        <v>141.26900694120314</v>
      </c>
      <c r="Q2">
        <v>4.2588497526128801</v>
      </c>
      <c r="R2">
        <v>1.2897632172550978E-4</v>
      </c>
      <c r="S2">
        <v>8.1366867407991916E-7</v>
      </c>
    </row>
    <row r="3" spans="1:19" x14ac:dyDescent="0.25">
      <c r="A3">
        <v>0.27</v>
      </c>
      <c r="C3">
        <v>35</v>
      </c>
      <c r="D3">
        <v>36</v>
      </c>
      <c r="F3" s="1">
        <f t="shared" si="0"/>
        <v>0.27</v>
      </c>
      <c r="G3" s="5">
        <f t="shared" ref="G3:G15" si="2">F3*$L$2+$L$3</f>
        <v>0.15056470588235205</v>
      </c>
      <c r="H3" s="3">
        <f t="shared" ref="H3:H15" si="3">AVERAGE(C3:D3)</f>
        <v>35.5</v>
      </c>
      <c r="I3" s="3">
        <f t="shared" ref="I3:I46" si="4">((H3/1000)*60)/$R$2</f>
        <v>16514.65921421695</v>
      </c>
      <c r="K3" t="s">
        <v>7</v>
      </c>
      <c r="L3">
        <v>-0.1159411764705896</v>
      </c>
      <c r="O3">
        <v>0.2</v>
      </c>
      <c r="P3">
        <v>139.19498864618868</v>
      </c>
      <c r="Q3">
        <v>4.583872469886547</v>
      </c>
      <c r="R3">
        <v>1.2931450947265412E-4</v>
      </c>
      <c r="S3">
        <v>6.0586745006412503E-7</v>
      </c>
    </row>
    <row r="4" spans="1:19" x14ac:dyDescent="0.25">
      <c r="A4">
        <v>0.28999999999999998</v>
      </c>
      <c r="B4">
        <v>0.3</v>
      </c>
      <c r="C4">
        <v>44.5</v>
      </c>
      <c r="D4">
        <v>45</v>
      </c>
      <c r="F4" s="1">
        <f t="shared" si="0"/>
        <v>0.29499999999999998</v>
      </c>
      <c r="G4" s="5">
        <f t="shared" si="2"/>
        <v>0.1752411764705874</v>
      </c>
      <c r="H4" s="3">
        <f t="shared" si="3"/>
        <v>44.75</v>
      </c>
      <c r="I4" s="3">
        <f t="shared" si="4"/>
        <v>20817.774643273482</v>
      </c>
      <c r="O4">
        <v>0.4</v>
      </c>
      <c r="P4">
        <v>147.72565446406207</v>
      </c>
      <c r="Q4">
        <v>7.4849881233712408</v>
      </c>
      <c r="R4">
        <v>1.5058539521874107E-4</v>
      </c>
      <c r="S4">
        <v>1.5830136894547533E-6</v>
      </c>
    </row>
    <row r="5" spans="1:19" x14ac:dyDescent="0.25">
      <c r="A5">
        <v>0.32</v>
      </c>
      <c r="C5">
        <v>48</v>
      </c>
      <c r="D5">
        <v>49</v>
      </c>
      <c r="F5" s="1">
        <f t="shared" si="0"/>
        <v>0.32</v>
      </c>
      <c r="G5" s="5">
        <f t="shared" si="2"/>
        <v>0.19991764705882276</v>
      </c>
      <c r="H5" s="3">
        <f t="shared" si="3"/>
        <v>48.5</v>
      </c>
      <c r="I5" s="3">
        <f t="shared" si="4"/>
        <v>22562.280898296398</v>
      </c>
      <c r="O5">
        <v>0.6</v>
      </c>
      <c r="P5">
        <v>142.3438322534081</v>
      </c>
      <c r="Q5">
        <v>7.036096149365461</v>
      </c>
      <c r="R5">
        <v>1.3420399687698106E-4</v>
      </c>
      <c r="S5">
        <v>1.3378850756843428E-6</v>
      </c>
    </row>
    <row r="6" spans="1:19" x14ac:dyDescent="0.25">
      <c r="A6">
        <v>0.34</v>
      </c>
      <c r="B6">
        <v>0.35</v>
      </c>
      <c r="C6">
        <v>63</v>
      </c>
      <c r="D6">
        <v>64</v>
      </c>
      <c r="F6" s="1">
        <f t="shared" si="0"/>
        <v>0.34499999999999997</v>
      </c>
      <c r="G6" s="5">
        <f t="shared" si="2"/>
        <v>0.22459411764705806</v>
      </c>
      <c r="H6" s="3">
        <f t="shared" si="3"/>
        <v>63.5</v>
      </c>
      <c r="I6" s="3">
        <f t="shared" si="4"/>
        <v>29540.305918388069</v>
      </c>
    </row>
    <row r="7" spans="1:19" x14ac:dyDescent="0.25">
      <c r="A7">
        <v>0.375</v>
      </c>
      <c r="C7">
        <v>75</v>
      </c>
      <c r="F7" s="1">
        <f t="shared" si="0"/>
        <v>0.375</v>
      </c>
      <c r="G7" s="5">
        <f t="shared" si="2"/>
        <v>0.25420588235294045</v>
      </c>
      <c r="H7" s="3">
        <f t="shared" si="3"/>
        <v>75</v>
      </c>
      <c r="I7" s="3">
        <f t="shared" si="4"/>
        <v>34890.125100458346</v>
      </c>
    </row>
    <row r="8" spans="1:19" x14ac:dyDescent="0.25">
      <c r="A8">
        <v>0.41</v>
      </c>
      <c r="B8">
        <v>0.42</v>
      </c>
      <c r="C8">
        <v>79</v>
      </c>
      <c r="F8" s="1">
        <f t="shared" si="0"/>
        <v>0.41499999999999998</v>
      </c>
      <c r="G8" s="5">
        <f t="shared" si="2"/>
        <v>0.29368823529411697</v>
      </c>
      <c r="H8" s="3">
        <f t="shared" si="3"/>
        <v>79</v>
      </c>
      <c r="I8" s="3">
        <f t="shared" si="4"/>
        <v>36750.931772482792</v>
      </c>
    </row>
    <row r="9" spans="1:19" x14ac:dyDescent="0.25">
      <c r="A9">
        <v>0.45</v>
      </c>
      <c r="C9">
        <v>87</v>
      </c>
      <c r="F9" s="1">
        <f t="shared" si="0"/>
        <v>0.45</v>
      </c>
      <c r="G9" s="5">
        <f t="shared" si="2"/>
        <v>0.32823529411764651</v>
      </c>
      <c r="H9" s="3">
        <f t="shared" si="3"/>
        <v>87</v>
      </c>
      <c r="I9" s="3">
        <f t="shared" si="4"/>
        <v>40472.545116531684</v>
      </c>
    </row>
    <row r="10" spans="1:19" x14ac:dyDescent="0.25">
      <c r="A10">
        <v>0.47499999999999998</v>
      </c>
      <c r="B10">
        <v>0.44800000000000001</v>
      </c>
      <c r="C10">
        <v>101</v>
      </c>
      <c r="F10" s="1">
        <f t="shared" si="0"/>
        <v>0.46150000000000002</v>
      </c>
      <c r="G10" s="5">
        <f t="shared" si="2"/>
        <v>0.33958647058823477</v>
      </c>
      <c r="H10" s="3">
        <f t="shared" si="3"/>
        <v>101</v>
      </c>
      <c r="I10" s="3">
        <f t="shared" si="4"/>
        <v>46985.368468617242</v>
      </c>
    </row>
    <row r="11" spans="1:19" x14ac:dyDescent="0.25">
      <c r="A11">
        <v>0.55000000000000004</v>
      </c>
      <c r="C11">
        <v>122</v>
      </c>
      <c r="D11">
        <v>123</v>
      </c>
      <c r="F11" s="1">
        <f t="shared" si="0"/>
        <v>0.55000000000000004</v>
      </c>
      <c r="G11" s="5">
        <f t="shared" si="2"/>
        <v>0.42694117647058788</v>
      </c>
      <c r="H11" s="3">
        <f t="shared" si="3"/>
        <v>122.5</v>
      </c>
      <c r="I11" s="3">
        <f t="shared" si="4"/>
        <v>56987.204330748631</v>
      </c>
    </row>
    <row r="12" spans="1:19" x14ac:dyDescent="0.25">
      <c r="A12">
        <v>0.62</v>
      </c>
      <c r="B12">
        <v>0.625</v>
      </c>
      <c r="C12">
        <v>145</v>
      </c>
      <c r="F12" s="1">
        <f t="shared" si="0"/>
        <v>0.62250000000000005</v>
      </c>
      <c r="G12" s="5">
        <f t="shared" si="2"/>
        <v>0.49850294117647037</v>
      </c>
      <c r="H12" s="3">
        <f t="shared" si="3"/>
        <v>145</v>
      </c>
      <c r="I12" s="3">
        <f t="shared" si="4"/>
        <v>67454.241860886134</v>
      </c>
    </row>
    <row r="13" spans="1:19" x14ac:dyDescent="0.25">
      <c r="A13">
        <v>0.68</v>
      </c>
      <c r="B13">
        <v>0.69</v>
      </c>
      <c r="C13">
        <v>157</v>
      </c>
      <c r="F13" s="1">
        <f t="shared" si="0"/>
        <v>0.68500000000000005</v>
      </c>
      <c r="G13" s="5">
        <f t="shared" si="2"/>
        <v>0.56019411764705862</v>
      </c>
      <c r="H13" s="3">
        <f t="shared" si="3"/>
        <v>157</v>
      </c>
      <c r="I13" s="3">
        <f t="shared" si="4"/>
        <v>73036.661876959479</v>
      </c>
    </row>
    <row r="14" spans="1:19" x14ac:dyDescent="0.25">
      <c r="A14">
        <v>0.755</v>
      </c>
      <c r="B14">
        <v>0.76</v>
      </c>
      <c r="C14">
        <v>198</v>
      </c>
      <c r="D14">
        <v>199</v>
      </c>
      <c r="F14" s="1">
        <f t="shared" si="0"/>
        <v>0.75750000000000006</v>
      </c>
      <c r="G14" s="5">
        <f t="shared" si="2"/>
        <v>0.63175588235294122</v>
      </c>
      <c r="H14" s="3">
        <f t="shared" si="3"/>
        <v>198.5</v>
      </c>
      <c r="I14" s="3">
        <f t="shared" si="4"/>
        <v>92342.531099213098</v>
      </c>
    </row>
    <row r="15" spans="1:19" x14ac:dyDescent="0.25">
      <c r="A15">
        <v>0.89</v>
      </c>
      <c r="B15">
        <v>0.9</v>
      </c>
      <c r="C15">
        <v>265</v>
      </c>
      <c r="D15">
        <v>266</v>
      </c>
      <c r="F15" s="1">
        <f t="shared" si="0"/>
        <v>0.89500000000000002</v>
      </c>
      <c r="G15" s="5">
        <f t="shared" si="2"/>
        <v>0.76747647058823554</v>
      </c>
      <c r="H15" s="3">
        <f t="shared" si="3"/>
        <v>265.5</v>
      </c>
      <c r="I15" s="3">
        <f t="shared" si="4"/>
        <v>123511.04285562257</v>
      </c>
    </row>
    <row r="16" spans="1:19" x14ac:dyDescent="0.25">
      <c r="A16">
        <v>0.25</v>
      </c>
      <c r="B16">
        <v>0.24</v>
      </c>
      <c r="C16">
        <v>23</v>
      </c>
      <c r="D16">
        <v>21</v>
      </c>
      <c r="F16" s="1">
        <f t="shared" ref="F16:F21" si="5">AVERAGE(A16:B16)</f>
        <v>0.245</v>
      </c>
      <c r="G16" s="5">
        <f t="shared" ref="G16:G46" si="6">F16*$L$2+$L$3</f>
        <v>0.12588823529411672</v>
      </c>
      <c r="H16" s="3">
        <f t="shared" ref="H16:H21" si="7">AVERAGE(C16:D16)</f>
        <v>22</v>
      </c>
      <c r="I16" s="3">
        <f t="shared" si="4"/>
        <v>10234.436696134448</v>
      </c>
    </row>
    <row r="17" spans="1:9" x14ac:dyDescent="0.25">
      <c r="A17">
        <v>0.31</v>
      </c>
      <c r="B17">
        <v>0.3</v>
      </c>
      <c r="C17">
        <v>38</v>
      </c>
      <c r="D17">
        <v>40</v>
      </c>
      <c r="F17" s="1">
        <f t="shared" si="5"/>
        <v>0.30499999999999999</v>
      </c>
      <c r="G17" s="5">
        <f t="shared" si="6"/>
        <v>0.18511176470588153</v>
      </c>
      <c r="H17" s="3">
        <f t="shared" si="7"/>
        <v>39</v>
      </c>
      <c r="I17" s="3">
        <f t="shared" si="4"/>
        <v>18142.86505223834</v>
      </c>
    </row>
    <row r="18" spans="1:9" x14ac:dyDescent="0.25">
      <c r="A18">
        <v>0.35</v>
      </c>
      <c r="B18">
        <v>0.36</v>
      </c>
      <c r="C18">
        <v>53</v>
      </c>
      <c r="D18">
        <v>58</v>
      </c>
      <c r="F18" s="1">
        <f t="shared" si="5"/>
        <v>0.35499999999999998</v>
      </c>
      <c r="G18" s="5">
        <f t="shared" si="6"/>
        <v>0.23446470588235219</v>
      </c>
      <c r="H18" s="3">
        <f t="shared" si="7"/>
        <v>55.5</v>
      </c>
      <c r="I18" s="3">
        <f t="shared" si="4"/>
        <v>25818.692574339177</v>
      </c>
    </row>
    <row r="19" spans="1:9" x14ac:dyDescent="0.25">
      <c r="A19">
        <v>0.42499999999999999</v>
      </c>
      <c r="C19">
        <v>90</v>
      </c>
      <c r="D19">
        <v>91</v>
      </c>
      <c r="F19" s="1">
        <f t="shared" si="5"/>
        <v>0.42499999999999999</v>
      </c>
      <c r="G19" s="5">
        <f t="shared" si="6"/>
        <v>0.30355882352941116</v>
      </c>
      <c r="H19" s="3">
        <f t="shared" si="7"/>
        <v>90.5</v>
      </c>
      <c r="I19" s="3">
        <f t="shared" si="4"/>
        <v>42100.75095455307</v>
      </c>
    </row>
    <row r="20" spans="1:9" x14ac:dyDescent="0.25">
      <c r="A20">
        <v>0.55000000000000004</v>
      </c>
      <c r="C20">
        <v>135</v>
      </c>
      <c r="D20">
        <v>136</v>
      </c>
      <c r="F20" s="1">
        <f t="shared" si="5"/>
        <v>0.55000000000000004</v>
      </c>
      <c r="G20" s="5">
        <f t="shared" si="6"/>
        <v>0.42694117647058788</v>
      </c>
      <c r="H20" s="3">
        <f t="shared" si="7"/>
        <v>135.5</v>
      </c>
      <c r="I20" s="3">
        <f t="shared" si="4"/>
        <v>63034.82601482809</v>
      </c>
    </row>
    <row r="21" spans="1:9" x14ac:dyDescent="0.25">
      <c r="A21">
        <v>0.6</v>
      </c>
      <c r="C21">
        <v>160</v>
      </c>
      <c r="D21">
        <v>161</v>
      </c>
      <c r="F21" s="1">
        <f t="shared" si="5"/>
        <v>0.6</v>
      </c>
      <c r="G21" s="5">
        <f t="shared" si="6"/>
        <v>0.47629411764705848</v>
      </c>
      <c r="H21" s="3">
        <f t="shared" si="7"/>
        <v>160.5</v>
      </c>
      <c r="I21" s="3">
        <f t="shared" si="4"/>
        <v>74664.867714980865</v>
      </c>
    </row>
    <row r="22" spans="1:9" x14ac:dyDescent="0.25">
      <c r="A22">
        <v>0.31</v>
      </c>
      <c r="B22">
        <v>0.32</v>
      </c>
      <c r="C22">
        <v>35</v>
      </c>
      <c r="F22" s="1">
        <f t="shared" ref="F22:F29" si="8">AVERAGE(A22:B22)</f>
        <v>0.315</v>
      </c>
      <c r="G22" s="5">
        <f t="shared" si="6"/>
        <v>0.19498235294117566</v>
      </c>
      <c r="H22" s="3">
        <f t="shared" ref="H22:H27" si="9">AVERAGE(C22:D22)</f>
        <v>35</v>
      </c>
      <c r="I22" s="3">
        <f t="shared" si="4"/>
        <v>16282.058380213895</v>
      </c>
    </row>
    <row r="23" spans="1:9" x14ac:dyDescent="0.25">
      <c r="A23">
        <v>0.35</v>
      </c>
      <c r="C23">
        <v>44</v>
      </c>
      <c r="D23">
        <v>45</v>
      </c>
      <c r="F23" s="1">
        <f t="shared" si="8"/>
        <v>0.35</v>
      </c>
      <c r="G23" s="5">
        <f t="shared" si="6"/>
        <v>0.22952941176470509</v>
      </c>
      <c r="H23" s="3">
        <f t="shared" si="9"/>
        <v>44.5</v>
      </c>
      <c r="I23" s="3">
        <f t="shared" si="4"/>
        <v>20701.474226271952</v>
      </c>
    </row>
    <row r="24" spans="1:9" x14ac:dyDescent="0.25">
      <c r="A24">
        <v>0.5</v>
      </c>
      <c r="C24">
        <v>80</v>
      </c>
      <c r="F24" s="1">
        <f t="shared" si="8"/>
        <v>0.5</v>
      </c>
      <c r="G24" s="5">
        <f t="shared" si="6"/>
        <v>0.37758823529411717</v>
      </c>
      <c r="H24" s="3">
        <f t="shared" si="9"/>
        <v>80</v>
      </c>
      <c r="I24" s="3">
        <f t="shared" si="4"/>
        <v>37216.133440488906</v>
      </c>
    </row>
    <row r="25" spans="1:9" x14ac:dyDescent="0.25">
      <c r="A25">
        <v>0.56000000000000005</v>
      </c>
      <c r="B25">
        <v>0.56999999999999995</v>
      </c>
      <c r="C25">
        <v>99</v>
      </c>
      <c r="D25">
        <v>100</v>
      </c>
      <c r="F25" s="1">
        <f t="shared" si="8"/>
        <v>0.56499999999999995</v>
      </c>
      <c r="G25" s="5">
        <f t="shared" si="6"/>
        <v>0.44174705882352899</v>
      </c>
      <c r="H25" s="3">
        <f t="shared" si="9"/>
        <v>99.5</v>
      </c>
      <c r="I25" s="3">
        <f t="shared" si="4"/>
        <v>46287.565966608076</v>
      </c>
    </row>
    <row r="26" spans="1:9" x14ac:dyDescent="0.25">
      <c r="A26">
        <v>0.7</v>
      </c>
      <c r="C26">
        <v>135</v>
      </c>
      <c r="F26" s="1">
        <f t="shared" si="8"/>
        <v>0.7</v>
      </c>
      <c r="G26" s="5">
        <f t="shared" si="6"/>
        <v>0.57499999999999973</v>
      </c>
      <c r="H26" s="3">
        <f t="shared" si="9"/>
        <v>135</v>
      </c>
      <c r="I26" s="3">
        <f t="shared" si="4"/>
        <v>62802.225180825037</v>
      </c>
    </row>
    <row r="27" spans="1:9" x14ac:dyDescent="0.25">
      <c r="A27">
        <v>0.81</v>
      </c>
      <c r="B27">
        <v>0.82</v>
      </c>
      <c r="C27">
        <v>153</v>
      </c>
      <c r="D27">
        <v>154</v>
      </c>
      <c r="F27" s="1">
        <f t="shared" si="8"/>
        <v>0.81499999999999995</v>
      </c>
      <c r="G27" s="5">
        <f t="shared" si="6"/>
        <v>0.68851176470588249</v>
      </c>
      <c r="H27" s="3">
        <f t="shared" si="9"/>
        <v>153.5</v>
      </c>
      <c r="I27" s="3">
        <f t="shared" si="4"/>
        <v>71408.456038938079</v>
      </c>
    </row>
    <row r="28" spans="1:9" x14ac:dyDescent="0.25">
      <c r="A28">
        <v>0.91</v>
      </c>
      <c r="B28">
        <v>0.92</v>
      </c>
      <c r="C28">
        <v>194</v>
      </c>
      <c r="D28">
        <v>195</v>
      </c>
      <c r="F28" s="1">
        <f t="shared" si="8"/>
        <v>0.91500000000000004</v>
      </c>
      <c r="G28" s="5">
        <f t="shared" si="6"/>
        <v>0.78721764705882391</v>
      </c>
      <c r="H28" s="3">
        <f t="shared" ref="H28:H29" si="10">AVERAGE(C28:D28)</f>
        <v>194.5</v>
      </c>
      <c r="I28" s="3">
        <f t="shared" si="4"/>
        <v>90481.724427188645</v>
      </c>
    </row>
    <row r="29" spans="1:9" x14ac:dyDescent="0.25">
      <c r="A29">
        <v>1.0249999999999999</v>
      </c>
      <c r="C29">
        <v>240</v>
      </c>
      <c r="F29" s="1">
        <f t="shared" si="8"/>
        <v>1.0249999999999999</v>
      </c>
      <c r="G29" s="5">
        <f t="shared" si="6"/>
        <v>0.89579411764705918</v>
      </c>
      <c r="H29" s="3">
        <f t="shared" si="10"/>
        <v>240</v>
      </c>
      <c r="I29" s="3">
        <f t="shared" si="4"/>
        <v>111648.4003214667</v>
      </c>
    </row>
    <row r="30" spans="1:9" x14ac:dyDescent="0.25">
      <c r="A30">
        <v>0.28000000000000003</v>
      </c>
      <c r="B30">
        <v>0.28999999999999998</v>
      </c>
      <c r="C30">
        <v>42</v>
      </c>
      <c r="D30">
        <v>43</v>
      </c>
      <c r="F30" s="1">
        <f t="shared" ref="F30:F37" si="11">AVERAGE(A30:B30)</f>
        <v>0.28500000000000003</v>
      </c>
      <c r="G30" s="5">
        <f t="shared" si="6"/>
        <v>0.16537058823529327</v>
      </c>
      <c r="H30" s="3">
        <f t="shared" ref="H30" si="12">AVERAGE(C30:D30)</f>
        <v>42.5</v>
      </c>
      <c r="I30" s="3">
        <f t="shared" si="4"/>
        <v>19771.070890259733</v>
      </c>
    </row>
    <row r="31" spans="1:9" x14ac:dyDescent="0.25">
      <c r="A31">
        <v>0.33</v>
      </c>
      <c r="C31">
        <v>45</v>
      </c>
      <c r="D31">
        <v>46</v>
      </c>
      <c r="F31" s="1">
        <f t="shared" si="11"/>
        <v>0.33</v>
      </c>
      <c r="G31" s="5">
        <f t="shared" si="6"/>
        <v>0.20978823529411689</v>
      </c>
      <c r="H31" s="3">
        <f t="shared" ref="H31:H37" si="13">AVERAGE(C31:D31)</f>
        <v>45.5</v>
      </c>
      <c r="I31" s="3">
        <f t="shared" si="4"/>
        <v>21166.675894278065</v>
      </c>
    </row>
    <row r="32" spans="1:9" x14ac:dyDescent="0.25">
      <c r="A32">
        <v>0.42</v>
      </c>
      <c r="C32">
        <v>87</v>
      </c>
      <c r="F32" s="1">
        <f t="shared" si="11"/>
        <v>0.42</v>
      </c>
      <c r="G32" s="5">
        <f t="shared" si="6"/>
        <v>0.29862352941176407</v>
      </c>
      <c r="H32" s="3">
        <f t="shared" si="13"/>
        <v>87</v>
      </c>
      <c r="I32" s="3">
        <f t="shared" si="4"/>
        <v>40472.545116531684</v>
      </c>
    </row>
    <row r="33" spans="1:9" x14ac:dyDescent="0.25">
      <c r="A33">
        <v>0.5</v>
      </c>
      <c r="C33">
        <v>104</v>
      </c>
      <c r="F33" s="1">
        <f t="shared" si="11"/>
        <v>0.5</v>
      </c>
      <c r="G33" s="5">
        <f t="shared" si="6"/>
        <v>0.37758823529411717</v>
      </c>
      <c r="H33" s="3">
        <f t="shared" si="13"/>
        <v>104</v>
      </c>
      <c r="I33" s="3">
        <f t="shared" si="4"/>
        <v>48380.973472635567</v>
      </c>
    </row>
    <row r="34" spans="1:9" x14ac:dyDescent="0.25">
      <c r="A34">
        <v>0.56000000000000005</v>
      </c>
      <c r="C34">
        <v>135</v>
      </c>
      <c r="F34" s="1">
        <f t="shared" si="11"/>
        <v>0.56000000000000005</v>
      </c>
      <c r="G34" s="5">
        <f t="shared" si="6"/>
        <v>0.43681176470588207</v>
      </c>
      <c r="H34" s="3">
        <f t="shared" si="13"/>
        <v>135</v>
      </c>
      <c r="I34" s="3">
        <f t="shared" si="4"/>
        <v>62802.225180825037</v>
      </c>
    </row>
    <row r="35" spans="1:9" x14ac:dyDescent="0.25">
      <c r="A35">
        <v>0.67500000000000004</v>
      </c>
      <c r="C35">
        <v>172</v>
      </c>
      <c r="D35">
        <v>173</v>
      </c>
      <c r="F35" s="1">
        <f t="shared" si="11"/>
        <v>0.67500000000000004</v>
      </c>
      <c r="G35" s="5">
        <f t="shared" si="6"/>
        <v>0.55032352941176454</v>
      </c>
      <c r="H35" s="3">
        <f t="shared" si="13"/>
        <v>172.5</v>
      </c>
      <c r="I35" s="3">
        <f t="shared" si="4"/>
        <v>80247.287731054195</v>
      </c>
    </row>
    <row r="36" spans="1:9" x14ac:dyDescent="0.25">
      <c r="A36">
        <v>0.8</v>
      </c>
      <c r="C36">
        <v>241</v>
      </c>
      <c r="D36">
        <v>242</v>
      </c>
      <c r="F36" s="1">
        <f t="shared" si="11"/>
        <v>0.8</v>
      </c>
      <c r="G36" s="5">
        <f t="shared" si="6"/>
        <v>0.67370588235294138</v>
      </c>
      <c r="H36" s="3">
        <f t="shared" si="13"/>
        <v>241.5</v>
      </c>
      <c r="I36" s="3">
        <f t="shared" si="4"/>
        <v>112346.20282347588</v>
      </c>
    </row>
    <row r="37" spans="1:9" x14ac:dyDescent="0.25">
      <c r="A37">
        <v>0.95</v>
      </c>
      <c r="C37">
        <v>310</v>
      </c>
      <c r="F37" s="1">
        <f t="shared" si="11"/>
        <v>0.95</v>
      </c>
      <c r="G37" s="5">
        <f t="shared" si="6"/>
        <v>0.82176470588235317</v>
      </c>
      <c r="H37" s="3">
        <f t="shared" si="13"/>
        <v>310</v>
      </c>
      <c r="I37" s="3">
        <f t="shared" si="4"/>
        <v>144212.5170818945</v>
      </c>
    </row>
    <row r="38" spans="1:9" x14ac:dyDescent="0.25">
      <c r="A38">
        <v>0.3</v>
      </c>
      <c r="C38">
        <v>32</v>
      </c>
      <c r="D38">
        <v>33</v>
      </c>
      <c r="F38" s="1">
        <f t="shared" ref="F38:F46" si="14">AVERAGE(A38:B38)</f>
        <v>0.3</v>
      </c>
      <c r="G38" s="5">
        <f t="shared" si="6"/>
        <v>0.18017647058823444</v>
      </c>
      <c r="H38" s="3">
        <f t="shared" ref="H38:H45" si="15">AVERAGE(C38:D38)</f>
        <v>32.5</v>
      </c>
      <c r="I38" s="3">
        <f t="shared" si="4"/>
        <v>15119.054210198619</v>
      </c>
    </row>
    <row r="39" spans="1:9" x14ac:dyDescent="0.25">
      <c r="A39">
        <v>0.35</v>
      </c>
      <c r="C39">
        <v>73</v>
      </c>
      <c r="D39">
        <v>74</v>
      </c>
      <c r="F39" s="1">
        <f t="shared" si="14"/>
        <v>0.35</v>
      </c>
      <c r="G39" s="5">
        <f t="shared" si="6"/>
        <v>0.22952941176470509</v>
      </c>
      <c r="H39" s="3">
        <f t="shared" si="15"/>
        <v>73.5</v>
      </c>
      <c r="I39" s="3">
        <f t="shared" si="4"/>
        <v>34192.32259844918</v>
      </c>
    </row>
    <row r="40" spans="1:9" x14ac:dyDescent="0.25">
      <c r="A40">
        <v>0.45</v>
      </c>
      <c r="C40">
        <v>100</v>
      </c>
      <c r="D40">
        <v>101</v>
      </c>
      <c r="F40" s="1">
        <f t="shared" si="14"/>
        <v>0.45</v>
      </c>
      <c r="G40" s="5">
        <f t="shared" si="6"/>
        <v>0.32823529411764651</v>
      </c>
      <c r="H40" s="3">
        <f t="shared" si="15"/>
        <v>100.5</v>
      </c>
      <c r="I40" s="3">
        <f t="shared" si="4"/>
        <v>46752.767634614189</v>
      </c>
    </row>
    <row r="41" spans="1:9" x14ac:dyDescent="0.25">
      <c r="A41">
        <v>0.51</v>
      </c>
      <c r="B41">
        <v>0.52</v>
      </c>
      <c r="C41">
        <v>115</v>
      </c>
      <c r="F41" s="1">
        <f t="shared" si="14"/>
        <v>0.51500000000000001</v>
      </c>
      <c r="G41" s="5">
        <f t="shared" si="6"/>
        <v>0.39239411764705839</v>
      </c>
      <c r="H41" s="3">
        <f t="shared" si="15"/>
        <v>115</v>
      </c>
      <c r="I41" s="3">
        <f t="shared" si="4"/>
        <v>53498.191820702799</v>
      </c>
    </row>
    <row r="42" spans="1:9" x14ac:dyDescent="0.25">
      <c r="A42">
        <v>0.6</v>
      </c>
      <c r="C42">
        <v>146</v>
      </c>
      <c r="D42">
        <v>147</v>
      </c>
      <c r="F42" s="1">
        <f t="shared" si="14"/>
        <v>0.6</v>
      </c>
      <c r="G42" s="5">
        <f t="shared" si="6"/>
        <v>0.47629411764705848</v>
      </c>
      <c r="H42" s="3">
        <f t="shared" si="15"/>
        <v>146.5</v>
      </c>
      <c r="I42" s="3">
        <f t="shared" si="4"/>
        <v>68152.044362895293</v>
      </c>
    </row>
    <row r="43" spans="1:9" x14ac:dyDescent="0.25">
      <c r="A43">
        <v>0.7</v>
      </c>
      <c r="C43">
        <v>178</v>
      </c>
      <c r="D43">
        <v>179</v>
      </c>
      <c r="F43" s="1">
        <f t="shared" si="14"/>
        <v>0.7</v>
      </c>
      <c r="G43" s="5">
        <f t="shared" si="6"/>
        <v>0.57499999999999973</v>
      </c>
      <c r="H43" s="3">
        <f t="shared" si="15"/>
        <v>178.5</v>
      </c>
      <c r="I43" s="3">
        <f t="shared" si="4"/>
        <v>83038.497739090861</v>
      </c>
    </row>
    <row r="44" spans="1:9" x14ac:dyDescent="0.25">
      <c r="A44">
        <v>0.81</v>
      </c>
      <c r="C44">
        <v>240</v>
      </c>
      <c r="F44" s="1">
        <f t="shared" si="14"/>
        <v>0.81</v>
      </c>
      <c r="G44" s="5">
        <f t="shared" si="6"/>
        <v>0.68357647058823545</v>
      </c>
      <c r="H44" s="3">
        <f t="shared" si="15"/>
        <v>240</v>
      </c>
      <c r="I44" s="3">
        <f t="shared" si="4"/>
        <v>111648.4003214667</v>
      </c>
    </row>
    <row r="45" spans="1:9" x14ac:dyDescent="0.25">
      <c r="A45">
        <v>0.89</v>
      </c>
      <c r="B45">
        <v>0.9</v>
      </c>
      <c r="C45">
        <v>271</v>
      </c>
      <c r="D45">
        <v>272</v>
      </c>
      <c r="F45" s="1">
        <f t="shared" si="14"/>
        <v>0.89500000000000002</v>
      </c>
      <c r="G45" s="5">
        <f t="shared" si="6"/>
        <v>0.76747647058823554</v>
      </c>
      <c r="H45" s="3">
        <f t="shared" si="15"/>
        <v>271.5</v>
      </c>
      <c r="I45" s="3">
        <f t="shared" si="4"/>
        <v>126302.25286365923</v>
      </c>
    </row>
    <row r="46" spans="1:9" x14ac:dyDescent="0.25">
      <c r="A46">
        <v>0.92</v>
      </c>
      <c r="C46">
        <v>293</v>
      </c>
      <c r="F46" s="1">
        <f t="shared" si="14"/>
        <v>0.92</v>
      </c>
      <c r="G46" s="5">
        <f t="shared" si="6"/>
        <v>0.79215294117647095</v>
      </c>
      <c r="H46" s="3">
        <f t="shared" ref="H46" si="16">AVERAGE(C46:D46)</f>
        <v>293</v>
      </c>
      <c r="I46" s="3">
        <f t="shared" si="4"/>
        <v>136304.08872579059</v>
      </c>
    </row>
    <row r="47" spans="1:9" x14ac:dyDescent="0.25">
      <c r="I47" s="3"/>
    </row>
    <row r="48" spans="1:9" x14ac:dyDescent="0.25">
      <c r="I48" s="3"/>
    </row>
    <row r="49" spans="9:9" x14ac:dyDescent="0.25">
      <c r="I49" s="3"/>
    </row>
    <row r="50" spans="9:9" x14ac:dyDescent="0.25">
      <c r="I50" s="3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G25" sqref="G25"/>
    </sheetView>
  </sheetViews>
  <sheetFormatPr defaultRowHeight="15" x14ac:dyDescent="0.25"/>
  <sheetData>
    <row r="1" spans="1:9" x14ac:dyDescent="0.25">
      <c r="A1" t="s">
        <v>12</v>
      </c>
    </row>
    <row r="2" spans="1:9" ht="15.75" thickBot="1" x14ac:dyDescent="0.3"/>
    <row r="3" spans="1:9" x14ac:dyDescent="0.25">
      <c r="A3" s="10" t="s">
        <v>13</v>
      </c>
      <c r="B3" s="10"/>
    </row>
    <row r="4" spans="1:9" x14ac:dyDescent="0.25">
      <c r="A4" s="7" t="s">
        <v>14</v>
      </c>
      <c r="B4" s="7">
        <v>0.94582422480891271</v>
      </c>
    </row>
    <row r="5" spans="1:9" x14ac:dyDescent="0.25">
      <c r="A5" s="7" t="s">
        <v>15</v>
      </c>
      <c r="B5" s="7">
        <v>0.8945834642353806</v>
      </c>
    </row>
    <row r="6" spans="1:9" x14ac:dyDescent="0.25">
      <c r="A6" s="7" t="s">
        <v>16</v>
      </c>
      <c r="B6" s="7">
        <v>0.89019110857852146</v>
      </c>
    </row>
    <row r="7" spans="1:9" x14ac:dyDescent="0.25">
      <c r="A7" s="7" t="s">
        <v>17</v>
      </c>
      <c r="B7" s="7">
        <v>9960.4098058238742</v>
      </c>
    </row>
    <row r="8" spans="1:9" ht="15.75" thickBot="1" x14ac:dyDescent="0.3">
      <c r="A8" s="8" t="s">
        <v>18</v>
      </c>
      <c r="B8" s="8">
        <v>26</v>
      </c>
    </row>
    <row r="10" spans="1:9" ht="15.75" thickBot="1" x14ac:dyDescent="0.3">
      <c r="A10" t="s">
        <v>19</v>
      </c>
    </row>
    <row r="11" spans="1:9" x14ac:dyDescent="0.25">
      <c r="A11" s="9"/>
      <c r="B11" s="9" t="s">
        <v>24</v>
      </c>
      <c r="C11" s="9" t="s">
        <v>25</v>
      </c>
      <c r="D11" s="9" t="s">
        <v>26</v>
      </c>
      <c r="E11" s="9" t="s">
        <v>27</v>
      </c>
      <c r="F11" s="9" t="s">
        <v>28</v>
      </c>
    </row>
    <row r="12" spans="1:9" x14ac:dyDescent="0.25">
      <c r="A12" s="7" t="s">
        <v>20</v>
      </c>
      <c r="B12" s="7">
        <v>1</v>
      </c>
      <c r="C12" s="7">
        <v>20205880591.469223</v>
      </c>
      <c r="D12" s="7">
        <v>20205880591.469223</v>
      </c>
      <c r="E12" s="7">
        <v>203.66826689874048</v>
      </c>
      <c r="F12" s="7">
        <v>3.1949051733509825E-13</v>
      </c>
    </row>
    <row r="13" spans="1:9" x14ac:dyDescent="0.25">
      <c r="A13" s="7" t="s">
        <v>21</v>
      </c>
      <c r="B13" s="7">
        <v>24</v>
      </c>
      <c r="C13" s="7">
        <v>2381034323.998857</v>
      </c>
      <c r="D13" s="7">
        <v>99209763.499952376</v>
      </c>
      <c r="E13" s="7"/>
      <c r="F13" s="7"/>
    </row>
    <row r="14" spans="1:9" ht="15.75" thickBot="1" x14ac:dyDescent="0.3">
      <c r="A14" s="8" t="s">
        <v>22</v>
      </c>
      <c r="B14" s="8">
        <v>25</v>
      </c>
      <c r="C14" s="8">
        <v>22586914915.468079</v>
      </c>
      <c r="D14" s="8"/>
      <c r="E14" s="8"/>
      <c r="F14" s="8"/>
    </row>
    <row r="15" spans="1:9" ht="15.75" thickBot="1" x14ac:dyDescent="0.3"/>
    <row r="16" spans="1:9" x14ac:dyDescent="0.25">
      <c r="A16" s="9"/>
      <c r="B16" s="9" t="s">
        <v>29</v>
      </c>
      <c r="C16" s="9" t="s">
        <v>17</v>
      </c>
      <c r="D16" s="9" t="s">
        <v>30</v>
      </c>
      <c r="E16" s="9" t="s">
        <v>31</v>
      </c>
      <c r="F16" s="9" t="s">
        <v>32</v>
      </c>
      <c r="G16" s="9" t="s">
        <v>33</v>
      </c>
      <c r="H16" s="9" t="s">
        <v>34</v>
      </c>
      <c r="I16" s="9" t="s">
        <v>35</v>
      </c>
    </row>
    <row r="17" spans="1:9" x14ac:dyDescent="0.25">
      <c r="A17" s="7" t="s">
        <v>23</v>
      </c>
      <c r="B17" s="7">
        <v>-6699.9285616458947</v>
      </c>
      <c r="C17" s="7">
        <v>5570.5570113342019</v>
      </c>
      <c r="D17" s="7">
        <v>-1.2027394294706621</v>
      </c>
      <c r="E17" s="7">
        <v>0.24080890965128729</v>
      </c>
      <c r="F17" s="7">
        <v>-18196.993164805466</v>
      </c>
      <c r="G17" s="7">
        <v>4797.1360415136769</v>
      </c>
      <c r="H17" s="7">
        <v>-18196.993164805466</v>
      </c>
      <c r="I17" s="7">
        <v>4797.1360415136769</v>
      </c>
    </row>
    <row r="18" spans="1:9" ht="15.75" thickBot="1" x14ac:dyDescent="0.3">
      <c r="A18" s="8" t="s">
        <v>36</v>
      </c>
      <c r="B18" s="8">
        <v>246028.67193233588</v>
      </c>
      <c r="C18" s="8">
        <v>17239.475096239163</v>
      </c>
      <c r="D18" s="8">
        <v>14.271239150779463</v>
      </c>
      <c r="E18" s="8">
        <v>3.1949051733509709E-13</v>
      </c>
      <c r="F18" s="8">
        <v>210448.14407798572</v>
      </c>
      <c r="G18" s="8">
        <v>281609.19978668605</v>
      </c>
      <c r="H18" s="8">
        <v>210448.14407798572</v>
      </c>
      <c r="I18" s="8">
        <v>281609.19978668605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workbookViewId="0">
      <selection activeCell="A14" sqref="A14"/>
    </sheetView>
  </sheetViews>
  <sheetFormatPr defaultRowHeight="15" x14ac:dyDescent="0.25"/>
  <cols>
    <col min="6" max="7" width="9.140625" style="1"/>
    <col min="8" max="8" width="14" style="1" bestFit="1" customWidth="1"/>
    <col min="9" max="9" width="9.140625" style="1"/>
    <col min="10" max="11" width="13.7109375" bestFit="1" customWidth="1"/>
    <col min="17" max="17" width="9.140625" style="1"/>
  </cols>
  <sheetData>
    <row r="1" spans="1:19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F1" s="1" t="s">
        <v>4</v>
      </c>
      <c r="G1" s="1" t="s">
        <v>4</v>
      </c>
      <c r="H1" s="1" t="s">
        <v>5</v>
      </c>
      <c r="I1" s="1" t="s">
        <v>11</v>
      </c>
      <c r="K1" s="1" t="s">
        <v>8</v>
      </c>
      <c r="P1" s="1" t="s">
        <v>9</v>
      </c>
      <c r="R1" s="1" t="s">
        <v>10</v>
      </c>
    </row>
    <row r="2" spans="1:19" x14ac:dyDescent="0.25">
      <c r="A2">
        <v>0.25</v>
      </c>
      <c r="C2">
        <v>47</v>
      </c>
      <c r="D2">
        <v>48</v>
      </c>
      <c r="F2" s="1">
        <f t="shared" ref="F2:F9" si="0">AVERAGE(A2:B2)</f>
        <v>0.25</v>
      </c>
      <c r="G2" s="5">
        <f t="shared" ref="G2:G9" si="1">F2*$L$2+$L$3</f>
        <v>0.13082352941176378</v>
      </c>
      <c r="H2" s="3">
        <f t="shared" ref="H2:H9" si="2">AVERAGE(C2:D2)</f>
        <v>47.5</v>
      </c>
      <c r="I2" s="3">
        <f>((H2/1000)*60)/$R$3</f>
        <v>22039.290189649477</v>
      </c>
      <c r="K2" s="4" t="s">
        <v>6</v>
      </c>
      <c r="L2" s="4">
        <v>0.98705882352941354</v>
      </c>
      <c r="M2" s="1"/>
      <c r="O2">
        <v>0.1</v>
      </c>
      <c r="P2">
        <v>141.26900694120314</v>
      </c>
      <c r="Q2">
        <v>4.2588497526128801</v>
      </c>
      <c r="R2">
        <v>1.2897632172550978E-4</v>
      </c>
      <c r="S2">
        <v>8.1366867407991916E-7</v>
      </c>
    </row>
    <row r="3" spans="1:19" x14ac:dyDescent="0.25">
      <c r="A3">
        <v>0.3</v>
      </c>
      <c r="C3">
        <v>75</v>
      </c>
      <c r="D3">
        <v>76</v>
      </c>
      <c r="F3" s="1">
        <f t="shared" si="0"/>
        <v>0.3</v>
      </c>
      <c r="G3" s="5">
        <f t="shared" si="1"/>
        <v>0.18017647058823444</v>
      </c>
      <c r="H3" s="3">
        <f t="shared" si="2"/>
        <v>75.5</v>
      </c>
      <c r="I3" s="3">
        <f t="shared" ref="I3:I27" si="3">((H3/1000)*60)/$R$3</f>
        <v>35030.87177512706</v>
      </c>
      <c r="K3" t="s">
        <v>7</v>
      </c>
      <c r="L3">
        <v>-0.1159411764705896</v>
      </c>
      <c r="O3">
        <v>0.2</v>
      </c>
      <c r="P3">
        <v>139.19498864618868</v>
      </c>
      <c r="Q3">
        <v>4.583872469886547</v>
      </c>
      <c r="R3">
        <v>1.2931450947265412E-4</v>
      </c>
      <c r="S3">
        <v>6.0586745006412503E-7</v>
      </c>
    </row>
    <row r="4" spans="1:19" x14ac:dyDescent="0.25">
      <c r="A4">
        <v>0.35</v>
      </c>
      <c r="C4">
        <v>92</v>
      </c>
      <c r="D4">
        <v>93</v>
      </c>
      <c r="F4" s="1">
        <f t="shared" si="0"/>
        <v>0.35</v>
      </c>
      <c r="G4" s="5">
        <f t="shared" si="1"/>
        <v>0.22952941176470509</v>
      </c>
      <c r="H4" s="3">
        <f t="shared" si="2"/>
        <v>92.5</v>
      </c>
      <c r="I4" s="3">
        <f t="shared" si="3"/>
        <v>42918.617737738452</v>
      </c>
      <c r="J4" s="2"/>
      <c r="K4" s="2"/>
      <c r="O4">
        <v>0.4</v>
      </c>
      <c r="P4">
        <v>147.72565446406207</v>
      </c>
      <c r="Q4">
        <v>7.4849881233712408</v>
      </c>
      <c r="R4">
        <v>1.5058539521874107E-4</v>
      </c>
      <c r="S4">
        <v>1.5830136894547533E-6</v>
      </c>
    </row>
    <row r="5" spans="1:19" x14ac:dyDescent="0.25">
      <c r="A5">
        <v>0.41</v>
      </c>
      <c r="B5">
        <v>0.40500000000000003</v>
      </c>
      <c r="C5">
        <v>113</v>
      </c>
      <c r="D5">
        <v>114</v>
      </c>
      <c r="F5" s="1">
        <f t="shared" si="0"/>
        <v>0.40749999999999997</v>
      </c>
      <c r="G5" s="5">
        <f t="shared" si="1"/>
        <v>0.28628529411764642</v>
      </c>
      <c r="H5" s="3">
        <f t="shared" si="2"/>
        <v>113.5</v>
      </c>
      <c r="I5" s="3">
        <f t="shared" si="3"/>
        <v>52662.303926846645</v>
      </c>
      <c r="J5" s="2"/>
      <c r="K5" s="2"/>
      <c r="O5">
        <v>0.6</v>
      </c>
      <c r="P5">
        <v>142.3438322534081</v>
      </c>
      <c r="Q5">
        <v>7.036096149365461</v>
      </c>
      <c r="R5">
        <v>1.3420399687698106E-4</v>
      </c>
      <c r="S5">
        <v>1.3378850756843428E-6</v>
      </c>
    </row>
    <row r="6" spans="1:19" x14ac:dyDescent="0.25">
      <c r="A6">
        <v>0.45</v>
      </c>
      <c r="B6">
        <v>0.45500000000000002</v>
      </c>
      <c r="C6">
        <v>135</v>
      </c>
      <c r="D6">
        <v>136</v>
      </c>
      <c r="F6" s="1">
        <f t="shared" si="0"/>
        <v>0.45250000000000001</v>
      </c>
      <c r="G6" s="5">
        <f t="shared" si="1"/>
        <v>0.33070294117647003</v>
      </c>
      <c r="H6" s="3">
        <f t="shared" si="2"/>
        <v>135.5</v>
      </c>
      <c r="I6" s="3">
        <f t="shared" si="3"/>
        <v>62869.975172579034</v>
      </c>
      <c r="J6" s="2"/>
      <c r="K6" s="2"/>
    </row>
    <row r="7" spans="1:19" x14ac:dyDescent="0.25">
      <c r="A7">
        <v>0.5</v>
      </c>
      <c r="C7">
        <v>151</v>
      </c>
      <c r="D7">
        <v>152</v>
      </c>
      <c r="F7" s="1">
        <f t="shared" si="0"/>
        <v>0.5</v>
      </c>
      <c r="G7" s="5">
        <f t="shared" si="1"/>
        <v>0.37758823529411717</v>
      </c>
      <c r="H7" s="3">
        <f t="shared" si="2"/>
        <v>151.5</v>
      </c>
      <c r="I7" s="3">
        <f t="shared" si="3"/>
        <v>70293.736078566217</v>
      </c>
      <c r="J7" s="2"/>
      <c r="K7" s="2"/>
    </row>
    <row r="8" spans="1:19" x14ac:dyDescent="0.25">
      <c r="A8">
        <v>0.6</v>
      </c>
      <c r="C8">
        <v>200</v>
      </c>
      <c r="F8" s="1">
        <f t="shared" si="0"/>
        <v>0.6</v>
      </c>
      <c r="G8" s="5">
        <f t="shared" si="1"/>
        <v>0.47629411764705848</v>
      </c>
      <c r="H8" s="3">
        <f t="shared" si="2"/>
        <v>200</v>
      </c>
      <c r="I8" s="3">
        <f t="shared" si="3"/>
        <v>92797.011324839899</v>
      </c>
      <c r="J8" s="2"/>
      <c r="K8" s="2"/>
    </row>
    <row r="9" spans="1:19" x14ac:dyDescent="0.25">
      <c r="A9">
        <v>0.7</v>
      </c>
      <c r="C9">
        <v>269</v>
      </c>
      <c r="F9" s="1">
        <f t="shared" si="0"/>
        <v>0.7</v>
      </c>
      <c r="G9" s="5">
        <f t="shared" si="1"/>
        <v>0.57499999999999973</v>
      </c>
      <c r="H9" s="3">
        <f t="shared" si="2"/>
        <v>269</v>
      </c>
      <c r="I9" s="3">
        <f t="shared" si="3"/>
        <v>124811.98023190966</v>
      </c>
      <c r="J9" s="2"/>
      <c r="K9" s="2"/>
    </row>
    <row r="10" spans="1:19" x14ac:dyDescent="0.25">
      <c r="A10">
        <v>0.25</v>
      </c>
      <c r="C10">
        <v>53</v>
      </c>
      <c r="D10">
        <v>54</v>
      </c>
      <c r="F10" s="1">
        <f t="shared" ref="F10:F16" si="4">AVERAGE(A10:B10)</f>
        <v>0.25</v>
      </c>
      <c r="G10" s="5">
        <f t="shared" ref="G10:G16" si="5">F10*$L$2+$L$3</f>
        <v>0.13082352941176378</v>
      </c>
      <c r="H10" s="3">
        <f t="shared" ref="H10:H15" si="6">AVERAGE(C10:D10)</f>
        <v>53.5</v>
      </c>
      <c r="I10" s="3">
        <f t="shared" si="3"/>
        <v>24823.200529394671</v>
      </c>
      <c r="J10" s="2"/>
      <c r="K10" s="2"/>
    </row>
    <row r="11" spans="1:19" x14ac:dyDescent="0.25">
      <c r="A11">
        <v>0.3</v>
      </c>
      <c r="C11">
        <v>82</v>
      </c>
      <c r="D11">
        <v>83</v>
      </c>
      <c r="F11" s="1">
        <f t="shared" si="4"/>
        <v>0.3</v>
      </c>
      <c r="G11" s="5">
        <f t="shared" si="5"/>
        <v>0.18017647058823444</v>
      </c>
      <c r="H11" s="3">
        <f t="shared" si="6"/>
        <v>82.5</v>
      </c>
      <c r="I11" s="3">
        <f t="shared" si="3"/>
        <v>38278.76717149646</v>
      </c>
      <c r="J11" s="2"/>
      <c r="K11" s="2"/>
    </row>
    <row r="12" spans="1:19" x14ac:dyDescent="0.25">
      <c r="A12">
        <v>0.35</v>
      </c>
      <c r="C12">
        <v>106</v>
      </c>
      <c r="D12">
        <v>107</v>
      </c>
      <c r="F12" s="1">
        <f t="shared" si="4"/>
        <v>0.35</v>
      </c>
      <c r="G12" s="5">
        <f t="shared" si="5"/>
        <v>0.22952941176470509</v>
      </c>
      <c r="H12" s="3">
        <f t="shared" si="6"/>
        <v>106.5</v>
      </c>
      <c r="I12" s="3">
        <f t="shared" si="3"/>
        <v>49414.408530477245</v>
      </c>
      <c r="J12" s="2"/>
      <c r="K12" s="2"/>
    </row>
    <row r="13" spans="1:19" x14ac:dyDescent="0.25">
      <c r="A13">
        <v>0.41</v>
      </c>
      <c r="B13">
        <v>0.40500000000000003</v>
      </c>
      <c r="C13">
        <v>136</v>
      </c>
      <c r="F13" s="1">
        <f t="shared" si="4"/>
        <v>0.40749999999999997</v>
      </c>
      <c r="G13" s="5">
        <f t="shared" si="5"/>
        <v>0.28628529411764642</v>
      </c>
      <c r="H13" s="3">
        <f t="shared" si="6"/>
        <v>136</v>
      </c>
      <c r="I13" s="3">
        <f t="shared" si="3"/>
        <v>63101.967700891131</v>
      </c>
      <c r="J13" s="2"/>
      <c r="K13" s="2"/>
    </row>
    <row r="14" spans="1:19" x14ac:dyDescent="0.25">
      <c r="A14">
        <v>0.45</v>
      </c>
      <c r="B14">
        <v>0.45500000000000002</v>
      </c>
      <c r="C14">
        <v>151</v>
      </c>
      <c r="D14">
        <v>152</v>
      </c>
      <c r="F14" s="1">
        <f t="shared" si="4"/>
        <v>0.45250000000000001</v>
      </c>
      <c r="G14" s="5">
        <f t="shared" si="5"/>
        <v>0.33070294117647003</v>
      </c>
      <c r="H14" s="3">
        <f t="shared" si="6"/>
        <v>151.5</v>
      </c>
      <c r="I14" s="3">
        <f t="shared" si="3"/>
        <v>70293.736078566217</v>
      </c>
      <c r="J14" s="2"/>
      <c r="K14" s="2"/>
    </row>
    <row r="15" spans="1:19" x14ac:dyDescent="0.25">
      <c r="A15">
        <v>0.5</v>
      </c>
      <c r="C15">
        <v>187</v>
      </c>
      <c r="D15">
        <v>188</v>
      </c>
      <c r="F15" s="1">
        <f t="shared" si="4"/>
        <v>0.5</v>
      </c>
      <c r="G15" s="5">
        <f t="shared" si="5"/>
        <v>0.37758823529411717</v>
      </c>
      <c r="H15" s="3">
        <f t="shared" si="6"/>
        <v>187.5</v>
      </c>
      <c r="I15" s="3">
        <f t="shared" si="3"/>
        <v>86997.198117037406</v>
      </c>
      <c r="J15" s="2"/>
      <c r="K15" s="2"/>
    </row>
    <row r="16" spans="1:19" x14ac:dyDescent="0.25">
      <c r="A16">
        <v>0.6</v>
      </c>
      <c r="C16">
        <v>260</v>
      </c>
      <c r="F16" s="1">
        <f t="shared" si="4"/>
        <v>0.6</v>
      </c>
      <c r="G16" s="5">
        <f t="shared" si="5"/>
        <v>0.47629411764705848</v>
      </c>
      <c r="H16" s="3">
        <f t="shared" ref="H16" si="7">AVERAGE(C16:D16)</f>
        <v>260</v>
      </c>
      <c r="I16" s="3">
        <f t="shared" si="3"/>
        <v>120636.11472229188</v>
      </c>
      <c r="J16" s="2"/>
      <c r="K16" s="2"/>
    </row>
    <row r="17" spans="1:9" x14ac:dyDescent="0.25">
      <c r="A17">
        <v>0.3</v>
      </c>
      <c r="C17">
        <v>81</v>
      </c>
      <c r="D17">
        <v>82</v>
      </c>
      <c r="F17" s="1">
        <f t="shared" ref="F17:F22" si="8">AVERAGE(A17:B17)</f>
        <v>0.3</v>
      </c>
      <c r="G17" s="5">
        <f t="shared" ref="G17:G22" si="9">F17*$L$2+$L$3</f>
        <v>0.18017647058823444</v>
      </c>
      <c r="H17" s="3">
        <f t="shared" ref="H17:H22" si="10">AVERAGE(C17:D17)</f>
        <v>81.5</v>
      </c>
      <c r="I17" s="3">
        <f t="shared" si="3"/>
        <v>37814.782114872265</v>
      </c>
    </row>
    <row r="18" spans="1:9" x14ac:dyDescent="0.25">
      <c r="A18">
        <v>0.35</v>
      </c>
      <c r="C18">
        <v>111</v>
      </c>
      <c r="F18" s="1">
        <f t="shared" si="8"/>
        <v>0.35</v>
      </c>
      <c r="G18" s="5">
        <f t="shared" si="9"/>
        <v>0.22952941176470509</v>
      </c>
      <c r="H18" s="3">
        <f t="shared" si="10"/>
        <v>111</v>
      </c>
      <c r="I18" s="3">
        <f t="shared" si="3"/>
        <v>51502.341285286144</v>
      </c>
    </row>
    <row r="19" spans="1:9" x14ac:dyDescent="0.25">
      <c r="A19">
        <v>0.4</v>
      </c>
      <c r="C19">
        <v>138</v>
      </c>
      <c r="F19" s="1">
        <f t="shared" si="8"/>
        <v>0.4</v>
      </c>
      <c r="G19" s="5">
        <f t="shared" si="9"/>
        <v>0.27888235294117586</v>
      </c>
      <c r="H19" s="3">
        <f t="shared" si="10"/>
        <v>138</v>
      </c>
      <c r="I19" s="3">
        <f t="shared" si="3"/>
        <v>64029.937814139535</v>
      </c>
    </row>
    <row r="20" spans="1:9" x14ac:dyDescent="0.25">
      <c r="A20">
        <v>0.45</v>
      </c>
      <c r="C20">
        <v>156</v>
      </c>
      <c r="F20" s="1">
        <f t="shared" si="8"/>
        <v>0.45</v>
      </c>
      <c r="G20" s="5">
        <f t="shared" si="9"/>
        <v>0.32823529411764651</v>
      </c>
      <c r="H20" s="3">
        <f t="shared" si="10"/>
        <v>156</v>
      </c>
      <c r="I20" s="3">
        <f t="shared" si="3"/>
        <v>72381.668833375108</v>
      </c>
    </row>
    <row r="21" spans="1:9" x14ac:dyDescent="0.25">
      <c r="A21">
        <v>0.5</v>
      </c>
      <c r="C21">
        <v>193</v>
      </c>
      <c r="F21" s="1">
        <f t="shared" si="8"/>
        <v>0.5</v>
      </c>
      <c r="G21" s="5">
        <f t="shared" si="9"/>
        <v>0.37758823529411717</v>
      </c>
      <c r="H21" s="3">
        <f t="shared" si="10"/>
        <v>193</v>
      </c>
      <c r="I21" s="3">
        <f t="shared" si="3"/>
        <v>89549.115928470506</v>
      </c>
    </row>
    <row r="22" spans="1:9" x14ac:dyDescent="0.25">
      <c r="A22">
        <v>0.6</v>
      </c>
      <c r="B22">
        <v>0.61</v>
      </c>
      <c r="C22">
        <v>265</v>
      </c>
      <c r="F22" s="1">
        <f t="shared" si="8"/>
        <v>0.60499999999999998</v>
      </c>
      <c r="G22" s="5">
        <f t="shared" si="9"/>
        <v>0.48122941176470563</v>
      </c>
      <c r="H22" s="3">
        <f t="shared" si="10"/>
        <v>265</v>
      </c>
      <c r="I22" s="3">
        <f t="shared" si="3"/>
        <v>122956.04000541287</v>
      </c>
    </row>
    <row r="23" spans="1:9" x14ac:dyDescent="0.25">
      <c r="A23">
        <v>0.3</v>
      </c>
      <c r="C23">
        <v>83</v>
      </c>
      <c r="D23">
        <v>84</v>
      </c>
      <c r="F23" s="1">
        <f>AVERAGE(A23:B23)</f>
        <v>0.3</v>
      </c>
      <c r="G23" s="5">
        <f>F23*$L$2+$L$3</f>
        <v>0.18017647058823444</v>
      </c>
      <c r="H23" s="3">
        <f>AVERAGE(C23:D23)</f>
        <v>83.5</v>
      </c>
      <c r="I23" s="3">
        <f t="shared" si="3"/>
        <v>38742.752228120662</v>
      </c>
    </row>
    <row r="24" spans="1:9" x14ac:dyDescent="0.25">
      <c r="A24">
        <v>0.35</v>
      </c>
      <c r="C24">
        <v>114</v>
      </c>
      <c r="D24">
        <v>115</v>
      </c>
      <c r="F24" s="1">
        <f>AVERAGE(A24:B24)</f>
        <v>0.35</v>
      </c>
      <c r="G24" s="5">
        <f>F24*$L$2+$L$3</f>
        <v>0.22952941176470509</v>
      </c>
      <c r="H24" s="3">
        <f>AVERAGE(C24:D24)</f>
        <v>114.5</v>
      </c>
      <c r="I24" s="3">
        <f t="shared" si="3"/>
        <v>53126.28898347084</v>
      </c>
    </row>
    <row r="25" spans="1:9" x14ac:dyDescent="0.25">
      <c r="A25">
        <v>0.4</v>
      </c>
      <c r="C25">
        <v>151</v>
      </c>
      <c r="F25" s="1">
        <f>AVERAGE(A25:B25)</f>
        <v>0.4</v>
      </c>
      <c r="G25" s="5">
        <f>F25*$L$2+$L$3</f>
        <v>0.27888235294117586</v>
      </c>
      <c r="H25" s="3">
        <f>AVERAGE(C25:D25)</f>
        <v>151</v>
      </c>
      <c r="I25" s="3">
        <f t="shared" si="3"/>
        <v>70061.743550254119</v>
      </c>
    </row>
    <row r="26" spans="1:9" x14ac:dyDescent="0.25">
      <c r="A26">
        <v>0.45</v>
      </c>
      <c r="C26">
        <v>195</v>
      </c>
      <c r="F26" s="1">
        <f>AVERAGE(A26:B26)</f>
        <v>0.45</v>
      </c>
      <c r="G26" s="5">
        <f>F26*$L$2+$L$3</f>
        <v>0.32823529411764651</v>
      </c>
      <c r="H26" s="3">
        <f>AVERAGE(C26:D26)</f>
        <v>195</v>
      </c>
      <c r="I26" s="3">
        <f t="shared" si="3"/>
        <v>90477.086041718911</v>
      </c>
    </row>
    <row r="27" spans="1:9" x14ac:dyDescent="0.25">
      <c r="A27">
        <v>0.5</v>
      </c>
      <c r="C27">
        <v>245</v>
      </c>
      <c r="D27">
        <v>246</v>
      </c>
      <c r="F27" s="1">
        <f>AVERAGE(A27:B27)</f>
        <v>0.5</v>
      </c>
      <c r="G27" s="5">
        <f>F27*$L$2+$L$3</f>
        <v>0.37758823529411717</v>
      </c>
      <c r="H27" s="3">
        <f>AVERAGE(C27:D27)</f>
        <v>245.5</v>
      </c>
      <c r="I27" s="3">
        <f t="shared" si="3"/>
        <v>113908.33140124097</v>
      </c>
    </row>
    <row r="31" spans="1:9" x14ac:dyDescent="0.25">
      <c r="G31" s="5"/>
      <c r="H31" s="3"/>
    </row>
    <row r="32" spans="1:9" x14ac:dyDescent="0.25">
      <c r="G32" s="5"/>
      <c r="H32" s="3"/>
    </row>
    <row r="33" spans="7:8" x14ac:dyDescent="0.25">
      <c r="G33" s="5"/>
      <c r="H33" s="3"/>
    </row>
    <row r="34" spans="7:8" x14ac:dyDescent="0.25">
      <c r="G34" s="5"/>
      <c r="H34" s="3"/>
    </row>
    <row r="35" spans="7:8" x14ac:dyDescent="0.25">
      <c r="G35" s="5"/>
      <c r="H35" s="3"/>
    </row>
    <row r="36" spans="7:8" x14ac:dyDescent="0.25">
      <c r="G36" s="5"/>
      <c r="H36" s="3"/>
    </row>
    <row r="37" spans="7:8" x14ac:dyDescent="0.25">
      <c r="G37" s="5"/>
      <c r="H37" s="3"/>
    </row>
    <row r="38" spans="7:8" x14ac:dyDescent="0.25">
      <c r="G38" s="5"/>
      <c r="H38" s="3"/>
    </row>
    <row r="39" spans="7:8" x14ac:dyDescent="0.25">
      <c r="G39" s="5"/>
      <c r="H39" s="3"/>
    </row>
    <row r="40" spans="7:8" x14ac:dyDescent="0.25">
      <c r="G40" s="5"/>
      <c r="H40" s="3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B18" sqref="B18:C18"/>
    </sheetView>
  </sheetViews>
  <sheetFormatPr defaultRowHeight="15" x14ac:dyDescent="0.25"/>
  <sheetData>
    <row r="1" spans="1:9" x14ac:dyDescent="0.25">
      <c r="A1" t="s">
        <v>12</v>
      </c>
    </row>
    <row r="2" spans="1:9" ht="15.75" thickBot="1" x14ac:dyDescent="0.3"/>
    <row r="3" spans="1:9" x14ac:dyDescent="0.25">
      <c r="A3" s="10" t="s">
        <v>13</v>
      </c>
      <c r="B3" s="10"/>
    </row>
    <row r="4" spans="1:9" x14ac:dyDescent="0.25">
      <c r="A4" s="7" t="s">
        <v>14</v>
      </c>
      <c r="B4" s="7">
        <v>0.93401346497039706</v>
      </c>
    </row>
    <row r="5" spans="1:9" x14ac:dyDescent="0.25">
      <c r="A5" s="7" t="s">
        <v>15</v>
      </c>
      <c r="B5" s="7">
        <v>0.87238115274600714</v>
      </c>
    </row>
    <row r="6" spans="1:9" x14ac:dyDescent="0.25">
      <c r="A6" s="7" t="s">
        <v>16</v>
      </c>
      <c r="B6" s="7">
        <v>0.86862765723853674</v>
      </c>
    </row>
    <row r="7" spans="1:9" x14ac:dyDescent="0.25">
      <c r="A7" s="7" t="s">
        <v>17</v>
      </c>
      <c r="B7" s="7">
        <v>10910.143725936552</v>
      </c>
    </row>
    <row r="8" spans="1:9" ht="15.75" thickBot="1" x14ac:dyDescent="0.3">
      <c r="A8" s="8" t="s">
        <v>18</v>
      </c>
      <c r="B8" s="8">
        <v>36</v>
      </c>
    </row>
    <row r="10" spans="1:9" ht="15.75" thickBot="1" x14ac:dyDescent="0.3">
      <c r="A10" t="s">
        <v>19</v>
      </c>
    </row>
    <row r="11" spans="1:9" x14ac:dyDescent="0.25">
      <c r="A11" s="9"/>
      <c r="B11" s="9" t="s">
        <v>24</v>
      </c>
      <c r="C11" s="9" t="s">
        <v>25</v>
      </c>
      <c r="D11" s="9" t="s">
        <v>26</v>
      </c>
      <c r="E11" s="9" t="s">
        <v>27</v>
      </c>
      <c r="F11" s="9" t="s">
        <v>28</v>
      </c>
    </row>
    <row r="12" spans="1:9" x14ac:dyDescent="0.25">
      <c r="A12" s="7" t="s">
        <v>20</v>
      </c>
      <c r="B12" s="7">
        <v>1</v>
      </c>
      <c r="C12" s="7">
        <v>27665040965.946659</v>
      </c>
      <c r="D12" s="7">
        <v>27665040965.946659</v>
      </c>
      <c r="E12" s="7">
        <v>232.41832873111309</v>
      </c>
      <c r="F12" s="7">
        <v>9.1507819067478506E-17</v>
      </c>
    </row>
    <row r="13" spans="1:9" x14ac:dyDescent="0.25">
      <c r="A13" s="7" t="s">
        <v>21</v>
      </c>
      <c r="B13" s="7">
        <v>34</v>
      </c>
      <c r="C13" s="7">
        <v>4047062028.1001525</v>
      </c>
      <c r="D13" s="7">
        <v>119031236.12059271</v>
      </c>
      <c r="E13" s="7"/>
      <c r="F13" s="7"/>
    </row>
    <row r="14" spans="1:9" ht="15.75" thickBot="1" x14ac:dyDescent="0.3">
      <c r="A14" s="8" t="s">
        <v>22</v>
      </c>
      <c r="B14" s="8">
        <v>35</v>
      </c>
      <c r="C14" s="8">
        <v>31712102994.04681</v>
      </c>
      <c r="D14" s="8"/>
      <c r="E14" s="8"/>
      <c r="F14" s="8"/>
    </row>
    <row r="15" spans="1:9" ht="15.75" thickBot="1" x14ac:dyDescent="0.3"/>
    <row r="16" spans="1:9" x14ac:dyDescent="0.25">
      <c r="A16" s="9"/>
      <c r="B16" s="9" t="s">
        <v>29</v>
      </c>
      <c r="C16" s="9" t="s">
        <v>17</v>
      </c>
      <c r="D16" s="9" t="s">
        <v>30</v>
      </c>
      <c r="E16" s="9" t="s">
        <v>31</v>
      </c>
      <c r="F16" s="9" t="s">
        <v>32</v>
      </c>
      <c r="G16" s="9" t="s">
        <v>33</v>
      </c>
      <c r="H16" s="9" t="s">
        <v>34</v>
      </c>
      <c r="I16" s="9" t="s">
        <v>35</v>
      </c>
    </row>
    <row r="17" spans="1:9" x14ac:dyDescent="0.25">
      <c r="A17" s="7" t="s">
        <v>23</v>
      </c>
      <c r="B17" s="7">
        <v>4522.0844210693613</v>
      </c>
      <c r="C17" s="7">
        <v>3619.7386734946931</v>
      </c>
      <c r="D17" s="7">
        <v>1.2492847768768607</v>
      </c>
      <c r="E17" s="7">
        <v>0.22009340339825637</v>
      </c>
      <c r="F17" s="7">
        <v>-2834.1096233052322</v>
      </c>
      <c r="G17" s="7">
        <v>11878.278465443955</v>
      </c>
      <c r="H17" s="7">
        <v>-2834.1096233052322</v>
      </c>
      <c r="I17" s="7">
        <v>11878.278465443955</v>
      </c>
    </row>
    <row r="18" spans="1:9" ht="15.75" thickBot="1" x14ac:dyDescent="0.3">
      <c r="A18" s="8" t="s">
        <v>36</v>
      </c>
      <c r="B18" s="8">
        <v>286991.66471051698</v>
      </c>
      <c r="C18" s="8">
        <v>18824.961489938883</v>
      </c>
      <c r="D18" s="8">
        <v>15.245272340339259</v>
      </c>
      <c r="E18" s="8">
        <v>9.1507819067477212E-17</v>
      </c>
      <c r="F18" s="8">
        <v>248734.74008447118</v>
      </c>
      <c r="G18" s="8">
        <v>325248.58933656279</v>
      </c>
      <c r="H18" s="8">
        <v>248734.74008447118</v>
      </c>
      <c r="I18" s="8">
        <v>325248.58933656279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workbookViewId="0">
      <selection activeCell="L7" sqref="L7"/>
    </sheetView>
  </sheetViews>
  <sheetFormatPr defaultRowHeight="15" x14ac:dyDescent="0.25"/>
  <cols>
    <col min="6" max="7" width="9.140625" style="1"/>
    <col min="8" max="8" width="14" style="1" bestFit="1" customWidth="1"/>
    <col min="9" max="9" width="9.140625" style="1"/>
    <col min="10" max="11" width="13.7109375" bestFit="1" customWidth="1"/>
    <col min="17" max="17" width="9.140625" style="1"/>
  </cols>
  <sheetData>
    <row r="1" spans="1:19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F1" s="1" t="s">
        <v>4</v>
      </c>
      <c r="G1" s="1" t="s">
        <v>4</v>
      </c>
      <c r="H1" s="1" t="s">
        <v>5</v>
      </c>
      <c r="I1" s="1" t="s">
        <v>11</v>
      </c>
      <c r="K1" s="1" t="s">
        <v>8</v>
      </c>
      <c r="P1" s="1" t="s">
        <v>9</v>
      </c>
      <c r="R1" s="1" t="s">
        <v>10</v>
      </c>
    </row>
    <row r="2" spans="1:19" x14ac:dyDescent="0.25">
      <c r="A2">
        <v>0.16500000000000001</v>
      </c>
      <c r="B2">
        <v>0.16</v>
      </c>
      <c r="C2">
        <v>25</v>
      </c>
      <c r="D2">
        <v>26</v>
      </c>
      <c r="F2" s="1">
        <f t="shared" ref="F2:F11" si="0">AVERAGE(A2:B2)</f>
        <v>0.16250000000000001</v>
      </c>
      <c r="G2" s="5">
        <f>F2*$L$2+$L$3</f>
        <v>4.4455882352940096E-2</v>
      </c>
      <c r="H2" s="3">
        <f>AVERAGE(C2:D2)</f>
        <v>25.5</v>
      </c>
      <c r="I2" s="3">
        <f>((H2/1000)*60)/$R$4</f>
        <v>10160.347872896402</v>
      </c>
      <c r="K2" s="4" t="s">
        <v>6</v>
      </c>
      <c r="L2" s="4">
        <v>0.98705882352941354</v>
      </c>
      <c r="M2" s="1"/>
      <c r="O2">
        <v>0.1</v>
      </c>
      <c r="P2">
        <v>141.26900694120314</v>
      </c>
      <c r="Q2">
        <v>4.2588497526128801</v>
      </c>
      <c r="R2">
        <v>1.2897632172550978E-4</v>
      </c>
      <c r="S2">
        <v>8.1366867407991916E-7</v>
      </c>
    </row>
    <row r="3" spans="1:19" x14ac:dyDescent="0.25">
      <c r="A3">
        <v>0.2</v>
      </c>
      <c r="C3">
        <v>43</v>
      </c>
      <c r="D3">
        <v>44</v>
      </c>
      <c r="F3" s="1">
        <f t="shared" si="0"/>
        <v>0.2</v>
      </c>
      <c r="G3" s="5">
        <f t="shared" ref="G3:G11" si="1">F3*$L$2+$L$3</f>
        <v>8.1470588235293129E-2</v>
      </c>
      <c r="H3" s="3">
        <f t="shared" ref="H3:H11" si="2">AVERAGE(C3:D3)</f>
        <v>43.5</v>
      </c>
      <c r="I3" s="3">
        <f t="shared" ref="I3:I37" si="3">((H3/1000)*60)/$R$4</f>
        <v>17332.358136117393</v>
      </c>
      <c r="K3" t="s">
        <v>7</v>
      </c>
      <c r="L3">
        <v>-0.1159411764705896</v>
      </c>
      <c r="O3">
        <v>0.2</v>
      </c>
      <c r="P3">
        <v>139.19498864618868</v>
      </c>
      <c r="Q3">
        <v>4.583872469886547</v>
      </c>
      <c r="R3">
        <v>1.2931450947265412E-4</v>
      </c>
      <c r="S3">
        <v>6.0586745006412503E-7</v>
      </c>
    </row>
    <row r="4" spans="1:19" x14ac:dyDescent="0.25">
      <c r="A4">
        <v>0.22500000000000001</v>
      </c>
      <c r="C4">
        <v>54</v>
      </c>
      <c r="D4">
        <v>55</v>
      </c>
      <c r="F4" s="1">
        <f t="shared" si="0"/>
        <v>0.22500000000000001</v>
      </c>
      <c r="G4" s="5">
        <f t="shared" si="1"/>
        <v>0.10614705882352846</v>
      </c>
      <c r="H4" s="3">
        <f t="shared" si="2"/>
        <v>54.5</v>
      </c>
      <c r="I4" s="3">
        <f t="shared" si="3"/>
        <v>21715.253296974664</v>
      </c>
      <c r="J4" s="2"/>
      <c r="K4" s="2"/>
      <c r="O4">
        <v>0.4</v>
      </c>
      <c r="P4">
        <v>147.72565446406207</v>
      </c>
      <c r="Q4">
        <v>7.4849881233712408</v>
      </c>
      <c r="R4">
        <v>1.5058539521874107E-4</v>
      </c>
      <c r="S4">
        <v>1.5830136894547533E-6</v>
      </c>
    </row>
    <row r="5" spans="1:19" x14ac:dyDescent="0.25">
      <c r="A5">
        <v>0.27500000000000002</v>
      </c>
      <c r="C5">
        <v>95</v>
      </c>
      <c r="D5">
        <v>96</v>
      </c>
      <c r="F5" s="1">
        <f t="shared" si="0"/>
        <v>0.27500000000000002</v>
      </c>
      <c r="G5" s="5">
        <f t="shared" si="1"/>
        <v>0.15549999999999914</v>
      </c>
      <c r="H5" s="3">
        <f t="shared" si="2"/>
        <v>95.5</v>
      </c>
      <c r="I5" s="3">
        <f t="shared" si="3"/>
        <v>38051.498896533587</v>
      </c>
      <c r="J5" s="2"/>
      <c r="K5" s="2"/>
      <c r="O5">
        <v>0.6</v>
      </c>
      <c r="P5">
        <v>142.3438322534081</v>
      </c>
      <c r="Q5">
        <v>7.036096149365461</v>
      </c>
      <c r="R5">
        <v>1.3420399687698106E-4</v>
      </c>
      <c r="S5">
        <v>1.3378850756843428E-6</v>
      </c>
    </row>
    <row r="6" spans="1:19" x14ac:dyDescent="0.25">
      <c r="A6">
        <v>0.3</v>
      </c>
      <c r="B6">
        <v>0.31</v>
      </c>
      <c r="C6">
        <v>114</v>
      </c>
      <c r="D6">
        <v>115</v>
      </c>
      <c r="F6" s="1">
        <f t="shared" si="0"/>
        <v>0.30499999999999999</v>
      </c>
      <c r="G6" s="5">
        <f t="shared" si="1"/>
        <v>0.18511176470588153</v>
      </c>
      <c r="H6" s="3">
        <f t="shared" si="2"/>
        <v>114.5</v>
      </c>
      <c r="I6" s="3">
        <f t="shared" si="3"/>
        <v>45621.95417437797</v>
      </c>
      <c r="J6" s="2"/>
      <c r="K6" s="2"/>
    </row>
    <row r="7" spans="1:19" x14ac:dyDescent="0.25">
      <c r="A7">
        <v>0.34</v>
      </c>
      <c r="B7">
        <v>0.35</v>
      </c>
      <c r="C7">
        <v>126</v>
      </c>
      <c r="D7">
        <v>127</v>
      </c>
      <c r="F7" s="1">
        <f t="shared" si="0"/>
        <v>0.34499999999999997</v>
      </c>
      <c r="G7" s="5">
        <f t="shared" si="1"/>
        <v>0.22459411764705806</v>
      </c>
      <c r="H7" s="3">
        <f t="shared" si="2"/>
        <v>126.5</v>
      </c>
      <c r="I7" s="3">
        <f t="shared" si="3"/>
        <v>50403.294349858625</v>
      </c>
      <c r="J7" s="2"/>
      <c r="K7" s="2"/>
    </row>
    <row r="8" spans="1:19" x14ac:dyDescent="0.25">
      <c r="A8">
        <v>0.375</v>
      </c>
      <c r="B8">
        <v>0.37</v>
      </c>
      <c r="C8">
        <v>151</v>
      </c>
      <c r="D8">
        <v>152</v>
      </c>
      <c r="F8" s="1">
        <f t="shared" si="0"/>
        <v>0.3725</v>
      </c>
      <c r="G8" s="5">
        <f t="shared" si="1"/>
        <v>0.25173823529411693</v>
      </c>
      <c r="H8" s="3">
        <f t="shared" si="2"/>
        <v>151.5</v>
      </c>
      <c r="I8" s="3">
        <f t="shared" si="3"/>
        <v>60364.419715443335</v>
      </c>
      <c r="J8" s="2"/>
      <c r="K8" s="2"/>
    </row>
    <row r="9" spans="1:19" x14ac:dyDescent="0.25">
      <c r="A9">
        <v>0.42</v>
      </c>
      <c r="C9">
        <v>190</v>
      </c>
      <c r="D9">
        <v>191</v>
      </c>
      <c r="F9" s="1">
        <f t="shared" si="0"/>
        <v>0.42</v>
      </c>
      <c r="G9" s="5">
        <f t="shared" si="1"/>
        <v>0.29862352941176407</v>
      </c>
      <c r="H9" s="3">
        <f t="shared" si="2"/>
        <v>190.5</v>
      </c>
      <c r="I9" s="3">
        <f t="shared" si="3"/>
        <v>75903.775285755473</v>
      </c>
      <c r="J9" s="2"/>
      <c r="K9" s="2"/>
    </row>
    <row r="10" spans="1:19" x14ac:dyDescent="0.25">
      <c r="A10">
        <v>0.47</v>
      </c>
      <c r="B10">
        <v>0.42</v>
      </c>
      <c r="C10">
        <v>225</v>
      </c>
      <c r="D10">
        <v>226</v>
      </c>
      <c r="F10" s="1">
        <f t="shared" si="0"/>
        <v>0.44499999999999995</v>
      </c>
      <c r="G10" s="5">
        <f t="shared" si="1"/>
        <v>0.32329999999999937</v>
      </c>
      <c r="H10" s="3">
        <f t="shared" si="2"/>
        <v>225.5</v>
      </c>
      <c r="I10" s="3">
        <f t="shared" si="3"/>
        <v>89849.350797574079</v>
      </c>
      <c r="J10" s="2"/>
      <c r="K10" s="2"/>
    </row>
    <row r="11" spans="1:19" x14ac:dyDescent="0.25">
      <c r="A11">
        <v>0.52</v>
      </c>
      <c r="C11">
        <v>268</v>
      </c>
      <c r="D11">
        <v>269</v>
      </c>
      <c r="F11" s="1">
        <f t="shared" si="0"/>
        <v>0.52</v>
      </c>
      <c r="G11" s="5">
        <f t="shared" si="1"/>
        <v>0.39732941176470543</v>
      </c>
      <c r="H11" s="3">
        <f t="shared" si="2"/>
        <v>268.5</v>
      </c>
      <c r="I11" s="3">
        <f t="shared" si="3"/>
        <v>106982.48642637976</v>
      </c>
      <c r="J11" s="2"/>
      <c r="K11" s="2"/>
    </row>
    <row r="12" spans="1:19" x14ac:dyDescent="0.25">
      <c r="A12">
        <v>0.13</v>
      </c>
      <c r="B12">
        <v>0.14000000000000001</v>
      </c>
      <c r="C12">
        <v>25</v>
      </c>
      <c r="D12">
        <v>26</v>
      </c>
      <c r="F12" s="1">
        <f t="shared" ref="F12:F22" si="4">AVERAGE(A12:B12)</f>
        <v>0.13500000000000001</v>
      </c>
      <c r="G12" s="5">
        <f t="shared" ref="G12:G37" si="5">F12*$L$2+$L$3</f>
        <v>1.7311764705881222E-2</v>
      </c>
      <c r="H12" s="3">
        <f t="shared" ref="H12:H22" si="6">AVERAGE(C12:D12)</f>
        <v>25.5</v>
      </c>
      <c r="I12" s="3">
        <f t="shared" si="3"/>
        <v>10160.347872896402</v>
      </c>
      <c r="J12" s="2"/>
      <c r="K12" s="2"/>
    </row>
    <row r="13" spans="1:19" x14ac:dyDescent="0.25">
      <c r="A13">
        <v>0.15</v>
      </c>
      <c r="C13">
        <v>45</v>
      </c>
      <c r="D13">
        <v>46</v>
      </c>
      <c r="F13" s="1">
        <f t="shared" si="4"/>
        <v>0.15</v>
      </c>
      <c r="G13" s="5">
        <f t="shared" si="5"/>
        <v>3.2117647058822418E-2</v>
      </c>
      <c r="H13" s="3">
        <f t="shared" si="6"/>
        <v>45.5</v>
      </c>
      <c r="I13" s="3">
        <f t="shared" si="3"/>
        <v>18129.24816536417</v>
      </c>
      <c r="J13" s="2"/>
      <c r="K13" s="2"/>
    </row>
    <row r="14" spans="1:19" x14ac:dyDescent="0.25">
      <c r="A14">
        <v>0.17499999999999999</v>
      </c>
      <c r="C14">
        <v>64</v>
      </c>
      <c r="D14">
        <v>65</v>
      </c>
      <c r="F14" s="1">
        <f t="shared" si="4"/>
        <v>0.17499999999999999</v>
      </c>
      <c r="G14" s="5">
        <f t="shared" si="5"/>
        <v>5.6794117647057746E-2</v>
      </c>
      <c r="H14" s="3">
        <f t="shared" si="6"/>
        <v>64.5</v>
      </c>
      <c r="I14" s="3">
        <f t="shared" si="3"/>
        <v>25699.703443208549</v>
      </c>
    </row>
    <row r="15" spans="1:19" x14ac:dyDescent="0.25">
      <c r="A15">
        <v>0.18</v>
      </c>
      <c r="B15">
        <v>0.19</v>
      </c>
      <c r="C15">
        <v>88</v>
      </c>
      <c r="D15">
        <v>89</v>
      </c>
      <c r="F15" s="1">
        <f t="shared" si="4"/>
        <v>0.185</v>
      </c>
      <c r="G15" s="5">
        <f t="shared" si="5"/>
        <v>6.6664705882351905E-2</v>
      </c>
      <c r="H15" s="3">
        <f t="shared" si="6"/>
        <v>88.5</v>
      </c>
      <c r="I15" s="3">
        <f t="shared" si="3"/>
        <v>35262.383794169866</v>
      </c>
    </row>
    <row r="16" spans="1:19" x14ac:dyDescent="0.25">
      <c r="A16">
        <v>0.22</v>
      </c>
      <c r="B16">
        <v>0.23</v>
      </c>
      <c r="C16">
        <v>112</v>
      </c>
      <c r="D16">
        <v>113</v>
      </c>
      <c r="F16" s="1">
        <f t="shared" si="4"/>
        <v>0.22500000000000001</v>
      </c>
      <c r="G16" s="5">
        <f t="shared" si="5"/>
        <v>0.10614705882352846</v>
      </c>
      <c r="H16" s="3">
        <f t="shared" si="6"/>
        <v>112.5</v>
      </c>
      <c r="I16" s="3">
        <f t="shared" si="3"/>
        <v>44825.064145131189</v>
      </c>
    </row>
    <row r="17" spans="1:9" x14ac:dyDescent="0.25">
      <c r="A17">
        <v>0.24</v>
      </c>
      <c r="B17">
        <v>0.245</v>
      </c>
      <c r="C17">
        <v>135</v>
      </c>
      <c r="D17">
        <v>136</v>
      </c>
      <c r="F17" s="1">
        <f t="shared" si="4"/>
        <v>0.24249999999999999</v>
      </c>
      <c r="G17" s="5">
        <f t="shared" si="5"/>
        <v>0.12342058823529317</v>
      </c>
      <c r="H17" s="3">
        <f t="shared" si="6"/>
        <v>135.5</v>
      </c>
      <c r="I17" s="3">
        <f t="shared" si="3"/>
        <v>53989.299481469126</v>
      </c>
    </row>
    <row r="18" spans="1:9" x14ac:dyDescent="0.25">
      <c r="A18">
        <v>0.26</v>
      </c>
      <c r="B18">
        <v>0.255</v>
      </c>
      <c r="C18">
        <v>151</v>
      </c>
      <c r="D18">
        <v>152</v>
      </c>
      <c r="F18" s="1">
        <f t="shared" si="4"/>
        <v>0.25750000000000001</v>
      </c>
      <c r="G18" s="5">
        <f t="shared" si="5"/>
        <v>0.1382264705882344</v>
      </c>
      <c r="H18" s="3">
        <f t="shared" si="6"/>
        <v>151.5</v>
      </c>
      <c r="I18" s="3">
        <f t="shared" si="3"/>
        <v>60364.419715443335</v>
      </c>
    </row>
    <row r="19" spans="1:9" x14ac:dyDescent="0.25">
      <c r="A19">
        <v>0.27</v>
      </c>
      <c r="B19">
        <v>0.28000000000000003</v>
      </c>
      <c r="C19">
        <v>169</v>
      </c>
      <c r="D19">
        <v>170</v>
      </c>
      <c r="F19" s="1">
        <f t="shared" si="4"/>
        <v>0.27500000000000002</v>
      </c>
      <c r="G19" s="5">
        <f t="shared" si="5"/>
        <v>0.15549999999999914</v>
      </c>
      <c r="H19" s="3">
        <f t="shared" si="6"/>
        <v>169.5</v>
      </c>
      <c r="I19" s="3">
        <f t="shared" si="3"/>
        <v>67536.429978664324</v>
      </c>
    </row>
    <row r="20" spans="1:9" x14ac:dyDescent="0.25">
      <c r="A20">
        <v>0.32</v>
      </c>
      <c r="C20">
        <v>197</v>
      </c>
      <c r="D20">
        <v>198</v>
      </c>
      <c r="F20" s="1">
        <f t="shared" si="4"/>
        <v>0.32</v>
      </c>
      <c r="G20" s="5">
        <f t="shared" si="5"/>
        <v>0.19991764705882276</v>
      </c>
      <c r="H20" s="3">
        <f t="shared" si="6"/>
        <v>197.5</v>
      </c>
      <c r="I20" s="3">
        <f t="shared" si="3"/>
        <v>78692.890388119209</v>
      </c>
    </row>
    <row r="21" spans="1:9" x14ac:dyDescent="0.25">
      <c r="A21">
        <v>0.38</v>
      </c>
      <c r="C21">
        <v>239</v>
      </c>
      <c r="D21">
        <v>240</v>
      </c>
      <c r="F21" s="1">
        <f t="shared" si="4"/>
        <v>0.38</v>
      </c>
      <c r="G21" s="5">
        <f t="shared" si="5"/>
        <v>0.25914117647058754</v>
      </c>
      <c r="H21" s="3">
        <f t="shared" si="6"/>
        <v>239.5</v>
      </c>
      <c r="I21" s="3">
        <f t="shared" si="3"/>
        <v>95427.581002301507</v>
      </c>
    </row>
    <row r="22" spans="1:9" x14ac:dyDescent="0.25">
      <c r="A22">
        <v>0.42</v>
      </c>
      <c r="C22">
        <v>265</v>
      </c>
      <c r="D22">
        <v>266</v>
      </c>
      <c r="F22" s="1">
        <f t="shared" si="4"/>
        <v>0.42</v>
      </c>
      <c r="G22" s="5">
        <f t="shared" si="5"/>
        <v>0.29862352941176407</v>
      </c>
      <c r="H22" s="3">
        <f t="shared" si="6"/>
        <v>265.5</v>
      </c>
      <c r="I22" s="3">
        <f t="shared" si="3"/>
        <v>105787.15138250962</v>
      </c>
    </row>
    <row r="23" spans="1:9" x14ac:dyDescent="0.25">
      <c r="A23">
        <v>0.15</v>
      </c>
      <c r="C23">
        <v>36</v>
      </c>
      <c r="D23">
        <v>37</v>
      </c>
      <c r="F23" s="1">
        <f t="shared" ref="F23:F31" si="7">AVERAGE(A23:B23)</f>
        <v>0.15</v>
      </c>
      <c r="G23" s="5">
        <f t="shared" si="5"/>
        <v>3.2117647058822418E-2</v>
      </c>
      <c r="H23" s="3">
        <f t="shared" ref="H23" si="8">AVERAGE(C23:D23)</f>
        <v>36.5</v>
      </c>
      <c r="I23" s="3">
        <f t="shared" si="3"/>
        <v>14543.243033753675</v>
      </c>
    </row>
    <row r="24" spans="1:9" x14ac:dyDescent="0.25">
      <c r="A24">
        <v>0.2</v>
      </c>
      <c r="C24">
        <v>55</v>
      </c>
      <c r="D24">
        <v>54.5</v>
      </c>
      <c r="F24" s="1">
        <f t="shared" si="7"/>
        <v>0.2</v>
      </c>
      <c r="G24" s="5">
        <f t="shared" si="5"/>
        <v>8.1470588235293129E-2</v>
      </c>
      <c r="H24" s="3">
        <f t="shared" ref="H24:H31" si="9">AVERAGE(C24:D24)</f>
        <v>54.75</v>
      </c>
      <c r="I24" s="3">
        <f t="shared" si="3"/>
        <v>21814.864550630515</v>
      </c>
    </row>
    <row r="25" spans="1:9" x14ac:dyDescent="0.25">
      <c r="A25">
        <v>0.22500000000000001</v>
      </c>
      <c r="C25">
        <v>77</v>
      </c>
      <c r="D25">
        <v>78</v>
      </c>
      <c r="F25" s="1">
        <f t="shared" si="7"/>
        <v>0.22500000000000001</v>
      </c>
      <c r="G25" s="5">
        <f t="shared" si="5"/>
        <v>0.10614705882352846</v>
      </c>
      <c r="H25" s="3">
        <f t="shared" si="9"/>
        <v>77.5</v>
      </c>
      <c r="I25" s="3">
        <f t="shared" si="3"/>
        <v>30879.488633312598</v>
      </c>
    </row>
    <row r="26" spans="1:9" x14ac:dyDescent="0.25">
      <c r="A26">
        <v>0.25</v>
      </c>
      <c r="C26">
        <v>90</v>
      </c>
      <c r="F26" s="1">
        <f t="shared" si="7"/>
        <v>0.25</v>
      </c>
      <c r="G26" s="5">
        <f t="shared" si="5"/>
        <v>0.13082352941176378</v>
      </c>
      <c r="H26" s="3">
        <f t="shared" si="9"/>
        <v>90</v>
      </c>
      <c r="I26" s="3">
        <f t="shared" si="3"/>
        <v>35860.051316104946</v>
      </c>
    </row>
    <row r="27" spans="1:9" x14ac:dyDescent="0.25">
      <c r="A27">
        <v>0.27500000000000002</v>
      </c>
      <c r="C27">
        <v>118</v>
      </c>
      <c r="D27">
        <v>119</v>
      </c>
      <c r="F27" s="1">
        <f t="shared" si="7"/>
        <v>0.27500000000000002</v>
      </c>
      <c r="G27" s="5">
        <f t="shared" si="5"/>
        <v>0.15549999999999914</v>
      </c>
      <c r="H27" s="3">
        <f t="shared" si="9"/>
        <v>118.5</v>
      </c>
      <c r="I27" s="3">
        <f t="shared" si="3"/>
        <v>47215.734232871517</v>
      </c>
    </row>
    <row r="28" spans="1:9" x14ac:dyDescent="0.25">
      <c r="A28">
        <v>0.3</v>
      </c>
      <c r="C28">
        <v>138</v>
      </c>
      <c r="F28" s="1">
        <f t="shared" si="7"/>
        <v>0.3</v>
      </c>
      <c r="G28" s="5">
        <f t="shared" si="5"/>
        <v>0.18017647058823444</v>
      </c>
      <c r="H28" s="3">
        <f t="shared" si="9"/>
        <v>138</v>
      </c>
      <c r="I28" s="3">
        <f t="shared" si="3"/>
        <v>54985.4120180276</v>
      </c>
    </row>
    <row r="29" spans="1:9" x14ac:dyDescent="0.25">
      <c r="A29">
        <v>0.33</v>
      </c>
      <c r="B29">
        <v>0.34</v>
      </c>
      <c r="C29">
        <v>157</v>
      </c>
      <c r="D29">
        <v>158</v>
      </c>
      <c r="F29" s="1">
        <f t="shared" si="7"/>
        <v>0.33500000000000002</v>
      </c>
      <c r="G29" s="5">
        <f t="shared" si="5"/>
        <v>0.21472352941176398</v>
      </c>
      <c r="H29" s="3">
        <f t="shared" si="9"/>
        <v>157.5</v>
      </c>
      <c r="I29" s="3">
        <f t="shared" si="3"/>
        <v>62755.089803183662</v>
      </c>
    </row>
    <row r="30" spans="1:9" x14ac:dyDescent="0.25">
      <c r="A30">
        <v>0.38</v>
      </c>
      <c r="C30">
        <v>202</v>
      </c>
      <c r="F30" s="1">
        <f t="shared" si="7"/>
        <v>0.38</v>
      </c>
      <c r="G30" s="5">
        <f t="shared" si="5"/>
        <v>0.25914117647058754</v>
      </c>
      <c r="H30" s="3">
        <f t="shared" si="9"/>
        <v>202</v>
      </c>
      <c r="I30" s="3">
        <f t="shared" si="3"/>
        <v>80485.892953924456</v>
      </c>
    </row>
    <row r="31" spans="1:9" x14ac:dyDescent="0.25">
      <c r="A31">
        <v>0.42</v>
      </c>
      <c r="C31">
        <v>257</v>
      </c>
      <c r="D31">
        <v>258</v>
      </c>
      <c r="F31" s="1">
        <f t="shared" si="7"/>
        <v>0.42</v>
      </c>
      <c r="G31" s="5">
        <f t="shared" si="5"/>
        <v>0.29862352941176407</v>
      </c>
      <c r="H31" s="3">
        <f t="shared" si="9"/>
        <v>257.5</v>
      </c>
      <c r="I31" s="3">
        <f t="shared" si="3"/>
        <v>102599.59126552251</v>
      </c>
    </row>
    <row r="32" spans="1:9" x14ac:dyDescent="0.25">
      <c r="A32">
        <v>0.16</v>
      </c>
      <c r="C32">
        <v>29</v>
      </c>
      <c r="D32">
        <v>30</v>
      </c>
      <c r="F32" s="1">
        <f>AVERAGE(A32:B32)</f>
        <v>0.16</v>
      </c>
      <c r="G32" s="5">
        <f t="shared" si="5"/>
        <v>4.1988235294116577E-2</v>
      </c>
      <c r="H32" s="3">
        <f t="shared" ref="H32:H34" si="10">AVERAGE(C32:D32)</f>
        <v>29.5</v>
      </c>
      <c r="I32" s="3">
        <f t="shared" si="3"/>
        <v>11754.127931389956</v>
      </c>
    </row>
    <row r="33" spans="1:9" x14ac:dyDescent="0.25">
      <c r="A33">
        <v>0.2</v>
      </c>
      <c r="C33">
        <v>59</v>
      </c>
      <c r="D33">
        <v>60</v>
      </c>
      <c r="F33" s="1">
        <f>AVERAGE(A33:B33)</f>
        <v>0.2</v>
      </c>
      <c r="G33" s="5">
        <f t="shared" si="5"/>
        <v>8.1470588235293129E-2</v>
      </c>
      <c r="H33" s="3">
        <f t="shared" si="10"/>
        <v>59.5</v>
      </c>
      <c r="I33" s="3">
        <f t="shared" si="3"/>
        <v>23707.478370091605</v>
      </c>
    </row>
    <row r="34" spans="1:9" x14ac:dyDescent="0.25">
      <c r="A34">
        <v>0.26</v>
      </c>
      <c r="C34">
        <v>93</v>
      </c>
      <c r="D34">
        <v>94</v>
      </c>
      <c r="F34" s="1">
        <f>AVERAGE(A34:B34)</f>
        <v>0.26</v>
      </c>
      <c r="G34" s="5">
        <f t="shared" si="5"/>
        <v>0.14069411764705791</v>
      </c>
      <c r="H34" s="3">
        <f t="shared" si="10"/>
        <v>93.5</v>
      </c>
      <c r="I34" s="3">
        <f t="shared" si="3"/>
        <v>37254.608867286814</v>
      </c>
    </row>
    <row r="35" spans="1:9" x14ac:dyDescent="0.25">
      <c r="A35">
        <v>0.31</v>
      </c>
      <c r="C35">
        <v>149</v>
      </c>
      <c r="D35">
        <v>150</v>
      </c>
      <c r="F35" s="1">
        <f t="shared" ref="F35:F37" si="11">AVERAGE(A35:B35)</f>
        <v>0.31</v>
      </c>
      <c r="G35" s="5">
        <f t="shared" si="5"/>
        <v>0.19004705882352857</v>
      </c>
      <c r="H35" s="3">
        <f t="shared" ref="H35:H37" si="12">AVERAGE(C35:D35)</f>
        <v>149.5</v>
      </c>
      <c r="I35" s="3">
        <f t="shared" si="3"/>
        <v>59567.529686196547</v>
      </c>
    </row>
    <row r="36" spans="1:9" x14ac:dyDescent="0.25">
      <c r="A36">
        <v>0.37</v>
      </c>
      <c r="C36">
        <v>202</v>
      </c>
      <c r="D36">
        <v>203</v>
      </c>
      <c r="F36" s="1">
        <f t="shared" si="11"/>
        <v>0.37</v>
      </c>
      <c r="G36" s="5">
        <f t="shared" si="5"/>
        <v>0.24927058823529341</v>
      </c>
      <c r="H36" s="3">
        <f t="shared" si="12"/>
        <v>202.5</v>
      </c>
      <c r="I36" s="3">
        <f t="shared" si="3"/>
        <v>80685.115461236142</v>
      </c>
    </row>
    <row r="37" spans="1:9" x14ac:dyDescent="0.25">
      <c r="A37">
        <v>0.42</v>
      </c>
      <c r="B37">
        <v>0.42499999999999999</v>
      </c>
      <c r="C37">
        <v>261</v>
      </c>
      <c r="D37">
        <v>262</v>
      </c>
      <c r="F37" s="1">
        <f t="shared" si="11"/>
        <v>0.42249999999999999</v>
      </c>
      <c r="G37" s="5">
        <f t="shared" si="5"/>
        <v>0.30109117647058758</v>
      </c>
      <c r="H37" s="3">
        <f t="shared" si="12"/>
        <v>261.5</v>
      </c>
      <c r="I37" s="3">
        <f t="shared" si="3"/>
        <v>104193.37132401606</v>
      </c>
    </row>
    <row r="42" spans="1:9" x14ac:dyDescent="0.25">
      <c r="G42" s="5"/>
      <c r="H42" s="3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opLeftCell="A2" workbookViewId="0">
      <selection activeCell="B18" sqref="B18:C18"/>
    </sheetView>
  </sheetViews>
  <sheetFormatPr defaultRowHeight="15" x14ac:dyDescent="0.25"/>
  <cols>
    <col min="2" max="2" width="12" bestFit="1" customWidth="1"/>
    <col min="6" max="6" width="13.42578125" bestFit="1" customWidth="1"/>
  </cols>
  <sheetData>
    <row r="1" spans="1:9" x14ac:dyDescent="0.25">
      <c r="A1" t="s">
        <v>12</v>
      </c>
    </row>
    <row r="2" spans="1:9" ht="15.75" thickBot="1" x14ac:dyDescent="0.3"/>
    <row r="3" spans="1:9" x14ac:dyDescent="0.25">
      <c r="A3" s="10" t="s">
        <v>13</v>
      </c>
      <c r="B3" s="10"/>
    </row>
    <row r="4" spans="1:9" x14ac:dyDescent="0.25">
      <c r="A4" s="7" t="s">
        <v>14</v>
      </c>
      <c r="B4" s="7">
        <v>0.92127589748808114</v>
      </c>
    </row>
    <row r="5" spans="1:9" x14ac:dyDescent="0.25">
      <c r="A5" s="7" t="s">
        <v>15</v>
      </c>
      <c r="B5" s="7">
        <v>0.84874927929246935</v>
      </c>
    </row>
    <row r="6" spans="1:9" x14ac:dyDescent="0.25">
      <c r="A6" s="7" t="s">
        <v>16</v>
      </c>
      <c r="B6" s="7">
        <v>0.83866589791196733</v>
      </c>
    </row>
    <row r="7" spans="1:9" x14ac:dyDescent="0.25">
      <c r="A7" s="7" t="s">
        <v>17</v>
      </c>
      <c r="B7" s="7">
        <v>10251.444548363186</v>
      </c>
    </row>
    <row r="8" spans="1:9" ht="15.75" thickBot="1" x14ac:dyDescent="0.3">
      <c r="A8" s="8" t="s">
        <v>18</v>
      </c>
      <c r="B8" s="8">
        <v>17</v>
      </c>
    </row>
    <row r="10" spans="1:9" ht="15.75" thickBot="1" x14ac:dyDescent="0.3">
      <c r="A10" t="s">
        <v>19</v>
      </c>
    </row>
    <row r="11" spans="1:9" x14ac:dyDescent="0.25">
      <c r="A11" s="9"/>
      <c r="B11" s="9" t="s">
        <v>24</v>
      </c>
      <c r="C11" s="9" t="s">
        <v>25</v>
      </c>
      <c r="D11" s="9" t="s">
        <v>26</v>
      </c>
      <c r="E11" s="9" t="s">
        <v>27</v>
      </c>
      <c r="F11" s="9" t="s">
        <v>28</v>
      </c>
    </row>
    <row r="12" spans="1:9" x14ac:dyDescent="0.25">
      <c r="A12" s="7" t="s">
        <v>20</v>
      </c>
      <c r="B12" s="7">
        <v>1</v>
      </c>
      <c r="C12" s="7">
        <v>8845927152.6294651</v>
      </c>
      <c r="D12" s="7">
        <v>8845927152.6294651</v>
      </c>
      <c r="E12" s="7">
        <v>84.173081158436872</v>
      </c>
      <c r="F12" s="7">
        <v>1.533028992711468E-7</v>
      </c>
    </row>
    <row r="13" spans="1:9" x14ac:dyDescent="0.25">
      <c r="A13" s="7" t="s">
        <v>21</v>
      </c>
      <c r="B13" s="7">
        <v>15</v>
      </c>
      <c r="C13" s="7">
        <v>1576381729.9224794</v>
      </c>
      <c r="D13" s="7">
        <v>105092115.32816529</v>
      </c>
      <c r="E13" s="7"/>
      <c r="F13" s="7"/>
    </row>
    <row r="14" spans="1:9" ht="15.75" thickBot="1" x14ac:dyDescent="0.3">
      <c r="A14" s="8" t="s">
        <v>22</v>
      </c>
      <c r="B14" s="8">
        <v>16</v>
      </c>
      <c r="C14" s="8">
        <v>10422308882.551945</v>
      </c>
      <c r="D14" s="8"/>
      <c r="E14" s="8"/>
      <c r="F14" s="8"/>
    </row>
    <row r="15" spans="1:9" ht="15.75" thickBot="1" x14ac:dyDescent="0.3"/>
    <row r="16" spans="1:9" x14ac:dyDescent="0.25">
      <c r="A16" s="9"/>
      <c r="B16" s="9" t="s">
        <v>29</v>
      </c>
      <c r="C16" s="9" t="s">
        <v>17</v>
      </c>
      <c r="D16" s="9" t="s">
        <v>30</v>
      </c>
      <c r="E16" s="9" t="s">
        <v>31</v>
      </c>
      <c r="F16" s="9" t="s">
        <v>32</v>
      </c>
      <c r="G16" s="9" t="s">
        <v>33</v>
      </c>
      <c r="H16" s="9" t="s">
        <v>34</v>
      </c>
      <c r="I16" s="9" t="s">
        <v>35</v>
      </c>
    </row>
    <row r="17" spans="1:9" x14ac:dyDescent="0.25">
      <c r="A17" s="7" t="s">
        <v>23</v>
      </c>
      <c r="B17" s="7">
        <v>6206.3046009583486</v>
      </c>
      <c r="C17" s="7">
        <v>9768.2641623348409</v>
      </c>
      <c r="D17" s="7">
        <v>0.63535388660853931</v>
      </c>
      <c r="E17" s="7">
        <v>0.53477077625459268</v>
      </c>
      <c r="F17" s="7">
        <v>-14614.257608758075</v>
      </c>
      <c r="G17" s="7">
        <v>27026.866810674772</v>
      </c>
      <c r="H17" s="7">
        <v>-14614.257608758075</v>
      </c>
      <c r="I17" s="7">
        <v>27026.866810674772</v>
      </c>
    </row>
    <row r="18" spans="1:9" ht="15.75" thickBot="1" x14ac:dyDescent="0.3">
      <c r="A18" s="8" t="s">
        <v>36</v>
      </c>
      <c r="B18" s="8">
        <v>701392.69374556432</v>
      </c>
      <c r="C18" s="8">
        <v>76449.495748195841</v>
      </c>
      <c r="D18" s="8">
        <v>9.1745888822571704</v>
      </c>
      <c r="E18" s="8">
        <v>1.533028992711468E-7</v>
      </c>
      <c r="F18" s="8">
        <v>538444.4507747984</v>
      </c>
      <c r="G18" s="8">
        <v>864340.93671633024</v>
      </c>
      <c r="H18" s="8">
        <v>538444.4507747984</v>
      </c>
      <c r="I18" s="8">
        <v>864340.93671633024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tabSelected="1" workbookViewId="0">
      <selection activeCell="T5" sqref="T5"/>
    </sheetView>
  </sheetViews>
  <sheetFormatPr defaultRowHeight="15" x14ac:dyDescent="0.25"/>
  <sheetData>
    <row r="1" spans="1:19" x14ac:dyDescent="0.25">
      <c r="A1" s="1" t="s">
        <v>0</v>
      </c>
      <c r="B1" s="1" t="s">
        <v>1</v>
      </c>
      <c r="C1" s="1" t="s">
        <v>2</v>
      </c>
      <c r="D1" s="1" t="s">
        <v>3</v>
      </c>
      <c r="E1" s="1"/>
      <c r="F1" s="1" t="s">
        <v>4</v>
      </c>
      <c r="G1" s="1" t="s">
        <v>4</v>
      </c>
      <c r="H1" s="1" t="s">
        <v>5</v>
      </c>
      <c r="I1" s="1" t="s">
        <v>11</v>
      </c>
      <c r="K1" s="1" t="s">
        <v>8</v>
      </c>
      <c r="L1" s="1"/>
      <c r="O1" s="1"/>
      <c r="P1" s="1" t="s">
        <v>9</v>
      </c>
      <c r="Q1" s="1"/>
      <c r="R1" s="1" t="s">
        <v>10</v>
      </c>
      <c r="S1" s="1"/>
    </row>
    <row r="2" spans="1:19" x14ac:dyDescent="0.25">
      <c r="A2">
        <v>0.2</v>
      </c>
      <c r="C2">
        <v>115</v>
      </c>
      <c r="F2" s="1">
        <f t="shared" ref="F2:F18" si="0">AVERAGE(A2:B2)</f>
        <v>0.2</v>
      </c>
      <c r="G2" s="5">
        <f t="shared" ref="G2:G18" si="1">F2*$L$2+$L$3</f>
        <v>8.1470588235293129E-2</v>
      </c>
      <c r="H2" s="3">
        <f t="shared" ref="H2:H18" si="2">AVERAGE(C2:D2)</f>
        <v>115</v>
      </c>
      <c r="I2" s="3">
        <f>((H2/1000)*60)/$R$5</f>
        <v>51414.266046971228</v>
      </c>
      <c r="K2" s="4" t="s">
        <v>6</v>
      </c>
      <c r="L2" s="4">
        <v>0.98705882352941354</v>
      </c>
      <c r="O2">
        <v>0.1</v>
      </c>
      <c r="P2">
        <v>141.26900694120314</v>
      </c>
      <c r="Q2">
        <v>4.2588497526128801</v>
      </c>
      <c r="R2">
        <v>1.2897632172550978E-4</v>
      </c>
      <c r="S2">
        <v>8.1366867407991916E-7</v>
      </c>
    </row>
    <row r="3" spans="1:19" x14ac:dyDescent="0.25">
      <c r="A3">
        <v>0.25</v>
      </c>
      <c r="C3">
        <v>195</v>
      </c>
      <c r="D3">
        <v>196</v>
      </c>
      <c r="F3" s="1">
        <f t="shared" si="0"/>
        <v>0.25</v>
      </c>
      <c r="G3" s="5">
        <f t="shared" si="1"/>
        <v>0.13082352941176378</v>
      </c>
      <c r="H3" s="3">
        <f t="shared" si="2"/>
        <v>195.5</v>
      </c>
      <c r="I3" s="3">
        <f t="shared" ref="I3:I18" si="3">((H3/1000)*60)/$R$5</f>
        <v>87404.252279851091</v>
      </c>
      <c r="K3" t="s">
        <v>7</v>
      </c>
      <c r="L3">
        <v>-0.1159411764705896</v>
      </c>
      <c r="O3">
        <v>0.2</v>
      </c>
      <c r="P3">
        <v>139.19498864618868</v>
      </c>
      <c r="Q3">
        <v>4.583872469886547</v>
      </c>
      <c r="R3">
        <v>1.2931450947265412E-4</v>
      </c>
      <c r="S3">
        <v>6.0586745006412503E-7</v>
      </c>
    </row>
    <row r="4" spans="1:19" x14ac:dyDescent="0.25">
      <c r="A4">
        <v>0.3</v>
      </c>
      <c r="C4">
        <v>270</v>
      </c>
      <c r="D4">
        <v>271</v>
      </c>
      <c r="F4" s="1">
        <f t="shared" si="0"/>
        <v>0.3</v>
      </c>
      <c r="G4" s="5">
        <f t="shared" si="1"/>
        <v>0.18017647058823444</v>
      </c>
      <c r="H4" s="3">
        <f t="shared" si="2"/>
        <v>270.5</v>
      </c>
      <c r="I4" s="3">
        <f t="shared" si="3"/>
        <v>120935.29535396276</v>
      </c>
      <c r="O4">
        <v>0.4</v>
      </c>
      <c r="P4">
        <v>147.72565446406207</v>
      </c>
      <c r="Q4">
        <v>7.4849881233712408</v>
      </c>
      <c r="R4">
        <v>1.5058539521874107E-4</v>
      </c>
      <c r="S4">
        <v>1.5830136894547533E-6</v>
      </c>
    </row>
    <row r="5" spans="1:19" x14ac:dyDescent="0.25">
      <c r="A5">
        <v>0.27500000000000002</v>
      </c>
      <c r="C5">
        <v>240</v>
      </c>
      <c r="D5">
        <v>235</v>
      </c>
      <c r="F5" s="1">
        <f t="shared" si="0"/>
        <v>0.27500000000000002</v>
      </c>
      <c r="G5" s="5">
        <f t="shared" si="1"/>
        <v>0.15549999999999914</v>
      </c>
      <c r="H5" s="3">
        <f t="shared" si="2"/>
        <v>237.5</v>
      </c>
      <c r="I5" s="3">
        <f t="shared" si="3"/>
        <v>106181.63640135362</v>
      </c>
      <c r="O5">
        <v>0.6</v>
      </c>
      <c r="P5">
        <v>142.3438322534081</v>
      </c>
      <c r="Q5">
        <v>7.036096149365461</v>
      </c>
      <c r="R5">
        <v>1.3420399687698106E-4</v>
      </c>
      <c r="S5">
        <v>1.3378850756843428E-6</v>
      </c>
    </row>
    <row r="6" spans="1:19" x14ac:dyDescent="0.25">
      <c r="A6">
        <v>0.22500000000000001</v>
      </c>
      <c r="C6">
        <v>153</v>
      </c>
      <c r="D6">
        <v>154</v>
      </c>
      <c r="F6" s="1">
        <f t="shared" si="0"/>
        <v>0.22500000000000001</v>
      </c>
      <c r="G6" s="5">
        <f t="shared" si="1"/>
        <v>0.10614705882352846</v>
      </c>
      <c r="H6" s="3">
        <f t="shared" si="2"/>
        <v>153.5</v>
      </c>
      <c r="I6" s="3">
        <f t="shared" si="3"/>
        <v>68626.868158348545</v>
      </c>
    </row>
    <row r="7" spans="1:19" x14ac:dyDescent="0.25">
      <c r="A7">
        <v>0.2</v>
      </c>
      <c r="C7">
        <v>155</v>
      </c>
      <c r="F7" s="1">
        <f t="shared" si="0"/>
        <v>0.2</v>
      </c>
      <c r="G7" s="5">
        <f t="shared" si="1"/>
        <v>8.1470588235293129E-2</v>
      </c>
      <c r="H7" s="3">
        <f t="shared" si="2"/>
        <v>155</v>
      </c>
      <c r="I7" s="3">
        <f t="shared" si="3"/>
        <v>69297.489019830798</v>
      </c>
    </row>
    <row r="8" spans="1:19" x14ac:dyDescent="0.25">
      <c r="A8">
        <v>0.22500000000000001</v>
      </c>
      <c r="C8">
        <v>190</v>
      </c>
      <c r="D8">
        <v>191</v>
      </c>
      <c r="F8" s="1">
        <f t="shared" si="0"/>
        <v>0.22500000000000001</v>
      </c>
      <c r="G8" s="5">
        <f t="shared" si="1"/>
        <v>0.10614705882352846</v>
      </c>
      <c r="H8" s="3">
        <f t="shared" si="2"/>
        <v>190.5</v>
      </c>
      <c r="I8" s="3">
        <f t="shared" si="3"/>
        <v>85168.849408243637</v>
      </c>
    </row>
    <row r="9" spans="1:19" x14ac:dyDescent="0.25">
      <c r="A9">
        <v>0.25</v>
      </c>
      <c r="C9">
        <v>265</v>
      </c>
      <c r="D9">
        <v>280</v>
      </c>
      <c r="F9" s="1">
        <f t="shared" si="0"/>
        <v>0.25</v>
      </c>
      <c r="G9" s="5">
        <f t="shared" si="1"/>
        <v>0.13082352941176378</v>
      </c>
      <c r="H9" s="3">
        <f t="shared" si="2"/>
        <v>272.5</v>
      </c>
      <c r="I9" s="3">
        <f t="shared" si="3"/>
        <v>121829.45650260575</v>
      </c>
    </row>
    <row r="10" spans="1:19" x14ac:dyDescent="0.25">
      <c r="A10">
        <v>0.2</v>
      </c>
      <c r="C10">
        <v>135</v>
      </c>
      <c r="F10" s="1">
        <f t="shared" si="0"/>
        <v>0.2</v>
      </c>
      <c r="G10" s="5">
        <f t="shared" si="1"/>
        <v>8.1470588235293129E-2</v>
      </c>
      <c r="H10" s="3">
        <f t="shared" si="2"/>
        <v>135</v>
      </c>
      <c r="I10" s="3">
        <f t="shared" si="3"/>
        <v>60355.877533401021</v>
      </c>
    </row>
    <row r="11" spans="1:19" x14ac:dyDescent="0.25">
      <c r="A11">
        <v>0.22500000000000001</v>
      </c>
      <c r="C11">
        <v>171</v>
      </c>
      <c r="D11">
        <v>173</v>
      </c>
      <c r="F11" s="1">
        <f t="shared" si="0"/>
        <v>0.22500000000000001</v>
      </c>
      <c r="G11" s="5">
        <f t="shared" si="1"/>
        <v>0.10614705882352846</v>
      </c>
      <c r="H11" s="3">
        <f t="shared" si="2"/>
        <v>172</v>
      </c>
      <c r="I11" s="3">
        <f t="shared" si="3"/>
        <v>76897.858783296091</v>
      </c>
    </row>
    <row r="12" spans="1:19" x14ac:dyDescent="0.25">
      <c r="A12">
        <v>0.25</v>
      </c>
      <c r="C12">
        <v>215</v>
      </c>
      <c r="D12">
        <v>216</v>
      </c>
      <c r="F12" s="1">
        <f t="shared" si="0"/>
        <v>0.25</v>
      </c>
      <c r="G12" s="5">
        <f t="shared" si="1"/>
        <v>0.13082352941176378</v>
      </c>
      <c r="H12" s="3">
        <f t="shared" si="2"/>
        <v>215.5</v>
      </c>
      <c r="I12" s="3">
        <f t="shared" si="3"/>
        <v>96345.863766280861</v>
      </c>
    </row>
    <row r="13" spans="1:19" x14ac:dyDescent="0.25">
      <c r="A13">
        <v>0.27500000000000002</v>
      </c>
      <c r="C13">
        <v>254</v>
      </c>
      <c r="D13">
        <v>255</v>
      </c>
      <c r="F13" s="1">
        <f t="shared" si="0"/>
        <v>0.27500000000000002</v>
      </c>
      <c r="G13" s="5">
        <f t="shared" si="1"/>
        <v>0.15549999999999914</v>
      </c>
      <c r="H13" s="3">
        <f t="shared" si="2"/>
        <v>254.5</v>
      </c>
      <c r="I13" s="3">
        <f t="shared" si="3"/>
        <v>113782.00616481893</v>
      </c>
    </row>
    <row r="14" spans="1:19" x14ac:dyDescent="0.25">
      <c r="A14">
        <v>0.3</v>
      </c>
      <c r="C14">
        <v>300</v>
      </c>
      <c r="D14">
        <v>301</v>
      </c>
      <c r="F14" s="1">
        <f t="shared" si="0"/>
        <v>0.3</v>
      </c>
      <c r="G14" s="5">
        <f t="shared" si="1"/>
        <v>0.18017647058823444</v>
      </c>
      <c r="H14" s="3">
        <f t="shared" si="2"/>
        <v>300.5</v>
      </c>
      <c r="I14" s="3">
        <f t="shared" si="3"/>
        <v>134347.71258360744</v>
      </c>
    </row>
    <row r="15" spans="1:19" x14ac:dyDescent="0.25">
      <c r="A15">
        <v>0.2</v>
      </c>
      <c r="C15">
        <v>149</v>
      </c>
      <c r="F15" s="1">
        <f t="shared" si="0"/>
        <v>0.2</v>
      </c>
      <c r="G15" s="5">
        <f t="shared" si="1"/>
        <v>8.1470588235293129E-2</v>
      </c>
      <c r="H15" s="3">
        <f t="shared" si="2"/>
        <v>149</v>
      </c>
      <c r="I15" s="3">
        <f t="shared" si="3"/>
        <v>66615.005573901843</v>
      </c>
    </row>
    <row r="16" spans="1:19" x14ac:dyDescent="0.25">
      <c r="A16">
        <v>0.22500000000000001</v>
      </c>
      <c r="C16">
        <v>197</v>
      </c>
      <c r="F16" s="1">
        <f t="shared" si="0"/>
        <v>0.22500000000000001</v>
      </c>
      <c r="G16" s="5">
        <f t="shared" si="1"/>
        <v>0.10614705882352846</v>
      </c>
      <c r="H16" s="3">
        <f t="shared" si="2"/>
        <v>197</v>
      </c>
      <c r="I16" s="3">
        <f t="shared" si="3"/>
        <v>88074.87314133333</v>
      </c>
    </row>
    <row r="17" spans="1:9" x14ac:dyDescent="0.25">
      <c r="A17">
        <v>0.25</v>
      </c>
      <c r="C17">
        <v>226</v>
      </c>
      <c r="D17">
        <v>227</v>
      </c>
      <c r="F17" s="1">
        <f t="shared" si="0"/>
        <v>0.25</v>
      </c>
      <c r="G17" s="5">
        <f t="shared" si="1"/>
        <v>0.13082352941176378</v>
      </c>
      <c r="H17" s="3">
        <f t="shared" si="2"/>
        <v>226.5</v>
      </c>
      <c r="I17" s="3">
        <f t="shared" si="3"/>
        <v>101263.75008381724</v>
      </c>
    </row>
    <row r="18" spans="1:9" x14ac:dyDescent="0.25">
      <c r="A18">
        <v>0.27500000000000002</v>
      </c>
      <c r="C18">
        <v>291</v>
      </c>
      <c r="D18">
        <v>292</v>
      </c>
      <c r="F18" s="1">
        <f t="shared" si="0"/>
        <v>0.27500000000000002</v>
      </c>
      <c r="G18" s="5">
        <f t="shared" si="1"/>
        <v>0.15549999999999914</v>
      </c>
      <c r="H18" s="3">
        <f t="shared" si="2"/>
        <v>291.5</v>
      </c>
      <c r="I18" s="3">
        <f t="shared" si="3"/>
        <v>130323.98741471402</v>
      </c>
    </row>
    <row r="22" spans="1:9" x14ac:dyDescent="0.25">
      <c r="F22" s="1"/>
      <c r="G22" s="5"/>
      <c r="H22" s="3"/>
      <c r="I22" s="3"/>
    </row>
    <row r="23" spans="1:9" x14ac:dyDescent="0.25">
      <c r="I23" s="3"/>
    </row>
    <row r="24" spans="1:9" x14ac:dyDescent="0.25">
      <c r="I24" s="3"/>
    </row>
    <row r="25" spans="1:9" x14ac:dyDescent="0.25">
      <c r="I25" s="3"/>
    </row>
    <row r="26" spans="1:9" x14ac:dyDescent="0.25">
      <c r="I26" s="3"/>
    </row>
    <row r="27" spans="1:9" x14ac:dyDescent="0.25">
      <c r="I27" s="3"/>
    </row>
    <row r="28" spans="1:9" x14ac:dyDescent="0.25">
      <c r="I28" s="3"/>
    </row>
    <row r="29" spans="1:9" x14ac:dyDescent="0.25">
      <c r="I29" s="3"/>
    </row>
    <row r="30" spans="1:9" x14ac:dyDescent="0.25">
      <c r="I30" s="3"/>
    </row>
    <row r="31" spans="1:9" x14ac:dyDescent="0.25">
      <c r="I31" s="3"/>
    </row>
    <row r="32" spans="1:9" x14ac:dyDescent="0.25">
      <c r="I32" s="3"/>
    </row>
    <row r="33" spans="9:9" x14ac:dyDescent="0.25">
      <c r="I33" s="3"/>
    </row>
    <row r="34" spans="9:9" x14ac:dyDescent="0.25">
      <c r="I34" s="3"/>
    </row>
    <row r="35" spans="9:9" x14ac:dyDescent="0.25">
      <c r="I35" s="3"/>
    </row>
    <row r="36" spans="9:9" x14ac:dyDescent="0.25">
      <c r="I36" s="3"/>
    </row>
    <row r="37" spans="9:9" x14ac:dyDescent="0.25">
      <c r="I37" s="3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2"/>
  <sheetViews>
    <sheetView workbookViewId="0">
      <selection activeCell="A2" sqref="A2:C5"/>
    </sheetView>
  </sheetViews>
  <sheetFormatPr defaultRowHeight="15" x14ac:dyDescent="0.25"/>
  <cols>
    <col min="2" max="2" width="9.5703125" bestFit="1" customWidth="1"/>
    <col min="10" max="10" width="9.28515625" bestFit="1" customWidth="1"/>
    <col min="11" max="11" width="10.5703125" bestFit="1" customWidth="1"/>
    <col min="12" max="12" width="9.28515625" bestFit="1" customWidth="1"/>
    <col min="13" max="13" width="10.5703125" bestFit="1" customWidth="1"/>
    <col min="14" max="14" width="9.28515625" bestFit="1" customWidth="1"/>
    <col min="15" max="15" width="10.5703125" bestFit="1" customWidth="1"/>
    <col min="16" max="16" width="9.28515625" bestFit="1" customWidth="1"/>
    <col min="17" max="17" width="10.5703125" bestFit="1" customWidth="1"/>
  </cols>
  <sheetData>
    <row r="1" spans="1:17" x14ac:dyDescent="0.25">
      <c r="B1" t="s">
        <v>37</v>
      </c>
      <c r="C1" t="s">
        <v>38</v>
      </c>
      <c r="D1" t="s">
        <v>39</v>
      </c>
      <c r="E1" t="s">
        <v>40</v>
      </c>
      <c r="J1" s="2" t="str">
        <f>'10% salt raw data'!G1</f>
        <v>P2 bar</v>
      </c>
      <c r="K1" s="2" t="str">
        <f>'10% salt raw data'!I1</f>
        <v>Flux/Lm2hr-1</v>
      </c>
      <c r="L1" s="2" t="str">
        <f>'20% salt raw data'!G1</f>
        <v>P2 bar</v>
      </c>
      <c r="M1" s="2" t="str">
        <f>'20% salt raw data'!I1</f>
        <v>Flux/Lm2hr-1</v>
      </c>
      <c r="N1" s="2" t="str">
        <f>'40% salt raw data'!G1</f>
        <v>P2 bar</v>
      </c>
      <c r="O1" s="2" t="str">
        <f>'40% salt raw data'!I1</f>
        <v>Flux/Lm2hr-1</v>
      </c>
      <c r="P1" s="2" t="str">
        <f>'60% salt raw data'!G1</f>
        <v>P2 bar</v>
      </c>
      <c r="Q1" s="2" t="str">
        <f>'60% salt raw data'!I1</f>
        <v>Flux/Lm2hr-1</v>
      </c>
    </row>
    <row r="2" spans="1:17" x14ac:dyDescent="0.25">
      <c r="A2">
        <v>10</v>
      </c>
      <c r="B2" s="13">
        <f>'10% stat'!B18</f>
        <v>159747.63033480413</v>
      </c>
      <c r="C2" s="13">
        <f>'10% stat'!C18</f>
        <v>7169.5136105420061</v>
      </c>
      <c r="D2" s="13">
        <f>'10% stat'!D18</f>
        <v>22.28151573628541</v>
      </c>
      <c r="E2" s="11">
        <f>'10% stat'!E18</f>
        <v>3.0355078328227371E-25</v>
      </c>
      <c r="F2" s="6"/>
      <c r="G2" s="6"/>
      <c r="H2" s="6"/>
      <c r="I2" s="6"/>
      <c r="J2" s="2">
        <f>'10% salt raw data'!G2</f>
        <v>0.14069411764705791</v>
      </c>
      <c r="K2" s="2">
        <f>'10% salt raw data'!I2</f>
        <v>14421.251708189449</v>
      </c>
      <c r="L2" s="2">
        <f>'20% salt raw data'!G2</f>
        <v>0.13082352941176378</v>
      </c>
      <c r="M2" s="2">
        <f>'20% salt raw data'!I2</f>
        <v>22039.290189649477</v>
      </c>
      <c r="N2" s="2">
        <f>'40% salt raw data'!G2</f>
        <v>4.4455882352940096E-2</v>
      </c>
      <c r="O2" s="2">
        <f>'40% salt raw data'!I2</f>
        <v>10160.347872896402</v>
      </c>
      <c r="P2" s="2">
        <f>'60% salt raw data'!G2</f>
        <v>8.1470588235293129E-2</v>
      </c>
      <c r="Q2" s="2">
        <f>'60% salt raw data'!I2</f>
        <v>51414.266046971228</v>
      </c>
    </row>
    <row r="3" spans="1:17" x14ac:dyDescent="0.25">
      <c r="A3">
        <v>20</v>
      </c>
      <c r="B3" s="13">
        <f>'20% stat'!B18</f>
        <v>246028.67193233588</v>
      </c>
      <c r="C3" s="13">
        <f>'20% stat'!C18</f>
        <v>17239.475096239163</v>
      </c>
      <c r="D3" s="13">
        <f>'20% stat'!D18</f>
        <v>14.271239150779463</v>
      </c>
      <c r="E3" s="12">
        <f>'20% stat'!E18</f>
        <v>3.1949051733509709E-13</v>
      </c>
      <c r="F3" s="6"/>
      <c r="G3" s="6"/>
      <c r="H3" s="6"/>
      <c r="I3" s="6"/>
      <c r="J3" s="2">
        <f>'10% salt raw data'!G3</f>
        <v>0.15056470588235205</v>
      </c>
      <c r="K3" s="2">
        <f>'10% salt raw data'!I3</f>
        <v>16514.65921421695</v>
      </c>
      <c r="L3" s="2">
        <f>'20% salt raw data'!G3</f>
        <v>0.18017647058823444</v>
      </c>
      <c r="M3" s="2">
        <f>'20% salt raw data'!I3</f>
        <v>35030.87177512706</v>
      </c>
      <c r="N3" s="2">
        <f>'40% salt raw data'!G3</f>
        <v>8.1470588235293129E-2</v>
      </c>
      <c r="O3" s="2">
        <f>'40% salt raw data'!I3</f>
        <v>17332.358136117393</v>
      </c>
      <c r="P3" s="2">
        <f>'60% salt raw data'!G3</f>
        <v>0.13082352941176378</v>
      </c>
      <c r="Q3" s="2">
        <f>'60% salt raw data'!I3</f>
        <v>87404.252279851091</v>
      </c>
    </row>
    <row r="4" spans="1:17" x14ac:dyDescent="0.25">
      <c r="A4">
        <v>40</v>
      </c>
      <c r="B4" s="14">
        <f>'40% stat'!B18</f>
        <v>286991.66471051698</v>
      </c>
      <c r="C4" s="14">
        <f>'40% stat'!C18</f>
        <v>18824.961489938883</v>
      </c>
      <c r="D4" s="14">
        <f>'40% stat'!D18</f>
        <v>15.245272340339259</v>
      </c>
      <c r="E4" s="7">
        <f>'40% stat'!E18</f>
        <v>9.1507819067477212E-17</v>
      </c>
      <c r="F4" s="6"/>
      <c r="G4" s="6"/>
      <c r="H4" s="6"/>
      <c r="I4" s="6"/>
      <c r="J4" s="2">
        <f>'10% salt raw data'!G4</f>
        <v>0.1752411764705874</v>
      </c>
      <c r="K4" s="2">
        <f>'10% salt raw data'!I4</f>
        <v>20817.774643273482</v>
      </c>
      <c r="L4" s="2">
        <f>'20% salt raw data'!G4</f>
        <v>0.22952941176470509</v>
      </c>
      <c r="M4" s="2">
        <f>'20% salt raw data'!I4</f>
        <v>42918.617737738452</v>
      </c>
      <c r="N4" s="2">
        <f>'40% salt raw data'!G4</f>
        <v>0.10614705882352846</v>
      </c>
      <c r="O4" s="2">
        <f>'40% salt raw data'!I4</f>
        <v>21715.253296974664</v>
      </c>
      <c r="P4" s="2">
        <f>'60% salt raw data'!G4</f>
        <v>0.18017647058823444</v>
      </c>
      <c r="Q4" s="2">
        <f>'60% salt raw data'!I4</f>
        <v>120935.29535396276</v>
      </c>
    </row>
    <row r="5" spans="1:17" x14ac:dyDescent="0.25">
      <c r="A5">
        <v>60</v>
      </c>
      <c r="B5" s="13">
        <f>'60% stat'!B18</f>
        <v>701392.69374556432</v>
      </c>
      <c r="C5" s="13">
        <f>'60% stat'!C18</f>
        <v>76449.495748195841</v>
      </c>
      <c r="D5" s="13">
        <f>'60% stat'!D18</f>
        <v>9.1745888822571704</v>
      </c>
      <c r="E5" s="12">
        <f>'60% stat'!E18</f>
        <v>1.533028992711468E-7</v>
      </c>
      <c r="F5" s="6"/>
      <c r="G5" s="6"/>
      <c r="H5" s="6"/>
      <c r="I5" s="6"/>
      <c r="J5" s="2">
        <f>'10% salt raw data'!G5</f>
        <v>0.19991764705882276</v>
      </c>
      <c r="K5" s="2">
        <f>'10% salt raw data'!I5</f>
        <v>22562.280898296398</v>
      </c>
      <c r="L5" s="2">
        <f>'20% salt raw data'!G5</f>
        <v>0.28628529411764642</v>
      </c>
      <c r="M5" s="2">
        <f>'20% salt raw data'!I5</f>
        <v>52662.303926846645</v>
      </c>
      <c r="N5" s="2">
        <f>'40% salt raw data'!G5</f>
        <v>0.15549999999999914</v>
      </c>
      <c r="O5" s="2">
        <f>'40% salt raw data'!I5</f>
        <v>38051.498896533587</v>
      </c>
      <c r="P5" s="2">
        <f>'60% salt raw data'!G5</f>
        <v>0.15549999999999914</v>
      </c>
      <c r="Q5" s="2">
        <f>'60% salt raw data'!I5</f>
        <v>106181.63640135362</v>
      </c>
    </row>
    <row r="6" spans="1:17" x14ac:dyDescent="0.25">
      <c r="B6" s="6"/>
      <c r="C6" s="6"/>
      <c r="D6" s="6"/>
      <c r="E6" s="6"/>
      <c r="F6" s="6"/>
      <c r="G6" s="6"/>
      <c r="H6" s="6"/>
      <c r="I6" s="6"/>
      <c r="J6" s="2">
        <f>'10% salt raw data'!G6</f>
        <v>0.22459411764705806</v>
      </c>
      <c r="K6" s="2">
        <f>'10% salt raw data'!I6</f>
        <v>29540.305918388069</v>
      </c>
      <c r="L6" s="2">
        <f>'20% salt raw data'!G6</f>
        <v>0.33070294117647003</v>
      </c>
      <c r="M6" s="2">
        <f>'20% salt raw data'!I6</f>
        <v>62869.975172579034</v>
      </c>
      <c r="N6" s="2">
        <f>'40% salt raw data'!G6</f>
        <v>0.18511176470588153</v>
      </c>
      <c r="O6" s="2">
        <f>'40% salt raw data'!I6</f>
        <v>45621.95417437797</v>
      </c>
      <c r="P6" s="2">
        <f>'60% salt raw data'!G6</f>
        <v>0.10614705882352846</v>
      </c>
      <c r="Q6" s="2">
        <f>'60% salt raw data'!I6</f>
        <v>68626.868158348545</v>
      </c>
    </row>
    <row r="7" spans="1:17" x14ac:dyDescent="0.25">
      <c r="B7" s="6"/>
      <c r="C7" s="6"/>
      <c r="D7" s="6"/>
      <c r="E7" s="6"/>
      <c r="F7" s="6"/>
      <c r="G7" s="6"/>
      <c r="H7" s="6"/>
      <c r="I7" s="6"/>
      <c r="J7" s="2">
        <f>'10% salt raw data'!G7</f>
        <v>0.25420588235294045</v>
      </c>
      <c r="K7" s="2">
        <f>'10% salt raw data'!I7</f>
        <v>34890.125100458346</v>
      </c>
      <c r="L7" s="2">
        <f>'20% salt raw data'!G7</f>
        <v>0.37758823529411717</v>
      </c>
      <c r="M7" s="2">
        <f>'20% salt raw data'!I7</f>
        <v>70293.736078566217</v>
      </c>
      <c r="N7" s="2">
        <f>'40% salt raw data'!G7</f>
        <v>0.22459411764705806</v>
      </c>
      <c r="O7" s="2">
        <f>'40% salt raw data'!I7</f>
        <v>50403.294349858625</v>
      </c>
      <c r="P7" s="2">
        <f>'60% salt raw data'!G7</f>
        <v>8.1470588235293129E-2</v>
      </c>
      <c r="Q7" s="2">
        <f>'60% salt raw data'!I7</f>
        <v>69297.489019830798</v>
      </c>
    </row>
    <row r="8" spans="1:17" x14ac:dyDescent="0.25">
      <c r="B8" s="6"/>
      <c r="C8" s="6"/>
      <c r="D8" s="6"/>
      <c r="E8" s="6"/>
      <c r="F8" s="6"/>
      <c r="G8" s="6"/>
      <c r="H8" s="6"/>
      <c r="I8" s="6"/>
      <c r="J8" s="2">
        <f>'10% salt raw data'!G8</f>
        <v>0.29368823529411697</v>
      </c>
      <c r="K8" s="2">
        <f>'10% salt raw data'!I8</f>
        <v>36750.931772482792</v>
      </c>
      <c r="L8" s="2">
        <f>'20% salt raw data'!G8</f>
        <v>0.47629411764705848</v>
      </c>
      <c r="M8" s="2">
        <f>'20% salt raw data'!I8</f>
        <v>92797.011324839899</v>
      </c>
      <c r="N8" s="2">
        <f>'40% salt raw data'!G8</f>
        <v>0.25173823529411693</v>
      </c>
      <c r="O8" s="2">
        <f>'40% salt raw data'!I8</f>
        <v>60364.419715443335</v>
      </c>
      <c r="P8" s="2">
        <f>'60% salt raw data'!G8</f>
        <v>0.10614705882352846</v>
      </c>
      <c r="Q8" s="2">
        <f>'60% salt raw data'!I8</f>
        <v>85168.849408243637</v>
      </c>
    </row>
    <row r="9" spans="1:17" x14ac:dyDescent="0.25">
      <c r="B9" s="6"/>
      <c r="C9" s="6"/>
      <c r="D9" s="6"/>
      <c r="E9" s="6"/>
      <c r="F9" s="6"/>
      <c r="G9" s="6"/>
      <c r="H9" s="6"/>
      <c r="I9" s="6"/>
      <c r="J9" s="2">
        <f>'10% salt raw data'!G9</f>
        <v>0.32823529411764651</v>
      </c>
      <c r="K9" s="2">
        <f>'10% salt raw data'!I9</f>
        <v>40472.545116531684</v>
      </c>
      <c r="L9" s="2">
        <f>'20% salt raw data'!G9</f>
        <v>0.57499999999999973</v>
      </c>
      <c r="M9" s="2">
        <f>'20% salt raw data'!I9</f>
        <v>124811.98023190966</v>
      </c>
      <c r="N9" s="2">
        <f>'40% salt raw data'!G9</f>
        <v>0.29862352941176407</v>
      </c>
      <c r="O9" s="2">
        <f>'40% salt raw data'!I9</f>
        <v>75903.775285755473</v>
      </c>
      <c r="P9" s="2">
        <f>'60% salt raw data'!G9</f>
        <v>0.13082352941176378</v>
      </c>
      <c r="Q9" s="2">
        <f>'60% salt raw data'!I9</f>
        <v>121829.45650260575</v>
      </c>
    </row>
    <row r="10" spans="1:17" x14ac:dyDescent="0.25">
      <c r="B10" s="6"/>
      <c r="C10" s="6"/>
      <c r="D10" s="6"/>
      <c r="E10" s="6"/>
      <c r="F10" s="6"/>
      <c r="G10" s="6"/>
      <c r="H10" s="6"/>
      <c r="I10" s="6"/>
      <c r="J10" s="2">
        <f>'10% salt raw data'!G10</f>
        <v>0.33958647058823477</v>
      </c>
      <c r="K10" s="2">
        <f>'10% salt raw data'!I10</f>
        <v>46985.368468617242</v>
      </c>
      <c r="L10" s="2">
        <f>'20% salt raw data'!G10</f>
        <v>0.13082352941176378</v>
      </c>
      <c r="M10" s="2">
        <f>'20% salt raw data'!I10</f>
        <v>24823.200529394671</v>
      </c>
      <c r="N10" s="2">
        <f>'40% salt raw data'!G10</f>
        <v>0.32329999999999937</v>
      </c>
      <c r="O10" s="2">
        <f>'40% salt raw data'!I10</f>
        <v>89849.350797574079</v>
      </c>
      <c r="P10" s="2">
        <f>'60% salt raw data'!G10</f>
        <v>8.1470588235293129E-2</v>
      </c>
      <c r="Q10" s="2">
        <f>'60% salt raw data'!I10</f>
        <v>60355.877533401021</v>
      </c>
    </row>
    <row r="11" spans="1:17" x14ac:dyDescent="0.25">
      <c r="B11" s="6"/>
      <c r="C11" s="6"/>
      <c r="D11" s="6"/>
      <c r="E11" s="6"/>
      <c r="F11" s="6"/>
      <c r="G11" s="6"/>
      <c r="H11" s="6"/>
      <c r="I11" s="6"/>
      <c r="J11" s="2">
        <f>'10% salt raw data'!G11</f>
        <v>0.42694117647058788</v>
      </c>
      <c r="K11" s="2">
        <f>'10% salt raw data'!I11</f>
        <v>56987.204330748631</v>
      </c>
      <c r="L11" s="2">
        <f>'20% salt raw data'!G11</f>
        <v>0.18017647058823444</v>
      </c>
      <c r="M11" s="2">
        <f>'20% salt raw data'!I11</f>
        <v>38278.76717149646</v>
      </c>
      <c r="N11" s="2">
        <f>'40% salt raw data'!G11</f>
        <v>0.39732941176470543</v>
      </c>
      <c r="O11" s="2">
        <f>'40% salt raw data'!I11</f>
        <v>106982.48642637976</v>
      </c>
      <c r="P11" s="2">
        <f>'60% salt raw data'!G11</f>
        <v>0.10614705882352846</v>
      </c>
      <c r="Q11" s="2">
        <f>'60% salt raw data'!I11</f>
        <v>76897.858783296091</v>
      </c>
    </row>
    <row r="12" spans="1:17" x14ac:dyDescent="0.25">
      <c r="B12" s="6"/>
      <c r="C12" s="6"/>
      <c r="D12" s="6"/>
      <c r="E12" s="6"/>
      <c r="F12" s="6"/>
      <c r="G12" s="6"/>
      <c r="H12" s="6"/>
      <c r="I12" s="6"/>
      <c r="J12" s="2">
        <f>'10% salt raw data'!G12</f>
        <v>0.49850294117647037</v>
      </c>
      <c r="K12" s="2">
        <f>'10% salt raw data'!I12</f>
        <v>67454.241860886134</v>
      </c>
      <c r="L12" s="2">
        <f>'20% salt raw data'!G12</f>
        <v>0.22952941176470509</v>
      </c>
      <c r="M12" s="2">
        <f>'20% salt raw data'!I12</f>
        <v>49414.408530477245</v>
      </c>
      <c r="N12" s="2">
        <f>'40% salt raw data'!G12</f>
        <v>1.7311764705881222E-2</v>
      </c>
      <c r="O12" s="2">
        <f>'40% salt raw data'!I12</f>
        <v>10160.347872896402</v>
      </c>
      <c r="P12" s="2">
        <f>'60% salt raw data'!G12</f>
        <v>0.13082352941176378</v>
      </c>
      <c r="Q12" s="2">
        <f>'60% salt raw data'!I12</f>
        <v>96345.863766280861</v>
      </c>
    </row>
    <row r="13" spans="1:17" x14ac:dyDescent="0.25">
      <c r="B13" s="6"/>
      <c r="C13" s="6"/>
      <c r="D13" s="6"/>
      <c r="E13" s="6"/>
      <c r="F13" s="6"/>
      <c r="G13" s="6"/>
      <c r="H13" s="6"/>
      <c r="I13" s="6"/>
      <c r="J13" s="2">
        <f>'10% salt raw data'!G13</f>
        <v>0.56019411764705862</v>
      </c>
      <c r="K13" s="2">
        <f>'10% salt raw data'!I13</f>
        <v>73036.661876959479</v>
      </c>
      <c r="L13" s="2">
        <f>'20% salt raw data'!G13</f>
        <v>0.28628529411764642</v>
      </c>
      <c r="M13" s="2">
        <f>'20% salt raw data'!I13</f>
        <v>63101.967700891131</v>
      </c>
      <c r="N13" s="2">
        <f>'40% salt raw data'!G13</f>
        <v>3.2117647058822418E-2</v>
      </c>
      <c r="O13" s="2">
        <f>'40% salt raw data'!I13</f>
        <v>18129.24816536417</v>
      </c>
      <c r="P13" s="2">
        <f>'60% salt raw data'!G13</f>
        <v>0.15549999999999914</v>
      </c>
      <c r="Q13" s="2">
        <f>'60% salt raw data'!I13</f>
        <v>113782.00616481893</v>
      </c>
    </row>
    <row r="14" spans="1:17" x14ac:dyDescent="0.25">
      <c r="B14" s="6"/>
      <c r="C14" s="6"/>
      <c r="D14" s="6"/>
      <c r="E14" s="6"/>
      <c r="F14" s="6"/>
      <c r="G14" s="6"/>
      <c r="H14" s="6"/>
      <c r="I14" s="6"/>
      <c r="J14" s="2">
        <f>'10% salt raw data'!G14</f>
        <v>0.63175588235294122</v>
      </c>
      <c r="K14" s="2">
        <f>'10% salt raw data'!I14</f>
        <v>92342.531099213098</v>
      </c>
      <c r="L14" s="2">
        <f>'20% salt raw data'!G14</f>
        <v>0.33070294117647003</v>
      </c>
      <c r="M14" s="2">
        <f>'20% salt raw data'!I14</f>
        <v>70293.736078566217</v>
      </c>
      <c r="N14" s="2">
        <f>'40% salt raw data'!G14</f>
        <v>5.6794117647057746E-2</v>
      </c>
      <c r="O14" s="2">
        <f>'40% salt raw data'!I14</f>
        <v>25699.703443208549</v>
      </c>
      <c r="P14" s="2">
        <f>'60% salt raw data'!G14</f>
        <v>0.18017647058823444</v>
      </c>
      <c r="Q14" s="2">
        <f>'60% salt raw data'!I14</f>
        <v>134347.71258360744</v>
      </c>
    </row>
    <row r="15" spans="1:17" x14ac:dyDescent="0.25">
      <c r="B15" s="6"/>
      <c r="C15" s="6"/>
      <c r="D15" s="6"/>
      <c r="E15" s="6"/>
      <c r="F15" s="6"/>
      <c r="G15" s="6"/>
      <c r="H15" s="6"/>
      <c r="I15" s="6"/>
      <c r="J15" s="2">
        <f>'10% salt raw data'!G15</f>
        <v>0.76747647058823554</v>
      </c>
      <c r="K15" s="2">
        <f>'10% salt raw data'!I15</f>
        <v>123511.04285562257</v>
      </c>
      <c r="L15" s="2">
        <f>'20% salt raw data'!G15</f>
        <v>0.37758823529411717</v>
      </c>
      <c r="M15" s="2">
        <f>'20% salt raw data'!I15</f>
        <v>86997.198117037406</v>
      </c>
      <c r="N15" s="2">
        <f>'40% salt raw data'!G15</f>
        <v>6.6664705882351905E-2</v>
      </c>
      <c r="O15" s="2">
        <f>'40% salt raw data'!I15</f>
        <v>35262.383794169866</v>
      </c>
      <c r="P15" s="2">
        <f>'60% salt raw data'!G15</f>
        <v>8.1470588235293129E-2</v>
      </c>
      <c r="Q15" s="2">
        <f>'60% salt raw data'!I15</f>
        <v>66615.005573901843</v>
      </c>
    </row>
    <row r="16" spans="1:17" x14ac:dyDescent="0.25">
      <c r="B16" s="6"/>
      <c r="C16" s="6"/>
      <c r="D16" s="6"/>
      <c r="E16" s="6"/>
      <c r="F16" s="6"/>
      <c r="G16" s="6"/>
      <c r="H16" s="6"/>
      <c r="I16" s="6"/>
      <c r="J16" s="2">
        <f>'10% salt raw data'!G16</f>
        <v>0.12588823529411672</v>
      </c>
      <c r="K16" s="2">
        <f>'10% salt raw data'!I16</f>
        <v>10234.436696134448</v>
      </c>
      <c r="L16" s="2">
        <f>'20% salt raw data'!G16</f>
        <v>0.47629411764705848</v>
      </c>
      <c r="M16" s="2">
        <f>'20% salt raw data'!I16</f>
        <v>120636.11472229188</v>
      </c>
      <c r="N16" s="2">
        <f>'40% salt raw data'!G16</f>
        <v>0.10614705882352846</v>
      </c>
      <c r="O16" s="2">
        <f>'40% salt raw data'!I16</f>
        <v>44825.064145131189</v>
      </c>
      <c r="P16" s="2">
        <f>'60% salt raw data'!G16</f>
        <v>0.10614705882352846</v>
      </c>
      <c r="Q16" s="2">
        <f>'60% salt raw data'!I16</f>
        <v>88074.87314133333</v>
      </c>
    </row>
    <row r="17" spans="2:17" x14ac:dyDescent="0.25">
      <c r="B17" s="6"/>
      <c r="C17" s="6"/>
      <c r="D17" s="6"/>
      <c r="E17" s="6"/>
      <c r="F17" s="6"/>
      <c r="G17" s="6"/>
      <c r="H17" s="6"/>
      <c r="I17" s="6"/>
      <c r="J17" s="2">
        <f>'10% salt raw data'!G17</f>
        <v>0.18511176470588153</v>
      </c>
      <c r="K17" s="2">
        <f>'10% salt raw data'!I17</f>
        <v>18142.86505223834</v>
      </c>
      <c r="L17" s="2">
        <f>'20% salt raw data'!G17</f>
        <v>0.18017647058823444</v>
      </c>
      <c r="M17" s="2">
        <f>'20% salt raw data'!I17</f>
        <v>37814.782114872265</v>
      </c>
      <c r="N17" s="2">
        <f>'40% salt raw data'!G17</f>
        <v>0.12342058823529317</v>
      </c>
      <c r="O17" s="2">
        <f>'40% salt raw data'!I17</f>
        <v>53989.299481469126</v>
      </c>
      <c r="P17" s="2">
        <f>'60% salt raw data'!G17</f>
        <v>0.13082352941176378</v>
      </c>
      <c r="Q17" s="2">
        <f>'60% salt raw data'!I17</f>
        <v>101263.75008381724</v>
      </c>
    </row>
    <row r="18" spans="2:17" x14ac:dyDescent="0.25">
      <c r="B18" s="6"/>
      <c r="C18" s="6"/>
      <c r="D18" s="6"/>
      <c r="E18" s="6"/>
      <c r="F18" s="6"/>
      <c r="G18" s="6"/>
      <c r="H18" s="6"/>
      <c r="I18" s="6"/>
      <c r="J18" s="2">
        <f>'10% salt raw data'!G18</f>
        <v>0.23446470588235219</v>
      </c>
      <c r="K18" s="2">
        <f>'10% salt raw data'!I18</f>
        <v>25818.692574339177</v>
      </c>
      <c r="L18" s="2">
        <f>'20% salt raw data'!G18</f>
        <v>0.22952941176470509</v>
      </c>
      <c r="M18" s="2">
        <f>'20% salt raw data'!I18</f>
        <v>51502.341285286144</v>
      </c>
      <c r="N18" s="2">
        <f>'40% salt raw data'!G18</f>
        <v>0.1382264705882344</v>
      </c>
      <c r="O18" s="2">
        <f>'40% salt raw data'!I18</f>
        <v>60364.419715443335</v>
      </c>
      <c r="P18" s="2">
        <f>'60% salt raw data'!G18</f>
        <v>0.15549999999999914</v>
      </c>
      <c r="Q18" s="2">
        <f>'60% salt raw data'!I18</f>
        <v>130323.98741471402</v>
      </c>
    </row>
    <row r="19" spans="2:17" x14ac:dyDescent="0.25">
      <c r="B19" s="6"/>
      <c r="C19" s="6"/>
      <c r="D19" s="6"/>
      <c r="E19" s="6"/>
      <c r="F19" s="6"/>
      <c r="G19" s="6"/>
      <c r="H19" s="6"/>
      <c r="I19" s="6"/>
      <c r="J19" s="2">
        <f>'10% salt raw data'!G19</f>
        <v>0.30355882352941116</v>
      </c>
      <c r="K19" s="2">
        <f>'10% salt raw data'!I19</f>
        <v>42100.75095455307</v>
      </c>
      <c r="L19" s="2">
        <f>'20% salt raw data'!G19</f>
        <v>0.27888235294117586</v>
      </c>
      <c r="M19" s="2">
        <f>'20% salt raw data'!I19</f>
        <v>64029.937814139535</v>
      </c>
      <c r="N19" s="2">
        <f>'40% salt raw data'!G19</f>
        <v>0.15549999999999914</v>
      </c>
      <c r="O19" s="2">
        <f>'40% salt raw data'!I19</f>
        <v>67536.429978664324</v>
      </c>
      <c r="P19" s="2"/>
      <c r="Q19" s="2"/>
    </row>
    <row r="20" spans="2:17" x14ac:dyDescent="0.25">
      <c r="B20" s="6"/>
      <c r="C20" s="6"/>
      <c r="D20" s="6"/>
      <c r="E20" s="6"/>
      <c r="F20" s="6"/>
      <c r="G20" s="6"/>
      <c r="H20" s="6"/>
      <c r="I20" s="6"/>
      <c r="J20" s="2">
        <f>'10% salt raw data'!G20</f>
        <v>0.42694117647058788</v>
      </c>
      <c r="K20" s="2">
        <f>'10% salt raw data'!I20</f>
        <v>63034.82601482809</v>
      </c>
      <c r="L20" s="2">
        <f>'20% salt raw data'!G20</f>
        <v>0.32823529411764651</v>
      </c>
      <c r="M20" s="2">
        <f>'20% salt raw data'!I20</f>
        <v>72381.668833375108</v>
      </c>
      <c r="N20" s="2">
        <f>'40% salt raw data'!G20</f>
        <v>0.19991764705882276</v>
      </c>
      <c r="O20" s="2">
        <f>'40% salt raw data'!I20</f>
        <v>78692.890388119209</v>
      </c>
      <c r="P20" s="2"/>
      <c r="Q20" s="2"/>
    </row>
    <row r="21" spans="2:17" x14ac:dyDescent="0.25">
      <c r="B21" s="6"/>
      <c r="C21" s="6"/>
      <c r="D21" s="6"/>
      <c r="E21" s="6"/>
      <c r="F21" s="6"/>
      <c r="G21" s="6"/>
      <c r="H21" s="6"/>
      <c r="I21" s="6"/>
      <c r="J21" s="2">
        <f>'10% salt raw data'!G21</f>
        <v>0.47629411764705848</v>
      </c>
      <c r="K21" s="2">
        <f>'10% salt raw data'!I21</f>
        <v>74664.867714980865</v>
      </c>
      <c r="L21" s="2">
        <f>'20% salt raw data'!G21</f>
        <v>0.37758823529411717</v>
      </c>
      <c r="M21" s="2">
        <f>'20% salt raw data'!I21</f>
        <v>89549.115928470506</v>
      </c>
      <c r="N21" s="2">
        <f>'40% salt raw data'!G21</f>
        <v>0.25914117647058754</v>
      </c>
      <c r="O21" s="2">
        <f>'40% salt raw data'!I21</f>
        <v>95427.581002301507</v>
      </c>
      <c r="P21" s="2"/>
      <c r="Q21" s="2"/>
    </row>
    <row r="22" spans="2:17" x14ac:dyDescent="0.25">
      <c r="B22" s="6"/>
      <c r="C22" s="6"/>
      <c r="D22" s="6"/>
      <c r="E22" s="6"/>
      <c r="F22" s="6"/>
      <c r="G22" s="6"/>
      <c r="H22" s="6"/>
      <c r="I22" s="6"/>
      <c r="J22" s="2">
        <f>'10% salt raw data'!G22</f>
        <v>0.19498235294117566</v>
      </c>
      <c r="K22" s="2">
        <f>'10% salt raw data'!I22</f>
        <v>16282.058380213895</v>
      </c>
      <c r="L22" s="2">
        <f>'20% salt raw data'!G22</f>
        <v>0.48122941176470563</v>
      </c>
      <c r="M22" s="2">
        <f>'20% salt raw data'!I22</f>
        <v>122956.04000541287</v>
      </c>
      <c r="N22" s="2">
        <f>'40% salt raw data'!G22</f>
        <v>0.29862352941176407</v>
      </c>
      <c r="O22" s="2">
        <f>'40% salt raw data'!I22</f>
        <v>105787.15138250962</v>
      </c>
    </row>
    <row r="23" spans="2:17" x14ac:dyDescent="0.25">
      <c r="B23" s="6"/>
      <c r="C23" s="6"/>
      <c r="D23" s="6"/>
      <c r="E23" s="6"/>
      <c r="F23" s="6"/>
      <c r="G23" s="6"/>
      <c r="H23" s="6"/>
      <c r="I23" s="6"/>
      <c r="J23" s="2">
        <f>'10% salt raw data'!G23</f>
        <v>0.22952941176470509</v>
      </c>
      <c r="K23" s="2">
        <f>'10% salt raw data'!I23</f>
        <v>20701.474226271952</v>
      </c>
      <c r="L23" s="2">
        <f>'20% salt raw data'!G23</f>
        <v>0.18017647058823444</v>
      </c>
      <c r="M23" s="2">
        <f>'20% salt raw data'!I23</f>
        <v>38742.752228120662</v>
      </c>
      <c r="N23" s="2">
        <f>'40% salt raw data'!G23</f>
        <v>3.2117647058822418E-2</v>
      </c>
      <c r="O23" s="2">
        <f>'40% salt raw data'!I23</f>
        <v>14543.243033753675</v>
      </c>
    </row>
    <row r="24" spans="2:17" x14ac:dyDescent="0.25">
      <c r="B24" s="6"/>
      <c r="C24" s="6"/>
      <c r="D24" s="6"/>
      <c r="E24" s="6"/>
      <c r="F24" s="6"/>
      <c r="G24" s="6"/>
      <c r="H24" s="6"/>
      <c r="I24" s="6"/>
      <c r="J24" s="2">
        <f>'10% salt raw data'!G24</f>
        <v>0.37758823529411717</v>
      </c>
      <c r="K24" s="2">
        <f>'10% salt raw data'!I24</f>
        <v>37216.133440488906</v>
      </c>
      <c r="L24" s="2">
        <f>'20% salt raw data'!G24</f>
        <v>0.22952941176470509</v>
      </c>
      <c r="M24" s="2">
        <f>'20% salt raw data'!I24</f>
        <v>53126.28898347084</v>
      </c>
      <c r="N24" s="2">
        <f>'40% salt raw data'!G24</f>
        <v>8.1470588235293129E-2</v>
      </c>
      <c r="O24" s="2">
        <f>'40% salt raw data'!I24</f>
        <v>21814.864550630515</v>
      </c>
    </row>
    <row r="25" spans="2:17" x14ac:dyDescent="0.25">
      <c r="B25" s="6"/>
      <c r="C25" s="6"/>
      <c r="D25" s="6"/>
      <c r="E25" s="6"/>
      <c r="F25" s="6"/>
      <c r="G25" s="6"/>
      <c r="H25" s="6"/>
      <c r="I25" s="6"/>
      <c r="J25" s="2">
        <f>'10% salt raw data'!G25</f>
        <v>0.44174705882352899</v>
      </c>
      <c r="K25" s="2">
        <f>'10% salt raw data'!I25</f>
        <v>46287.565966608076</v>
      </c>
      <c r="L25" s="2">
        <f>'20% salt raw data'!G25</f>
        <v>0.27888235294117586</v>
      </c>
      <c r="M25" s="2">
        <f>'20% salt raw data'!I25</f>
        <v>70061.743550254119</v>
      </c>
      <c r="N25" s="2">
        <f>'40% salt raw data'!G25</f>
        <v>0.10614705882352846</v>
      </c>
      <c r="O25" s="2">
        <f>'40% salt raw data'!I25</f>
        <v>30879.488633312598</v>
      </c>
    </row>
    <row r="26" spans="2:17" x14ac:dyDescent="0.25">
      <c r="B26" s="6"/>
      <c r="C26" s="6"/>
      <c r="D26" s="6"/>
      <c r="E26" s="6"/>
      <c r="F26" s="6"/>
      <c r="G26" s="6"/>
      <c r="H26" s="6"/>
      <c r="I26" s="6"/>
      <c r="J26" s="2">
        <f>'10% salt raw data'!G26</f>
        <v>0.57499999999999973</v>
      </c>
      <c r="K26" s="2">
        <f>'10% salt raw data'!I26</f>
        <v>62802.225180825037</v>
      </c>
      <c r="L26" s="2">
        <f>'20% salt raw data'!G26</f>
        <v>0.32823529411764651</v>
      </c>
      <c r="M26" s="2">
        <f>'20% salt raw data'!I26</f>
        <v>90477.086041718911</v>
      </c>
      <c r="N26" s="2">
        <f>'40% salt raw data'!G26</f>
        <v>0.13082352941176378</v>
      </c>
      <c r="O26" s="2">
        <f>'40% salt raw data'!I26</f>
        <v>35860.051316104946</v>
      </c>
    </row>
    <row r="27" spans="2:17" x14ac:dyDescent="0.25">
      <c r="B27" s="6"/>
      <c r="C27" s="6"/>
      <c r="D27" s="6"/>
      <c r="E27" s="6"/>
      <c r="F27" s="6"/>
      <c r="G27" s="6"/>
      <c r="H27" s="6"/>
      <c r="I27" s="6"/>
      <c r="J27" s="2">
        <f>'10% salt raw data'!G27</f>
        <v>0.68851176470588249</v>
      </c>
      <c r="K27" s="2">
        <f>'10% salt raw data'!I27</f>
        <v>71408.456038938079</v>
      </c>
      <c r="L27" s="2">
        <f>'20% salt raw data'!G27</f>
        <v>0.37758823529411717</v>
      </c>
      <c r="M27" s="2">
        <f>'20% salt raw data'!I27</f>
        <v>113908.33140124097</v>
      </c>
      <c r="N27" s="2">
        <f>'40% salt raw data'!G27</f>
        <v>0.15549999999999914</v>
      </c>
      <c r="O27" s="2">
        <f>'40% salt raw data'!I27</f>
        <v>47215.734232871517</v>
      </c>
    </row>
    <row r="28" spans="2:17" x14ac:dyDescent="0.25">
      <c r="B28" s="6"/>
      <c r="C28" s="6"/>
      <c r="D28" s="6"/>
      <c r="E28" s="6"/>
      <c r="F28" s="6"/>
      <c r="G28" s="6"/>
      <c r="H28" s="6"/>
      <c r="I28" s="6"/>
      <c r="J28" s="2">
        <f>'10% salt raw data'!G28</f>
        <v>0.78721764705882391</v>
      </c>
      <c r="K28" s="2">
        <f>'10% salt raw data'!I28</f>
        <v>90481.724427188645</v>
      </c>
      <c r="L28" s="2"/>
      <c r="M28" s="2"/>
      <c r="N28" s="2">
        <f>'40% salt raw data'!G28</f>
        <v>0.18017647058823444</v>
      </c>
      <c r="O28" s="2">
        <f>'40% salt raw data'!I28</f>
        <v>54985.4120180276</v>
      </c>
    </row>
    <row r="29" spans="2:17" x14ac:dyDescent="0.25">
      <c r="B29" s="6"/>
      <c r="C29" s="6"/>
      <c r="D29" s="6"/>
      <c r="E29" s="6"/>
      <c r="F29" s="6"/>
      <c r="G29" s="6"/>
      <c r="H29" s="6"/>
      <c r="I29" s="6"/>
      <c r="J29" s="2">
        <f>'10% salt raw data'!G29</f>
        <v>0.89579411764705918</v>
      </c>
      <c r="K29" s="2">
        <f>'10% salt raw data'!I29</f>
        <v>111648.4003214667</v>
      </c>
      <c r="L29" s="2"/>
      <c r="M29" s="2"/>
      <c r="N29" s="2">
        <f>'40% salt raw data'!G29</f>
        <v>0.21472352941176398</v>
      </c>
      <c r="O29" s="2">
        <f>'40% salt raw data'!I29</f>
        <v>62755.089803183662</v>
      </c>
    </row>
    <row r="30" spans="2:17" x14ac:dyDescent="0.25">
      <c r="B30" s="6"/>
      <c r="C30" s="6"/>
      <c r="D30" s="6"/>
      <c r="E30" s="6"/>
      <c r="F30" s="6"/>
      <c r="G30" s="6"/>
      <c r="H30" s="6"/>
      <c r="I30" s="6"/>
      <c r="J30" s="2">
        <f>'10% salt raw data'!G30</f>
        <v>0.16537058823529327</v>
      </c>
      <c r="K30" s="2">
        <f>'10% salt raw data'!I30</f>
        <v>19771.070890259733</v>
      </c>
      <c r="L30" s="2"/>
      <c r="M30" s="2"/>
      <c r="N30" s="2">
        <f>'40% salt raw data'!G30</f>
        <v>0.25914117647058754</v>
      </c>
      <c r="O30" s="2">
        <f>'40% salt raw data'!I30</f>
        <v>80485.892953924456</v>
      </c>
    </row>
    <row r="31" spans="2:17" x14ac:dyDescent="0.25">
      <c r="B31" s="6"/>
      <c r="C31" s="6"/>
      <c r="D31" s="6"/>
      <c r="E31" s="6"/>
      <c r="F31" s="6"/>
      <c r="G31" s="6"/>
      <c r="H31" s="6"/>
      <c r="I31" s="6"/>
      <c r="J31" s="2">
        <f>'10% salt raw data'!G31</f>
        <v>0.20978823529411689</v>
      </c>
      <c r="K31" s="2">
        <f>'10% salt raw data'!I31</f>
        <v>21166.675894278065</v>
      </c>
      <c r="N31" s="2">
        <f>'40% salt raw data'!G31</f>
        <v>0.29862352941176407</v>
      </c>
      <c r="O31" s="2">
        <f>'40% salt raw data'!I31</f>
        <v>102599.59126552251</v>
      </c>
    </row>
    <row r="32" spans="2:17" x14ac:dyDescent="0.25">
      <c r="B32" s="6"/>
      <c r="C32" s="6"/>
      <c r="D32" s="6"/>
      <c r="E32" s="6"/>
      <c r="F32" s="6"/>
      <c r="G32" s="6"/>
      <c r="H32" s="6"/>
      <c r="I32" s="6"/>
      <c r="J32" s="2">
        <f>'10% salt raw data'!G32</f>
        <v>0.29862352941176407</v>
      </c>
      <c r="K32" s="2">
        <f>'10% salt raw data'!I32</f>
        <v>40472.545116531684</v>
      </c>
      <c r="N32" s="2">
        <f>'40% salt raw data'!G32</f>
        <v>4.1988235294116577E-2</v>
      </c>
      <c r="O32" s="2">
        <f>'40% salt raw data'!I32</f>
        <v>11754.127931389956</v>
      </c>
    </row>
    <row r="33" spans="2:15" x14ac:dyDescent="0.25">
      <c r="B33" s="6"/>
      <c r="C33" s="6"/>
      <c r="D33" s="6"/>
      <c r="E33" s="6"/>
      <c r="F33" s="6"/>
      <c r="G33" s="6"/>
      <c r="H33" s="6"/>
      <c r="I33" s="6"/>
      <c r="J33" s="2">
        <f>'10% salt raw data'!G33</f>
        <v>0.37758823529411717</v>
      </c>
      <c r="K33" s="2">
        <f>'10% salt raw data'!I33</f>
        <v>48380.973472635567</v>
      </c>
      <c r="N33" s="2">
        <f>'40% salt raw data'!G33</f>
        <v>8.1470588235293129E-2</v>
      </c>
      <c r="O33" s="2">
        <f>'40% salt raw data'!I33</f>
        <v>23707.478370091605</v>
      </c>
    </row>
    <row r="34" spans="2:15" x14ac:dyDescent="0.25">
      <c r="B34" s="6"/>
      <c r="C34" s="6"/>
      <c r="D34" s="6"/>
      <c r="E34" s="6"/>
      <c r="F34" s="6"/>
      <c r="G34" s="6"/>
      <c r="H34" s="6"/>
      <c r="I34" s="6"/>
      <c r="J34" s="2">
        <f>'10% salt raw data'!G34</f>
        <v>0.43681176470588207</v>
      </c>
      <c r="K34" s="2">
        <f>'10% salt raw data'!I34</f>
        <v>62802.225180825037</v>
      </c>
      <c r="N34" s="2">
        <f>'40% salt raw data'!G34</f>
        <v>0.14069411764705791</v>
      </c>
      <c r="O34" s="2">
        <f>'40% salt raw data'!I34</f>
        <v>37254.608867286814</v>
      </c>
    </row>
    <row r="35" spans="2:15" x14ac:dyDescent="0.25">
      <c r="B35" s="6"/>
      <c r="C35" s="6"/>
      <c r="D35" s="6"/>
      <c r="E35" s="6"/>
      <c r="F35" s="6"/>
      <c r="G35" s="6"/>
      <c r="H35" s="6"/>
      <c r="I35" s="6"/>
      <c r="J35" s="2">
        <f>'10% salt raw data'!G35</f>
        <v>0.55032352941176454</v>
      </c>
      <c r="K35" s="2">
        <f>'10% salt raw data'!I35</f>
        <v>80247.287731054195</v>
      </c>
      <c r="N35" s="2">
        <f>'40% salt raw data'!G35</f>
        <v>0.19004705882352857</v>
      </c>
      <c r="O35" s="2">
        <f>'40% salt raw data'!I35</f>
        <v>59567.529686196547</v>
      </c>
    </row>
    <row r="36" spans="2:15" x14ac:dyDescent="0.25">
      <c r="B36" s="6"/>
      <c r="C36" s="6"/>
      <c r="D36" s="6"/>
      <c r="E36" s="6"/>
      <c r="F36" s="6"/>
      <c r="G36" s="6"/>
      <c r="H36" s="6"/>
      <c r="I36" s="6"/>
      <c r="J36" s="2">
        <f>'10% salt raw data'!G36</f>
        <v>0.67370588235294138</v>
      </c>
      <c r="K36" s="2">
        <f>'10% salt raw data'!I36</f>
        <v>112346.20282347588</v>
      </c>
      <c r="N36" s="2">
        <f>'40% salt raw data'!G36</f>
        <v>0.24927058823529341</v>
      </c>
      <c r="O36" s="2">
        <f>'40% salt raw data'!I36</f>
        <v>80685.115461236142</v>
      </c>
    </row>
    <row r="37" spans="2:15" x14ac:dyDescent="0.25">
      <c r="B37" s="6"/>
      <c r="C37" s="6"/>
      <c r="D37" s="6"/>
      <c r="E37" s="6"/>
      <c r="F37" s="6"/>
      <c r="G37" s="6"/>
      <c r="H37" s="6"/>
      <c r="I37" s="6"/>
      <c r="J37" s="2">
        <f>'10% salt raw data'!G37</f>
        <v>0.82176470588235317</v>
      </c>
      <c r="K37" s="2">
        <f>'10% salt raw data'!I37</f>
        <v>144212.5170818945</v>
      </c>
      <c r="N37" s="2">
        <f>'40% salt raw data'!G37</f>
        <v>0.30109117647058758</v>
      </c>
      <c r="O37" s="2">
        <f>'40% salt raw data'!I37</f>
        <v>104193.37132401606</v>
      </c>
    </row>
    <row r="38" spans="2:15" x14ac:dyDescent="0.25">
      <c r="B38" s="6"/>
      <c r="C38" s="6"/>
      <c r="D38" s="6"/>
      <c r="E38" s="6"/>
      <c r="F38" s="6"/>
      <c r="G38" s="6"/>
      <c r="H38" s="6"/>
      <c r="I38" s="6"/>
      <c r="J38" s="2">
        <f>'10% salt raw data'!G38</f>
        <v>0.18017647058823444</v>
      </c>
      <c r="K38" s="2">
        <f>'10% salt raw data'!I38</f>
        <v>15119.054210198619</v>
      </c>
      <c r="N38" s="2"/>
      <c r="O38" s="2"/>
    </row>
    <row r="39" spans="2:15" x14ac:dyDescent="0.25">
      <c r="B39" s="6"/>
      <c r="C39" s="6"/>
      <c r="D39" s="6"/>
      <c r="E39" s="6"/>
      <c r="F39" s="6"/>
      <c r="G39" s="6"/>
      <c r="H39" s="6"/>
      <c r="I39" s="6"/>
      <c r="J39" s="2">
        <f>'10% salt raw data'!G39</f>
        <v>0.22952941176470509</v>
      </c>
      <c r="K39" s="2">
        <f>'10% salt raw data'!I39</f>
        <v>34192.32259844918</v>
      </c>
      <c r="N39" s="2"/>
      <c r="O39" s="2"/>
    </row>
    <row r="40" spans="2:15" x14ac:dyDescent="0.25">
      <c r="B40" s="6"/>
      <c r="C40" s="6"/>
      <c r="D40" s="6"/>
      <c r="E40" s="6"/>
      <c r="F40" s="6"/>
      <c r="G40" s="6"/>
      <c r="H40" s="6"/>
      <c r="I40" s="6"/>
      <c r="J40" s="2">
        <f>'10% salt raw data'!G40</f>
        <v>0.32823529411764651</v>
      </c>
      <c r="K40" s="2">
        <f>'10% salt raw data'!I40</f>
        <v>46752.767634614189</v>
      </c>
      <c r="N40" s="2"/>
      <c r="O40" s="2"/>
    </row>
    <row r="41" spans="2:15" x14ac:dyDescent="0.25">
      <c r="B41" s="6"/>
      <c r="C41" s="6"/>
      <c r="D41" s="6"/>
      <c r="E41" s="6"/>
      <c r="F41" s="6"/>
      <c r="G41" s="6"/>
      <c r="H41" s="6"/>
      <c r="I41" s="6"/>
      <c r="J41" s="2">
        <f>'10% salt raw data'!G41</f>
        <v>0.39239411764705839</v>
      </c>
      <c r="K41" s="2">
        <f>'10% salt raw data'!I41</f>
        <v>53498.191820702799</v>
      </c>
      <c r="N41" s="2"/>
      <c r="O41" s="2"/>
    </row>
    <row r="42" spans="2:15" x14ac:dyDescent="0.25">
      <c r="B42" s="6"/>
      <c r="C42" s="6"/>
      <c r="D42" s="6"/>
      <c r="E42" s="6"/>
      <c r="F42" s="6"/>
      <c r="G42" s="6"/>
      <c r="H42" s="6"/>
      <c r="I42" s="6"/>
      <c r="J42" s="2">
        <f>'10% salt raw data'!G42</f>
        <v>0.47629411764705848</v>
      </c>
      <c r="K42" s="2">
        <f>'10% salt raw data'!I42</f>
        <v>68152.044362895293</v>
      </c>
      <c r="N42" s="2"/>
      <c r="O42" s="2"/>
    </row>
    <row r="43" spans="2:15" x14ac:dyDescent="0.25">
      <c r="B43" s="6"/>
      <c r="C43" s="6"/>
      <c r="D43" s="6"/>
      <c r="E43" s="6"/>
      <c r="F43" s="6"/>
      <c r="G43" s="6"/>
      <c r="H43" s="6"/>
      <c r="I43" s="6"/>
      <c r="J43" s="2">
        <f>'10% salt raw data'!G43</f>
        <v>0.57499999999999973</v>
      </c>
      <c r="K43" s="2">
        <f>'10% salt raw data'!I43</f>
        <v>83038.497739090861</v>
      </c>
      <c r="N43" s="2"/>
      <c r="O43" s="2"/>
    </row>
    <row r="44" spans="2:15" x14ac:dyDescent="0.25">
      <c r="B44" s="6"/>
      <c r="C44" s="6"/>
      <c r="D44" s="6"/>
      <c r="E44" s="6"/>
      <c r="F44" s="6"/>
      <c r="G44" s="6"/>
      <c r="H44" s="6"/>
      <c r="I44" s="6"/>
      <c r="J44" s="2">
        <f>'10% salt raw data'!G44</f>
        <v>0.68357647058823545</v>
      </c>
      <c r="K44" s="2">
        <f>'10% salt raw data'!I44</f>
        <v>111648.4003214667</v>
      </c>
    </row>
    <row r="45" spans="2:15" x14ac:dyDescent="0.25">
      <c r="B45" s="6"/>
      <c r="C45" s="6"/>
      <c r="D45" s="6"/>
      <c r="E45" s="6"/>
      <c r="F45" s="6"/>
      <c r="G45" s="6"/>
      <c r="H45" s="6"/>
      <c r="I45" s="6"/>
      <c r="J45" s="2">
        <f>'10% salt raw data'!G45</f>
        <v>0.76747647058823554</v>
      </c>
      <c r="K45" s="2">
        <f>'10% salt raw data'!I45</f>
        <v>126302.25286365923</v>
      </c>
    </row>
    <row r="46" spans="2:15" x14ac:dyDescent="0.25">
      <c r="B46" s="6"/>
      <c r="C46" s="6"/>
      <c r="D46" s="6"/>
      <c r="E46" s="6"/>
      <c r="F46" s="6"/>
      <c r="G46" s="6"/>
      <c r="H46" s="6"/>
      <c r="I46" s="6"/>
      <c r="J46" s="2">
        <f>'10% salt raw data'!G46</f>
        <v>0.79215294117647095</v>
      </c>
      <c r="K46" s="2">
        <f>'10% salt raw data'!I46</f>
        <v>136304.08872579059</v>
      </c>
    </row>
    <row r="47" spans="2:15" x14ac:dyDescent="0.25">
      <c r="B47" s="6"/>
      <c r="C47" s="6"/>
      <c r="D47" s="6"/>
      <c r="E47" s="6"/>
      <c r="F47" s="6"/>
      <c r="G47" s="6"/>
      <c r="H47" s="6"/>
      <c r="I47" s="6"/>
      <c r="J47" s="2"/>
      <c r="K47" s="2"/>
    </row>
    <row r="48" spans="2:15" x14ac:dyDescent="0.25">
      <c r="B48" s="6"/>
      <c r="C48" s="6"/>
      <c r="D48" s="6"/>
      <c r="E48" s="6"/>
      <c r="F48" s="6"/>
      <c r="G48" s="6"/>
      <c r="H48" s="6"/>
      <c r="I48" s="6"/>
      <c r="J48" s="2"/>
      <c r="K48" s="2"/>
    </row>
    <row r="49" spans="2:11" x14ac:dyDescent="0.25">
      <c r="B49" s="6"/>
      <c r="C49" s="6"/>
      <c r="D49" s="6"/>
      <c r="E49" s="6"/>
      <c r="F49" s="6"/>
      <c r="G49" s="6"/>
      <c r="H49" s="6"/>
      <c r="I49" s="6"/>
      <c r="J49" s="2"/>
      <c r="K49" s="2"/>
    </row>
    <row r="50" spans="2:11" x14ac:dyDescent="0.25">
      <c r="B50" s="6"/>
      <c r="C50" s="6"/>
      <c r="D50" s="6"/>
      <c r="E50" s="6"/>
      <c r="F50" s="6"/>
      <c r="G50" s="6"/>
      <c r="H50" s="6"/>
      <c r="I50" s="6"/>
    </row>
    <row r="51" spans="2:11" x14ac:dyDescent="0.25">
      <c r="B51" s="6"/>
      <c r="C51" s="6"/>
      <c r="D51" s="6"/>
      <c r="E51" s="6"/>
      <c r="F51" s="6"/>
      <c r="G51" s="6"/>
      <c r="H51" s="6"/>
      <c r="I51" s="6"/>
    </row>
    <row r="52" spans="2:11" x14ac:dyDescent="0.25">
      <c r="B52" s="6"/>
      <c r="C52" s="6"/>
      <c r="D52" s="6"/>
      <c r="E52" s="6"/>
      <c r="F52" s="6"/>
      <c r="G52" s="6"/>
      <c r="H52" s="6"/>
      <c r="I52" s="6"/>
    </row>
    <row r="53" spans="2:11" x14ac:dyDescent="0.25">
      <c r="B53" s="6"/>
      <c r="C53" s="6"/>
      <c r="D53" s="6"/>
      <c r="E53" s="6"/>
      <c r="F53" s="6"/>
      <c r="G53" s="6"/>
      <c r="H53" s="6"/>
      <c r="I53" s="6"/>
    </row>
    <row r="54" spans="2:11" x14ac:dyDescent="0.25">
      <c r="B54" s="6"/>
      <c r="C54" s="6"/>
      <c r="D54" s="6"/>
      <c r="E54" s="6"/>
      <c r="F54" s="6"/>
      <c r="G54" s="6"/>
      <c r="H54" s="6"/>
      <c r="I54" s="6"/>
    </row>
    <row r="55" spans="2:11" x14ac:dyDescent="0.25">
      <c r="B55" s="6"/>
      <c r="C55" s="6"/>
      <c r="D55" s="6"/>
      <c r="E55" s="6"/>
      <c r="F55" s="6"/>
      <c r="G55" s="6"/>
      <c r="H55" s="6"/>
      <c r="I55" s="6"/>
    </row>
    <row r="56" spans="2:11" x14ac:dyDescent="0.25">
      <c r="B56" s="6"/>
      <c r="C56" s="6"/>
      <c r="D56" s="6"/>
      <c r="E56" s="6"/>
      <c r="F56" s="6"/>
      <c r="G56" s="6"/>
      <c r="H56" s="6"/>
      <c r="I56" s="6"/>
    </row>
    <row r="57" spans="2:11" x14ac:dyDescent="0.25">
      <c r="B57" s="6"/>
      <c r="C57" s="6"/>
      <c r="D57" s="6"/>
      <c r="E57" s="6"/>
      <c r="F57" s="6"/>
      <c r="G57" s="6"/>
      <c r="H57" s="6"/>
      <c r="I57" s="6"/>
    </row>
    <row r="58" spans="2:11" x14ac:dyDescent="0.25">
      <c r="B58" s="6"/>
      <c r="C58" s="6"/>
      <c r="D58" s="6"/>
      <c r="E58" s="6"/>
      <c r="F58" s="6"/>
      <c r="G58" s="6"/>
      <c r="H58" s="6"/>
      <c r="I58" s="6"/>
    </row>
    <row r="59" spans="2:11" x14ac:dyDescent="0.25">
      <c r="B59" s="6"/>
      <c r="C59" s="6"/>
      <c r="D59" s="6"/>
      <c r="E59" s="6"/>
      <c r="F59" s="6"/>
      <c r="G59" s="6"/>
      <c r="H59" s="6"/>
      <c r="I59" s="6"/>
    </row>
    <row r="60" spans="2:11" x14ac:dyDescent="0.25">
      <c r="B60" s="6"/>
      <c r="C60" s="6"/>
      <c r="D60" s="6"/>
      <c r="E60" s="6"/>
      <c r="F60" s="6"/>
      <c r="G60" s="6"/>
      <c r="H60" s="6"/>
      <c r="I60" s="6"/>
    </row>
    <row r="61" spans="2:11" x14ac:dyDescent="0.25">
      <c r="B61" s="6"/>
      <c r="C61" s="6"/>
      <c r="D61" s="6"/>
      <c r="E61" s="6"/>
      <c r="F61" s="6"/>
      <c r="G61" s="6"/>
      <c r="H61" s="6"/>
      <c r="I61" s="6"/>
    </row>
    <row r="62" spans="2:11" x14ac:dyDescent="0.25">
      <c r="B62" s="6"/>
      <c r="C62" s="6"/>
      <c r="D62" s="6"/>
      <c r="E62" s="6"/>
      <c r="F62" s="6"/>
      <c r="G62" s="6"/>
      <c r="H62" s="6"/>
      <c r="I62" s="6"/>
    </row>
    <row r="63" spans="2:11" x14ac:dyDescent="0.25">
      <c r="B63" s="6"/>
      <c r="C63" s="6"/>
      <c r="D63" s="6"/>
      <c r="E63" s="6"/>
      <c r="F63" s="6"/>
      <c r="G63" s="6"/>
      <c r="H63" s="6"/>
      <c r="I63" s="6"/>
    </row>
    <row r="64" spans="2:11" x14ac:dyDescent="0.25">
      <c r="B64" s="6"/>
      <c r="C64" s="6"/>
      <c r="D64" s="6"/>
      <c r="E64" s="6"/>
      <c r="F64" s="6"/>
      <c r="G64" s="6"/>
      <c r="H64" s="6"/>
      <c r="I64" s="6"/>
    </row>
    <row r="65" spans="2:9" x14ac:dyDescent="0.25">
      <c r="B65" s="6"/>
      <c r="C65" s="6"/>
      <c r="D65" s="6"/>
      <c r="E65" s="6"/>
      <c r="F65" s="6"/>
      <c r="G65" s="6"/>
      <c r="H65" s="6"/>
      <c r="I65" s="6"/>
    </row>
    <row r="66" spans="2:9" x14ac:dyDescent="0.25">
      <c r="B66" s="6"/>
      <c r="C66" s="6"/>
      <c r="D66" s="6"/>
      <c r="E66" s="6"/>
      <c r="F66" s="6"/>
      <c r="G66" s="6"/>
      <c r="H66" s="6"/>
      <c r="I66" s="6"/>
    </row>
    <row r="67" spans="2:9" x14ac:dyDescent="0.25">
      <c r="B67" s="6"/>
      <c r="C67" s="6"/>
      <c r="D67" s="6"/>
      <c r="E67" s="6"/>
      <c r="F67" s="6"/>
      <c r="G67" s="6"/>
      <c r="H67" s="6"/>
      <c r="I67" s="6"/>
    </row>
    <row r="68" spans="2:9" x14ac:dyDescent="0.25">
      <c r="B68" s="6"/>
      <c r="C68" s="6"/>
      <c r="D68" s="6"/>
      <c r="E68" s="6"/>
      <c r="F68" s="6"/>
      <c r="G68" s="6"/>
      <c r="H68" s="6"/>
      <c r="I68" s="6"/>
    </row>
    <row r="69" spans="2:9" x14ac:dyDescent="0.25">
      <c r="B69" s="6"/>
      <c r="C69" s="6"/>
      <c r="D69" s="6"/>
      <c r="E69" s="6"/>
      <c r="F69" s="6"/>
      <c r="G69" s="6"/>
      <c r="H69" s="6"/>
      <c r="I69" s="6"/>
    </row>
    <row r="70" spans="2:9" x14ac:dyDescent="0.25">
      <c r="B70" s="6"/>
      <c r="C70" s="6"/>
      <c r="D70" s="6"/>
      <c r="E70" s="6"/>
      <c r="F70" s="6"/>
      <c r="G70" s="6"/>
      <c r="H70" s="6"/>
      <c r="I70" s="6"/>
    </row>
    <row r="71" spans="2:9" x14ac:dyDescent="0.25">
      <c r="B71" s="6"/>
      <c r="C71" s="6"/>
      <c r="D71" s="6"/>
      <c r="E71" s="6"/>
      <c r="F71" s="6"/>
      <c r="G71" s="6"/>
      <c r="H71" s="6"/>
      <c r="I71" s="6"/>
    </row>
    <row r="72" spans="2:9" x14ac:dyDescent="0.25">
      <c r="B72" s="6"/>
      <c r="C72" s="6"/>
      <c r="D72" s="6"/>
      <c r="E72" s="6"/>
      <c r="F72" s="6"/>
      <c r="G72" s="6"/>
      <c r="H72" s="6"/>
      <c r="I72" s="6"/>
    </row>
    <row r="73" spans="2:9" x14ac:dyDescent="0.25">
      <c r="B73" s="6"/>
      <c r="C73" s="6"/>
      <c r="D73" s="6"/>
      <c r="E73" s="6"/>
      <c r="F73" s="6"/>
      <c r="G73" s="6"/>
      <c r="H73" s="6"/>
      <c r="I73" s="6"/>
    </row>
    <row r="74" spans="2:9" x14ac:dyDescent="0.25">
      <c r="B74" s="6"/>
      <c r="C74" s="6"/>
      <c r="D74" s="6"/>
      <c r="E74" s="6"/>
      <c r="F74" s="6"/>
      <c r="G74" s="6"/>
      <c r="H74" s="6"/>
      <c r="I74" s="6"/>
    </row>
    <row r="75" spans="2:9" x14ac:dyDescent="0.25">
      <c r="B75" s="6"/>
      <c r="C75" s="6"/>
      <c r="D75" s="6"/>
      <c r="E75" s="6"/>
      <c r="F75" s="6"/>
      <c r="G75" s="6"/>
      <c r="H75" s="6"/>
      <c r="I75" s="6"/>
    </row>
    <row r="76" spans="2:9" x14ac:dyDescent="0.25">
      <c r="B76" s="6"/>
      <c r="C76" s="6"/>
      <c r="D76" s="6"/>
      <c r="E76" s="6"/>
      <c r="F76" s="6"/>
      <c r="G76" s="6"/>
      <c r="H76" s="6"/>
      <c r="I76" s="6"/>
    </row>
    <row r="77" spans="2:9" x14ac:dyDescent="0.25">
      <c r="B77" s="6"/>
      <c r="C77" s="6"/>
      <c r="D77" s="6"/>
      <c r="E77" s="6"/>
      <c r="F77" s="6"/>
      <c r="G77" s="6"/>
      <c r="H77" s="6"/>
      <c r="I77" s="6"/>
    </row>
    <row r="78" spans="2:9" x14ac:dyDescent="0.25">
      <c r="B78" s="6"/>
      <c r="C78" s="6"/>
      <c r="D78" s="6"/>
      <c r="E78" s="6"/>
      <c r="F78" s="6"/>
      <c r="G78" s="6"/>
      <c r="H78" s="6"/>
      <c r="I78" s="6"/>
    </row>
    <row r="79" spans="2:9" x14ac:dyDescent="0.25">
      <c r="B79" s="6"/>
      <c r="C79" s="6"/>
      <c r="D79" s="6"/>
      <c r="E79" s="6"/>
      <c r="F79" s="6"/>
      <c r="G79" s="6"/>
      <c r="H79" s="6"/>
      <c r="I79" s="6"/>
    </row>
    <row r="80" spans="2:9" x14ac:dyDescent="0.25">
      <c r="B80" s="6"/>
      <c r="C80" s="6"/>
      <c r="D80" s="6"/>
      <c r="E80" s="6"/>
      <c r="F80" s="6"/>
      <c r="G80" s="6"/>
      <c r="H80" s="6"/>
      <c r="I80" s="6"/>
    </row>
    <row r="81" spans="2:9" x14ac:dyDescent="0.25">
      <c r="B81" s="6"/>
      <c r="C81" s="6"/>
      <c r="D81" s="6"/>
      <c r="E81" s="6"/>
      <c r="F81" s="6"/>
      <c r="G81" s="6"/>
      <c r="H81" s="6"/>
      <c r="I81" s="6"/>
    </row>
    <row r="82" spans="2:9" x14ac:dyDescent="0.25">
      <c r="B82" s="6"/>
      <c r="C82" s="6"/>
      <c r="D82" s="6"/>
      <c r="E82" s="6"/>
      <c r="F82" s="6"/>
      <c r="G82" s="6"/>
      <c r="H82" s="6"/>
      <c r="I82" s="6"/>
    </row>
    <row r="83" spans="2:9" x14ac:dyDescent="0.25">
      <c r="B83" s="6"/>
      <c r="C83" s="6"/>
      <c r="D83" s="6"/>
      <c r="E83" s="6"/>
      <c r="F83" s="6"/>
      <c r="G83" s="6"/>
      <c r="H83" s="6"/>
      <c r="I83" s="6"/>
    </row>
    <row r="84" spans="2:9" x14ac:dyDescent="0.25">
      <c r="B84" s="6"/>
      <c r="C84" s="6"/>
      <c r="D84" s="6"/>
      <c r="E84" s="6"/>
      <c r="F84" s="6"/>
      <c r="G84" s="6"/>
      <c r="H84" s="6"/>
      <c r="I84" s="6"/>
    </row>
    <row r="85" spans="2:9" x14ac:dyDescent="0.25">
      <c r="B85" s="6"/>
      <c r="C85" s="6"/>
      <c r="D85" s="6"/>
      <c r="E85" s="6"/>
      <c r="F85" s="6"/>
      <c r="G85" s="6"/>
      <c r="H85" s="6"/>
      <c r="I85" s="6"/>
    </row>
    <row r="86" spans="2:9" x14ac:dyDescent="0.25">
      <c r="B86" s="6"/>
      <c r="C86" s="6"/>
      <c r="D86" s="6"/>
      <c r="E86" s="6"/>
      <c r="F86" s="6"/>
      <c r="G86" s="6"/>
      <c r="H86" s="6"/>
      <c r="I86" s="6"/>
    </row>
    <row r="87" spans="2:9" x14ac:dyDescent="0.25">
      <c r="B87" s="6"/>
      <c r="C87" s="6"/>
      <c r="D87" s="6"/>
      <c r="E87" s="6"/>
      <c r="F87" s="6"/>
      <c r="G87" s="6"/>
      <c r="H87" s="6"/>
      <c r="I87" s="6"/>
    </row>
    <row r="88" spans="2:9" x14ac:dyDescent="0.25">
      <c r="B88" s="6"/>
      <c r="C88" s="6"/>
      <c r="D88" s="6"/>
      <c r="E88" s="6"/>
      <c r="F88" s="6"/>
      <c r="G88" s="6"/>
      <c r="H88" s="6"/>
      <c r="I88" s="6"/>
    </row>
    <row r="89" spans="2:9" x14ac:dyDescent="0.25">
      <c r="B89" s="6"/>
      <c r="C89" s="6"/>
      <c r="D89" s="6"/>
      <c r="E89" s="6"/>
      <c r="F89" s="6"/>
      <c r="G89" s="6"/>
      <c r="H89" s="6"/>
      <c r="I89" s="6"/>
    </row>
    <row r="90" spans="2:9" x14ac:dyDescent="0.25">
      <c r="B90" s="6"/>
      <c r="C90" s="6"/>
      <c r="D90" s="6"/>
      <c r="E90" s="6"/>
      <c r="F90" s="6"/>
      <c r="G90" s="6"/>
      <c r="H90" s="6"/>
      <c r="I90" s="6"/>
    </row>
    <row r="91" spans="2:9" x14ac:dyDescent="0.25">
      <c r="B91" s="6"/>
      <c r="C91" s="6"/>
      <c r="D91" s="6"/>
      <c r="E91" s="6"/>
      <c r="F91" s="6"/>
      <c r="G91" s="6"/>
      <c r="H91" s="6"/>
      <c r="I91" s="6"/>
    </row>
    <row r="92" spans="2:9" x14ac:dyDescent="0.25">
      <c r="B92" s="6"/>
      <c r="C92" s="6"/>
      <c r="D92" s="6"/>
      <c r="E92" s="6"/>
      <c r="F92" s="6"/>
      <c r="G92" s="6"/>
      <c r="H92" s="6"/>
      <c r="I92" s="6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10% stat</vt:lpstr>
      <vt:lpstr>10% salt raw data</vt:lpstr>
      <vt:lpstr>20% stat</vt:lpstr>
      <vt:lpstr>20% salt raw data</vt:lpstr>
      <vt:lpstr>40% stat</vt:lpstr>
      <vt:lpstr>40% salt raw data</vt:lpstr>
      <vt:lpstr>60% stat</vt:lpstr>
      <vt:lpstr>60% salt raw data</vt:lpstr>
      <vt:lpstr>Data processed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Iain Argyle</dc:creator>
  <cp:lastModifiedBy>Iain Argyle</cp:lastModifiedBy>
  <dcterms:created xsi:type="dcterms:W3CDTF">2014-10-15T15:57:01Z</dcterms:created>
  <dcterms:modified xsi:type="dcterms:W3CDTF">2014-11-20T16:31:08Z</dcterms:modified>
</cp:coreProperties>
</file>