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Kleio\Desktop\"/>
    </mc:Choice>
  </mc:AlternateContent>
  <bookViews>
    <workbookView xWindow="0" yWindow="0" windowWidth="20490" windowHeight="6930"/>
  </bookViews>
  <sheets>
    <sheet name="RLP13" sheetId="1" r:id="rId1"/>
    <sheet name="tfec" sheetId="5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5" l="1"/>
  <c r="E3" i="5"/>
  <c r="E4" i="5"/>
  <c r="E5" i="5"/>
  <c r="E6" i="5"/>
  <c r="E7" i="5"/>
  <c r="E8" i="5"/>
  <c r="E9" i="5"/>
  <c r="E10" i="5"/>
  <c r="E11" i="5"/>
  <c r="E12" i="5"/>
  <c r="E13" i="5"/>
  <c r="E13" i="1" l="1"/>
  <c r="E12" i="1"/>
  <c r="E11" i="1"/>
  <c r="E10" i="1"/>
  <c r="E9" i="1"/>
  <c r="E8" i="1"/>
  <c r="E7" i="1"/>
  <c r="E6" i="1"/>
  <c r="E5" i="1"/>
  <c r="E4" i="1"/>
  <c r="E3" i="1"/>
  <c r="E2" i="1"/>
  <c r="F2" i="1" l="1"/>
  <c r="G8" i="1" l="1"/>
  <c r="F8" i="1"/>
  <c r="G2" i="1"/>
  <c r="G11" i="1"/>
  <c r="G5" i="1"/>
  <c r="F11" i="1"/>
  <c r="F5" i="1"/>
  <c r="F2" i="5" l="1"/>
  <c r="H2" i="5" l="1"/>
  <c r="G8" i="5"/>
  <c r="G2" i="5"/>
  <c r="F11" i="5"/>
  <c r="G11" i="5"/>
  <c r="F8" i="5"/>
  <c r="F5" i="5"/>
  <c r="G5" i="5"/>
  <c r="I2" i="5" l="1"/>
  <c r="H11" i="5"/>
  <c r="I11" i="5" s="1"/>
  <c r="H8" i="5"/>
  <c r="I8" i="5" s="1"/>
  <c r="H5" i="5"/>
  <c r="I5" i="5" s="1"/>
</calcChain>
</file>

<file path=xl/sharedStrings.xml><?xml version="1.0" encoding="utf-8"?>
<sst xmlns="http://schemas.openxmlformats.org/spreadsheetml/2006/main" count="67" uniqueCount="20">
  <si>
    <t>Assay Name</t>
  </si>
  <si>
    <t>Cq</t>
  </si>
  <si>
    <t>RLP13</t>
  </si>
  <si>
    <t>tfec</t>
  </si>
  <si>
    <t>Mean Exp</t>
  </si>
  <si>
    <t>SD</t>
  </si>
  <si>
    <t>P &lt; 0.0001</t>
  </si>
  <si>
    <t>P = 0.0006</t>
  </si>
  <si>
    <t>Sox10 Wt exp1</t>
  </si>
  <si>
    <t>Sox10 Wt exp2</t>
  </si>
  <si>
    <t>P-val</t>
  </si>
  <si>
    <r>
      <t>Sox</t>
    </r>
    <r>
      <rPr>
        <vertAlign val="superscript"/>
        <sz val="11"/>
        <color theme="1"/>
        <rFont val="Calibri"/>
        <family val="2"/>
        <scheme val="minor"/>
      </rPr>
      <t>m618</t>
    </r>
    <r>
      <rPr>
        <sz val="11"/>
        <color theme="1"/>
        <rFont val="Calibri"/>
        <family val="2"/>
        <scheme val="minor"/>
      </rPr>
      <t xml:space="preserve"> exp1</t>
    </r>
  </si>
  <si>
    <r>
      <t>Sox</t>
    </r>
    <r>
      <rPr>
        <vertAlign val="superscript"/>
        <sz val="11"/>
        <color theme="1"/>
        <rFont val="Calibri"/>
        <family val="2"/>
        <scheme val="minor"/>
      </rPr>
      <t>m618</t>
    </r>
    <r>
      <rPr>
        <sz val="11"/>
        <color theme="1"/>
        <rFont val="Calibri"/>
        <family val="2"/>
        <scheme val="minor"/>
      </rPr>
      <t xml:space="preserve"> exp2</t>
    </r>
  </si>
  <si>
    <t>Normalized to Rlp13 expression</t>
  </si>
  <si>
    <t>Coefficient</t>
  </si>
  <si>
    <t>Total  SD (Tcef and Rlp13 assays)</t>
  </si>
  <si>
    <t>Mean Expression, orbitary units</t>
  </si>
  <si>
    <t>Expression levels from standard curve, orbitary units</t>
  </si>
  <si>
    <t>Construct</t>
  </si>
  <si>
    <t>Relative tfec expression levels from standard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</si>
</sst>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 applyProtection="1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E2" sqref="E2"/>
    </sheetView>
  </sheetViews>
  <sheetFormatPr defaultRowHeight="15" x14ac:dyDescent="0.25"/>
  <cols>
    <col min="1" max="1" width="19.85546875" customWidth="1"/>
    <col min="4" max="4" width="0" hidden="1" customWidth="1"/>
    <col min="5" max="5" width="48.5703125" bestFit="1" customWidth="1"/>
    <col min="6" max="6" width="13.85546875" customWidth="1"/>
    <col min="7" max="7" width="11.28515625" customWidth="1"/>
  </cols>
  <sheetData>
    <row r="1" spans="1:7" x14ac:dyDescent="0.25">
      <c r="A1" s="5" t="s">
        <v>18</v>
      </c>
      <c r="B1" s="1" t="s">
        <v>0</v>
      </c>
      <c r="C1" s="1" t="s">
        <v>1</v>
      </c>
      <c r="D1" s="1" t="s">
        <v>14</v>
      </c>
      <c r="E1" s="1" t="s">
        <v>19</v>
      </c>
      <c r="F1" s="1" t="s">
        <v>4</v>
      </c>
      <c r="G1" s="1" t="s">
        <v>5</v>
      </c>
    </row>
    <row r="2" spans="1:7" x14ac:dyDescent="0.25">
      <c r="A2" t="s">
        <v>8</v>
      </c>
      <c r="B2" t="s">
        <v>2</v>
      </c>
      <c r="C2" s="4">
        <v>18.854277799999998</v>
      </c>
      <c r="D2">
        <v>3.3219280948873626</v>
      </c>
      <c r="E2" s="2">
        <f>POWER(10,(30.1-C2)/D2)</f>
        <v>2428.2852681784166</v>
      </c>
      <c r="F2" s="2">
        <f>AVERAGE(E2:E4)</f>
        <v>3490.5180432696156</v>
      </c>
      <c r="G2" s="2">
        <f>STDEV(E2:E4)</f>
        <v>982.42863387306397</v>
      </c>
    </row>
    <row r="3" spans="1:7" x14ac:dyDescent="0.25">
      <c r="A3" t="s">
        <v>8</v>
      </c>
      <c r="B3" t="s">
        <v>2</v>
      </c>
      <c r="C3" s="4">
        <v>18.007747999999999</v>
      </c>
      <c r="D3">
        <v>3.3219280948873626</v>
      </c>
      <c r="E3" s="2">
        <f t="shared" ref="E3:E13" si="0">POWER(10,(30.1-C3)/D3)</f>
        <v>4366.4708692831182</v>
      </c>
      <c r="F3" s="2"/>
      <c r="G3" s="2"/>
    </row>
    <row r="4" spans="1:7" x14ac:dyDescent="0.25">
      <c r="A4" t="s">
        <v>8</v>
      </c>
      <c r="B4" t="s">
        <v>2</v>
      </c>
      <c r="C4" s="4">
        <v>18.255765799999999</v>
      </c>
      <c r="D4">
        <v>3.3219280948873626</v>
      </c>
      <c r="E4" s="2">
        <f t="shared" si="0"/>
        <v>3676.7979923473122</v>
      </c>
      <c r="F4" s="2"/>
      <c r="G4" s="2"/>
    </row>
    <row r="5" spans="1:7" x14ac:dyDescent="0.25">
      <c r="A5" t="s">
        <v>9</v>
      </c>
      <c r="B5" t="s">
        <v>2</v>
      </c>
      <c r="C5" s="4">
        <v>18.048482</v>
      </c>
      <c r="D5">
        <v>3.3219280948873626</v>
      </c>
      <c r="E5" s="2">
        <f t="shared" si="0"/>
        <v>4244.9092616411162</v>
      </c>
      <c r="F5" s="2">
        <f>AVERAGE(E5:E7)</f>
        <v>3580.9133886392392</v>
      </c>
      <c r="G5" s="2">
        <f>STDEV(E5:E7)</f>
        <v>648.13899959446121</v>
      </c>
    </row>
    <row r="6" spans="1:7" x14ac:dyDescent="0.25">
      <c r="A6" t="s">
        <v>9</v>
      </c>
      <c r="B6" t="s">
        <v>2</v>
      </c>
      <c r="C6" s="4">
        <v>18.573554600000001</v>
      </c>
      <c r="D6">
        <v>3.3219280948873626</v>
      </c>
      <c r="E6" s="2">
        <f t="shared" si="0"/>
        <v>2949.8899126392998</v>
      </c>
      <c r="F6" s="2"/>
      <c r="G6" s="2"/>
    </row>
    <row r="7" spans="1:7" x14ac:dyDescent="0.25">
      <c r="A7" t="s">
        <v>9</v>
      </c>
      <c r="B7" t="s">
        <v>2</v>
      </c>
      <c r="C7" s="4">
        <v>18.307233700000001</v>
      </c>
      <c r="D7">
        <v>3.3219280948873626</v>
      </c>
      <c r="E7" s="2">
        <f t="shared" si="0"/>
        <v>3547.9409916373011</v>
      </c>
      <c r="F7" s="2"/>
      <c r="G7" s="2"/>
    </row>
    <row r="8" spans="1:7" ht="17.25" x14ac:dyDescent="0.25">
      <c r="A8" t="s">
        <v>11</v>
      </c>
      <c r="B8" t="s">
        <v>2</v>
      </c>
      <c r="C8" s="4">
        <v>18.0883289</v>
      </c>
      <c r="D8">
        <v>3.3219280948873626</v>
      </c>
      <c r="E8" s="2">
        <f t="shared" si="0"/>
        <v>4129.2701729929904</v>
      </c>
      <c r="F8" s="2">
        <f>AVERAGE(E8:E10)</f>
        <v>3201.6812488788328</v>
      </c>
      <c r="G8" s="2">
        <f>STDEV(E8:E10)</f>
        <v>846.58117266968077</v>
      </c>
    </row>
    <row r="9" spans="1:7" ht="17.25" x14ac:dyDescent="0.25">
      <c r="A9" t="s">
        <v>11</v>
      </c>
      <c r="B9" t="s">
        <v>2</v>
      </c>
      <c r="C9" s="4">
        <v>18.829290400000001</v>
      </c>
      <c r="D9">
        <v>3.3219280948873626</v>
      </c>
      <c r="E9" s="2">
        <f t="shared" si="0"/>
        <v>2470.7093685874956</v>
      </c>
      <c r="F9" s="2"/>
      <c r="G9" s="2"/>
    </row>
    <row r="10" spans="1:7" ht="17.25" x14ac:dyDescent="0.25">
      <c r="A10" t="s">
        <v>11</v>
      </c>
      <c r="B10" t="s">
        <v>2</v>
      </c>
      <c r="C10" s="4">
        <v>18.546819899999999</v>
      </c>
      <c r="D10">
        <v>3.3219280948873626</v>
      </c>
      <c r="E10" s="2">
        <f t="shared" si="0"/>
        <v>3005.0642050560132</v>
      </c>
      <c r="F10" s="2"/>
      <c r="G10" s="2"/>
    </row>
    <row r="11" spans="1:7" ht="17.25" x14ac:dyDescent="0.25">
      <c r="A11" t="s">
        <v>12</v>
      </c>
      <c r="B11" t="s">
        <v>2</v>
      </c>
      <c r="C11" s="4">
        <v>18.978328900000001</v>
      </c>
      <c r="D11">
        <v>3.3219280948873626</v>
      </c>
      <c r="E11" s="2">
        <f t="shared" si="0"/>
        <v>2228.2124834247761</v>
      </c>
      <c r="F11" s="2">
        <f>AVERAGE(E11:E13)</f>
        <v>2516.8660281131129</v>
      </c>
      <c r="G11" s="2">
        <f>STDEV(E11:E13)</f>
        <v>278.22730120092945</v>
      </c>
    </row>
    <row r="12" spans="1:7" ht="17.25" x14ac:dyDescent="0.25">
      <c r="A12" t="s">
        <v>12</v>
      </c>
      <c r="B12" t="s">
        <v>2</v>
      </c>
      <c r="C12" s="4">
        <v>18.789929040000001</v>
      </c>
      <c r="D12">
        <v>3.3219280948873626</v>
      </c>
      <c r="E12" s="2">
        <f t="shared" si="0"/>
        <v>2539.0462512317863</v>
      </c>
      <c r="F12" s="2"/>
      <c r="G12" s="2"/>
    </row>
    <row r="13" spans="1:7" ht="17.25" x14ac:dyDescent="0.25">
      <c r="A13" t="s">
        <v>12</v>
      </c>
      <c r="B13" t="s">
        <v>2</v>
      </c>
      <c r="C13" s="4">
        <v>18.6573989</v>
      </c>
      <c r="D13">
        <v>3.3219280948873626</v>
      </c>
      <c r="E13" s="2">
        <f t="shared" si="0"/>
        <v>2783.3393496827771</v>
      </c>
      <c r="F13" s="2"/>
      <c r="G13" s="2"/>
    </row>
    <row r="14" spans="1:7" x14ac:dyDescent="0.25">
      <c r="E14" s="3"/>
      <c r="F14" s="3"/>
      <c r="G14" s="3"/>
    </row>
    <row r="15" spans="1:7" x14ac:dyDescent="0.25">
      <c r="E15" s="3"/>
      <c r="F15" s="3"/>
      <c r="G15" s="3"/>
    </row>
    <row r="16" spans="1:7" x14ac:dyDescent="0.25">
      <c r="E16" s="3"/>
      <c r="F16" s="3"/>
      <c r="G16" s="3"/>
    </row>
    <row r="17" spans="5:7" x14ac:dyDescent="0.25">
      <c r="E17" s="3"/>
      <c r="F17" s="3"/>
      <c r="G17" s="3"/>
    </row>
    <row r="18" spans="5:7" x14ac:dyDescent="0.25">
      <c r="E18" s="3"/>
      <c r="F18" s="3"/>
      <c r="G18" s="3"/>
    </row>
    <row r="19" spans="5:7" x14ac:dyDescent="0.25">
      <c r="E19" s="3"/>
      <c r="F19" s="3"/>
      <c r="G19" s="3"/>
    </row>
    <row r="20" spans="5:7" x14ac:dyDescent="0.25">
      <c r="E20" s="3"/>
      <c r="F20" s="3"/>
      <c r="G20" s="3"/>
    </row>
    <row r="21" spans="5:7" x14ac:dyDescent="0.25">
      <c r="E21" s="3"/>
      <c r="F21" s="3"/>
    </row>
    <row r="22" spans="5:7" x14ac:dyDescent="0.25">
      <c r="E22" s="3"/>
      <c r="F22" s="3"/>
    </row>
  </sheetData>
  <sortState ref="A2:C15">
    <sortCondition ref="A2:A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A13"/>
    </sheetView>
  </sheetViews>
  <sheetFormatPr defaultRowHeight="15" x14ac:dyDescent="0.25"/>
  <cols>
    <col min="1" max="1" width="14.7109375" customWidth="1"/>
    <col min="3" max="3" width="10" customWidth="1"/>
    <col min="4" max="4" width="0" hidden="1" customWidth="1"/>
    <col min="5" max="5" width="11.42578125" customWidth="1"/>
    <col min="6" max="6" width="9.5703125" bestFit="1" customWidth="1"/>
    <col min="7" max="7" width="9.140625" customWidth="1"/>
    <col min="8" max="8" width="9.5703125" bestFit="1" customWidth="1"/>
  </cols>
  <sheetData>
    <row r="1" spans="1:10" s="5" customFormat="1" x14ac:dyDescent="0.25">
      <c r="A1" s="5" t="s">
        <v>18</v>
      </c>
      <c r="B1" s="5" t="s">
        <v>0</v>
      </c>
      <c r="C1" s="5" t="s">
        <v>1</v>
      </c>
      <c r="D1" s="1" t="s">
        <v>14</v>
      </c>
      <c r="E1" s="5" t="s">
        <v>17</v>
      </c>
      <c r="F1" s="5" t="s">
        <v>16</v>
      </c>
      <c r="G1" s="5" t="s">
        <v>5</v>
      </c>
      <c r="H1" s="5" t="s">
        <v>13</v>
      </c>
      <c r="I1" s="5" t="s">
        <v>15</v>
      </c>
      <c r="J1" s="5" t="s">
        <v>10</v>
      </c>
    </row>
    <row r="2" spans="1:10" x14ac:dyDescent="0.25">
      <c r="A2" t="s">
        <v>8</v>
      </c>
      <c r="B2" t="s">
        <v>3</v>
      </c>
      <c r="C2" s="7">
        <v>21.317565399999999</v>
      </c>
      <c r="D2">
        <v>3.3219280948873626</v>
      </c>
      <c r="E2" s="2">
        <f t="shared" ref="E2:E13" si="0">POWER(10,(34.68-C2)/D2)</f>
        <v>10531.582391208744</v>
      </c>
      <c r="F2" s="6">
        <f>AVERAGE(E2:E4)</f>
        <v>10701.709866011206</v>
      </c>
      <c r="G2" s="6">
        <f>STDEV(E2:E4)</f>
        <v>182.77746170650485</v>
      </c>
      <c r="H2" s="4">
        <f>F2/'RLP13'!F2</f>
        <v>3.0659374148333494</v>
      </c>
      <c r="I2" s="4">
        <f>H2*SQRT((G2/F2)*(G2/F2)+( 'RLP13'!G2/'RLP13'!F2)*( 'RLP13'!G2/'RLP13'!F2)/(tfec!F2*tfec!F2))</f>
        <v>5.2364054889830994E-2</v>
      </c>
      <c r="J2" t="s">
        <v>6</v>
      </c>
    </row>
    <row r="3" spans="1:10" x14ac:dyDescent="0.25">
      <c r="A3" t="s">
        <v>8</v>
      </c>
      <c r="B3" t="s">
        <v>3</v>
      </c>
      <c r="C3" s="7">
        <v>21.2975642</v>
      </c>
      <c r="D3">
        <v>3.3219280948873626</v>
      </c>
      <c r="E3" s="2">
        <f t="shared" si="0"/>
        <v>10678.606684967488</v>
      </c>
      <c r="F3" s="6"/>
      <c r="G3" s="6"/>
      <c r="H3" s="4"/>
      <c r="I3" s="4"/>
    </row>
    <row r="4" spans="1:10" x14ac:dyDescent="0.25">
      <c r="A4" t="s">
        <v>8</v>
      </c>
      <c r="B4" t="s">
        <v>3</v>
      </c>
      <c r="C4" s="7">
        <v>21.268629300000001</v>
      </c>
      <c r="D4">
        <v>3.3219280948873626</v>
      </c>
      <c r="E4" s="2">
        <f t="shared" si="0"/>
        <v>10894.940521857385</v>
      </c>
      <c r="F4" s="6"/>
      <c r="G4" s="6"/>
      <c r="H4" s="4"/>
      <c r="I4" s="4"/>
    </row>
    <row r="5" spans="1:10" x14ac:dyDescent="0.25">
      <c r="A5" t="s">
        <v>9</v>
      </c>
      <c r="B5" t="s">
        <v>3</v>
      </c>
      <c r="C5" s="7">
        <v>21.879400499999999</v>
      </c>
      <c r="D5">
        <v>3.3219280948873626</v>
      </c>
      <c r="E5" s="2">
        <f t="shared" si="0"/>
        <v>7134.5142870746904</v>
      </c>
      <c r="F5" s="6">
        <f>AVERAGE(E5:E7)</f>
        <v>7163.2595066121658</v>
      </c>
      <c r="G5" s="6">
        <f>STDEV(E5:E7)</f>
        <v>723.17739933282508</v>
      </c>
      <c r="H5" s="4">
        <f>F5/'RLP13'!F5</f>
        <v>2.0004001016439639</v>
      </c>
      <c r="I5" s="4">
        <f>H5*SQRT((G5/F5)*(G5/F5)+( 'RLP13'!G5/'RLP13'!F5)*( 'RLP13'!G5/'RLP13'!F5)/(tfec!F5*tfec!F5))</f>
        <v>0.20195334080892929</v>
      </c>
      <c r="J5" t="s">
        <v>7</v>
      </c>
    </row>
    <row r="6" spans="1:10" x14ac:dyDescent="0.25">
      <c r="A6" t="s">
        <v>9</v>
      </c>
      <c r="B6" t="s">
        <v>3</v>
      </c>
      <c r="C6" s="7">
        <v>21.732293500000001</v>
      </c>
      <c r="D6">
        <v>3.3219280948873626</v>
      </c>
      <c r="E6" s="2">
        <f t="shared" si="0"/>
        <v>7900.3809214100747</v>
      </c>
      <c r="F6" s="6"/>
      <c r="G6" s="6"/>
      <c r="H6" s="4"/>
      <c r="I6" s="4"/>
    </row>
    <row r="7" spans="1:10" x14ac:dyDescent="0.25">
      <c r="A7" t="s">
        <v>9</v>
      </c>
      <c r="B7" t="s">
        <v>3</v>
      </c>
      <c r="C7" s="7">
        <v>22.023824699999999</v>
      </c>
      <c r="D7">
        <v>3.3219280948873626</v>
      </c>
      <c r="E7" s="2">
        <f t="shared" si="0"/>
        <v>6454.8833113517321</v>
      </c>
      <c r="F7" s="6"/>
      <c r="G7" s="6"/>
      <c r="H7" s="4"/>
      <c r="I7" s="4"/>
    </row>
    <row r="8" spans="1:10" ht="17.25" x14ac:dyDescent="0.25">
      <c r="A8" t="s">
        <v>11</v>
      </c>
      <c r="B8" t="s">
        <v>3</v>
      </c>
      <c r="C8" s="7">
        <v>22.979923100000001</v>
      </c>
      <c r="D8">
        <v>3.3219280948873626</v>
      </c>
      <c r="E8" s="2">
        <f t="shared" si="0"/>
        <v>3327.1631585869814</v>
      </c>
      <c r="F8" s="6">
        <f>AVERAGE(E8:E10)</f>
        <v>2811.3354769977159</v>
      </c>
      <c r="G8" s="6">
        <f>STDEV(E8:E10)</f>
        <v>502.09975477094105</v>
      </c>
      <c r="H8" s="4">
        <f>F8/'RLP13'!F8</f>
        <v>0.87808100134333844</v>
      </c>
      <c r="I8" s="4">
        <f>H8*SQRT((G8/F8)*(G8/F8)+( 'RLP13'!G8/'RLP13'!F8)*( 'RLP13'!G8/'RLP13'!F8)/(tfec!F8*tfec!F8))</f>
        <v>0.15682380142342114</v>
      </c>
    </row>
    <row r="9" spans="1:10" ht="17.25" x14ac:dyDescent="0.25">
      <c r="A9" t="s">
        <v>11</v>
      </c>
      <c r="B9" t="s">
        <v>3</v>
      </c>
      <c r="C9" s="7">
        <v>23.4974855</v>
      </c>
      <c r="D9">
        <v>3.3219280948873626</v>
      </c>
      <c r="E9" s="2">
        <f t="shared" si="0"/>
        <v>2324.1935490917576</v>
      </c>
      <c r="F9" s="6"/>
      <c r="G9" s="6"/>
      <c r="H9" s="4"/>
      <c r="I9" s="4"/>
    </row>
    <row r="10" spans="1:10" ht="17.25" x14ac:dyDescent="0.25">
      <c r="A10" t="s">
        <v>11</v>
      </c>
      <c r="B10" t="s">
        <v>3</v>
      </c>
      <c r="C10" s="7">
        <v>23.237756399999999</v>
      </c>
      <c r="D10">
        <v>3.3219280948873626</v>
      </c>
      <c r="E10" s="2">
        <f t="shared" si="0"/>
        <v>2782.64972331441</v>
      </c>
      <c r="F10" s="6"/>
      <c r="G10" s="6"/>
      <c r="H10" s="4"/>
      <c r="I10" s="4"/>
    </row>
    <row r="11" spans="1:10" ht="17.25" x14ac:dyDescent="0.25">
      <c r="A11" t="s">
        <v>12</v>
      </c>
      <c r="B11" t="s">
        <v>3</v>
      </c>
      <c r="C11" s="7">
        <v>23.589268799999999</v>
      </c>
      <c r="D11">
        <v>3.3219280948873626</v>
      </c>
      <c r="E11" s="2">
        <f t="shared" si="0"/>
        <v>2180.9352152875995</v>
      </c>
      <c r="F11" s="6">
        <f>AVERAGE(E11:E13)</f>
        <v>2070.2939367151012</v>
      </c>
      <c r="G11" s="6">
        <f>STDEV(E11:E13)</f>
        <v>95.824174185149957</v>
      </c>
      <c r="H11" s="4">
        <f>F11/'RLP13'!F11</f>
        <v>0.82256819138966819</v>
      </c>
      <c r="I11" s="4">
        <f>H11*SQRT((G11/F11)*(G11/F11)+( 'RLP13'!G11/'RLP13'!F11)*( 'RLP13'!G11/'RLP13'!F11)/(tfec!F11*tfec!F11))</f>
        <v>3.8072840142695387E-2</v>
      </c>
    </row>
    <row r="12" spans="1:10" ht="17.25" x14ac:dyDescent="0.25">
      <c r="A12" t="s">
        <v>12</v>
      </c>
      <c r="B12" t="s">
        <v>3</v>
      </c>
      <c r="C12" s="7">
        <v>23.704224</v>
      </c>
      <c r="D12">
        <v>3.3219280948873626</v>
      </c>
      <c r="E12" s="2">
        <f t="shared" si="0"/>
        <v>2013.899535281952</v>
      </c>
      <c r="F12" s="6"/>
      <c r="G12" s="6"/>
    </row>
    <row r="13" spans="1:10" ht="17.25" x14ac:dyDescent="0.25">
      <c r="A13" t="s">
        <v>12</v>
      </c>
      <c r="B13" t="s">
        <v>3</v>
      </c>
      <c r="C13" s="7">
        <v>23.702686400000001</v>
      </c>
      <c r="D13">
        <v>3.3219280948873626</v>
      </c>
      <c r="E13" s="2">
        <f t="shared" si="0"/>
        <v>2016.0470595757527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RLP13</vt:lpstr>
      <vt:lpstr>tfec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Subkhankulova</dc:creator>
  <cp:lastModifiedBy>Kleio</cp:lastModifiedBy>
  <dcterms:created xsi:type="dcterms:W3CDTF">2015-01-29T13:23:04Z</dcterms:created>
  <dcterms:modified xsi:type="dcterms:W3CDTF">2018-05-11T07:01:39Z</dcterms:modified>
</cp:coreProperties>
</file>