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c245-admin\Desktop\Metal abs HTL paper\Data for pure\"/>
    </mc:Choice>
  </mc:AlternateContent>
  <bookViews>
    <workbookView xWindow="0" yWindow="0" windowWidth="23040" windowHeight="9190" tabRatio="1000" activeTab="1"/>
  </bookViews>
  <sheets>
    <sheet name="List of experiments" sheetId="2" r:id="rId1"/>
    <sheet name="ICP-MS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1" i="1" l="1"/>
  <c r="O120" i="1"/>
  <c r="O105" i="1"/>
  <c r="O97" i="1"/>
  <c r="O96" i="1"/>
  <c r="O82" i="1"/>
  <c r="O67" i="1"/>
  <c r="O66" i="1"/>
  <c r="O42" i="1"/>
  <c r="O39" i="1"/>
  <c r="O38" i="1"/>
  <c r="O22" i="1"/>
  <c r="O11" i="1"/>
  <c r="O10" i="1"/>
  <c r="K121" i="1"/>
  <c r="K120" i="1"/>
  <c r="U121" i="1" l="1"/>
  <c r="U120" i="1"/>
  <c r="U105" i="1"/>
  <c r="U97" i="1"/>
  <c r="U96" i="1"/>
  <c r="U82" i="1"/>
  <c r="U67" i="1"/>
  <c r="U66" i="1"/>
  <c r="U42" i="1"/>
  <c r="U39" i="1"/>
  <c r="U38" i="1"/>
  <c r="U22" i="1"/>
  <c r="U11" i="1"/>
  <c r="U10" i="1"/>
  <c r="K105" i="1" l="1"/>
  <c r="K97" i="1"/>
  <c r="K96" i="1"/>
  <c r="K82" i="1"/>
  <c r="K67" i="1"/>
  <c r="K66" i="1"/>
  <c r="K42" i="1"/>
  <c r="K39" i="1"/>
  <c r="K38" i="1"/>
  <c r="K22" i="1"/>
  <c r="K11" i="1"/>
  <c r="K10" i="1"/>
  <c r="I121" i="1"/>
  <c r="I120" i="1"/>
  <c r="I97" i="1"/>
  <c r="I96" i="1"/>
  <c r="I67" i="1"/>
  <c r="I66" i="1"/>
  <c r="I39" i="1"/>
  <c r="I38" i="1"/>
  <c r="I11" i="1"/>
  <c r="I10" i="1"/>
  <c r="I22" i="1"/>
  <c r="G59" i="1"/>
  <c r="G58" i="1"/>
  <c r="I105" i="1" l="1"/>
  <c r="I42" i="1"/>
  <c r="G121" i="1"/>
  <c r="G120" i="1"/>
  <c r="G105" i="1"/>
  <c r="G97" i="1"/>
  <c r="G96" i="1"/>
  <c r="G82" i="1"/>
  <c r="G67" i="1"/>
  <c r="G66" i="1"/>
  <c r="G42" i="1"/>
  <c r="G39" i="1"/>
  <c r="G38" i="1"/>
  <c r="G22" i="1"/>
  <c r="G11" i="1"/>
  <c r="G10" i="1"/>
  <c r="E121" i="1" l="1"/>
  <c r="E120" i="1"/>
  <c r="E105" i="1"/>
  <c r="E97" i="1"/>
  <c r="E96" i="1"/>
  <c r="E82" i="1"/>
  <c r="E67" i="1"/>
  <c r="E66" i="1"/>
  <c r="E42" i="1"/>
  <c r="E39" i="1"/>
  <c r="E38" i="1"/>
  <c r="E22" i="1"/>
  <c r="E11" i="1"/>
  <c r="E10" i="1"/>
  <c r="C121" i="1"/>
  <c r="C120" i="1"/>
  <c r="C105" i="1"/>
  <c r="C97" i="1"/>
  <c r="C96" i="1"/>
  <c r="C82" i="1"/>
  <c r="C67" i="1"/>
  <c r="C66" i="1"/>
  <c r="C42" i="1"/>
  <c r="C39" i="1"/>
  <c r="C38" i="1"/>
  <c r="C22" i="1"/>
  <c r="C11" i="1"/>
  <c r="C10" i="1"/>
  <c r="W120" i="1" l="1"/>
  <c r="W121" i="1"/>
  <c r="W97" i="1"/>
  <c r="W96" i="1"/>
  <c r="W82" i="1"/>
  <c r="W67" i="1"/>
  <c r="W66" i="1"/>
  <c r="W42" i="1"/>
  <c r="W39" i="1"/>
  <c r="W38" i="1"/>
  <c r="W22" i="1"/>
  <c r="W11" i="1"/>
  <c r="W10" i="1"/>
  <c r="S121" i="1"/>
  <c r="S82" i="1"/>
  <c r="S67" i="1"/>
  <c r="S39" i="1"/>
  <c r="S11" i="1"/>
  <c r="S120" i="1"/>
  <c r="S97" i="1"/>
  <c r="S96" i="1"/>
  <c r="S66" i="1"/>
  <c r="S38" i="1"/>
  <c r="S10" i="1"/>
  <c r="Q120" i="1"/>
  <c r="Q121" i="1"/>
  <c r="Q96" i="1"/>
  <c r="Q97" i="1"/>
  <c r="Q66" i="1"/>
  <c r="Q67" i="1"/>
  <c r="Q38" i="1"/>
  <c r="Q39" i="1"/>
  <c r="Q10" i="1"/>
  <c r="Q11" i="1"/>
  <c r="M120" i="1"/>
  <c r="M96" i="1"/>
  <c r="M66" i="1"/>
  <c r="M10" i="1"/>
  <c r="M38" i="1"/>
  <c r="M121" i="1"/>
  <c r="M97" i="1"/>
  <c r="M67" i="1"/>
  <c r="M39" i="1"/>
  <c r="M11" i="1"/>
  <c r="M22" i="1" l="1"/>
  <c r="M42" i="1"/>
  <c r="M82" i="1"/>
  <c r="Q82" i="1"/>
  <c r="W105" i="1"/>
  <c r="S22" i="1"/>
  <c r="Q42" i="1"/>
  <c r="Q22" i="1"/>
  <c r="M105" i="1"/>
  <c r="S42" i="1"/>
  <c r="Q105" i="1"/>
  <c r="S105" i="1"/>
</calcChain>
</file>

<file path=xl/sharedStrings.xml><?xml version="1.0" encoding="utf-8"?>
<sst xmlns="http://schemas.openxmlformats.org/spreadsheetml/2006/main" count="320" uniqueCount="168">
  <si>
    <t>blk</t>
  </si>
  <si>
    <t>10 ppb</t>
  </si>
  <si>
    <t>100 ppb</t>
  </si>
  <si>
    <t>1000 ppb</t>
  </si>
  <si>
    <t>5000 ppb</t>
  </si>
  <si>
    <t>4000 ppb</t>
  </si>
  <si>
    <t>80 ppb</t>
  </si>
  <si>
    <t>1 ppb</t>
  </si>
  <si>
    <t>MP4.1 AQ</t>
  </si>
  <si>
    <t>MP4.2 AQ</t>
  </si>
  <si>
    <t>MP4.3 AQ</t>
  </si>
  <si>
    <t>MP4.4 AQ</t>
  </si>
  <si>
    <t>MP4.11 AQ</t>
  </si>
  <si>
    <t>MP4.12 AQ</t>
  </si>
  <si>
    <t>MP4.13 AQ</t>
  </si>
  <si>
    <t>MP4.14 AQ</t>
  </si>
  <si>
    <t>MP4.15 AQ</t>
  </si>
  <si>
    <t>MP4.16 AQ /1</t>
  </si>
  <si>
    <t>MP4.16 AQ /2</t>
  </si>
  <si>
    <t>MP4.17 AQ</t>
  </si>
  <si>
    <t>MP4.18 AQ</t>
  </si>
  <si>
    <t>MP4.19 AQ</t>
  </si>
  <si>
    <t>MP4.20 AQ</t>
  </si>
  <si>
    <t>MP4.21 AQ</t>
  </si>
  <si>
    <t>MP4.22 AQ</t>
  </si>
  <si>
    <t>MP4.23 AQ</t>
  </si>
  <si>
    <t>MP4.24 AQ</t>
  </si>
  <si>
    <t>MP4.25 AQ</t>
  </si>
  <si>
    <t>MP4.26 AQ</t>
  </si>
  <si>
    <t>MP4.27 AQ /1</t>
  </si>
  <si>
    <t>MP4.27 AQ /2</t>
  </si>
  <si>
    <t>MP4.28 AQ</t>
  </si>
  <si>
    <t>MP4.29 AQ</t>
  </si>
  <si>
    <t>MP4.30 AQ</t>
  </si>
  <si>
    <t>MP4.35 AQ</t>
  </si>
  <si>
    <t>MP4.36 AQ</t>
  </si>
  <si>
    <t>MP4.37 AQ</t>
  </si>
  <si>
    <t>MP4.38 AQ</t>
  </si>
  <si>
    <t>MP4.39 AQ</t>
  </si>
  <si>
    <t>MP4.40 AQ</t>
  </si>
  <si>
    <t>MP4.41 AQ</t>
  </si>
  <si>
    <t>MP4.42 AQ</t>
  </si>
  <si>
    <t>MP4.43 AQ</t>
  </si>
  <si>
    <t>MP4.44 AQ</t>
  </si>
  <si>
    <t>MP4.45 AQ</t>
  </si>
  <si>
    <t>MP4.46 AQ</t>
  </si>
  <si>
    <t>S1</t>
  </si>
  <si>
    <t>S3</t>
  </si>
  <si>
    <t>MP4.1 S</t>
  </si>
  <si>
    <t>MP4.2 S</t>
  </si>
  <si>
    <t>MP4.3 S</t>
  </si>
  <si>
    <t>MP4.4 S</t>
  </si>
  <si>
    <t>MP4.11 S</t>
  </si>
  <si>
    <t>MP4.12 S</t>
  </si>
  <si>
    <t>MP4.13 S</t>
  </si>
  <si>
    <t>MP4.14 S</t>
  </si>
  <si>
    <t>MP4.15 S</t>
  </si>
  <si>
    <t>MP4.16 S</t>
  </si>
  <si>
    <t>MP4.17 S</t>
  </si>
  <si>
    <t>MP4.18 S</t>
  </si>
  <si>
    <t>MP4.19 S</t>
  </si>
  <si>
    <t>MP4.20 S /1</t>
  </si>
  <si>
    <t>MP4.20 S /2</t>
  </si>
  <si>
    <t>MP4.21 S</t>
  </si>
  <si>
    <t>MP4.22 S</t>
  </si>
  <si>
    <t>MP4.23 S</t>
  </si>
  <si>
    <t>MP4.24 S</t>
  </si>
  <si>
    <t>MP4.25 S</t>
  </si>
  <si>
    <t>MP4.26 S</t>
  </si>
  <si>
    <t>MP4.27 S</t>
  </si>
  <si>
    <t>MP4.28 S</t>
  </si>
  <si>
    <t>MP4.29 S</t>
  </si>
  <si>
    <t>MP4.30 S</t>
  </si>
  <si>
    <t>MP4.35 S</t>
  </si>
  <si>
    <t>MP4.36 S</t>
  </si>
  <si>
    <t>MP4.37 S</t>
  </si>
  <si>
    <t>MP4.38 S /1</t>
  </si>
  <si>
    <t>MP4.38 S /2</t>
  </si>
  <si>
    <t>MP4.39 S</t>
  </si>
  <si>
    <t>MP4.40 S</t>
  </si>
  <si>
    <t>MP4.41 S</t>
  </si>
  <si>
    <t>MP4.42 S</t>
  </si>
  <si>
    <t>MP4.43 S</t>
  </si>
  <si>
    <t>MP4.44 S</t>
  </si>
  <si>
    <t>MP4.45 S</t>
  </si>
  <si>
    <t>MP4.46 S</t>
  </si>
  <si>
    <t>Spirulina</t>
  </si>
  <si>
    <t>Chlorella</t>
  </si>
  <si>
    <t>Sargassum</t>
  </si>
  <si>
    <t>Ulva1</t>
  </si>
  <si>
    <t>Ulva2</t>
  </si>
  <si>
    <t>blank digest</t>
  </si>
  <si>
    <t>Na</t>
  </si>
  <si>
    <t>Mg</t>
  </si>
  <si>
    <t>P</t>
  </si>
  <si>
    <t>K</t>
  </si>
  <si>
    <t>Ca</t>
  </si>
  <si>
    <t>Mn</t>
  </si>
  <si>
    <t>Fe</t>
  </si>
  <si>
    <t>Ni</t>
  </si>
  <si>
    <t>Cu</t>
  </si>
  <si>
    <t>Zn</t>
  </si>
  <si>
    <t>Cd</t>
  </si>
  <si>
    <t>&lt;0.1</t>
  </si>
  <si>
    <t>K: 10ppb std bit high &amp; the 80ppb has higher conc than 100ppm std - K in DI water or acid?</t>
  </si>
  <si>
    <t>Fe: 80ppb high</t>
  </si>
  <si>
    <t>Mg -  the 10ppb standard is a bit high, as is the 80ppb QC - again might be due to Mg in the blank/matrix</t>
  </si>
  <si>
    <t>&lt;20</t>
  </si>
  <si>
    <t>P: low recovery for S1 - likely due to relatively low value for MP4.3 AQ, close to the LOQ</t>
  </si>
  <si>
    <t>&lt;5</t>
  </si>
  <si>
    <t>Ca:  80ppb is a bit high - Ca in DI water or acid?</t>
  </si>
  <si>
    <t>Cd - 1ppb standard nearer 3ppb, based on concentrations of blank, 10ppb &amp; 100ppb.  LOQ is 0.1ppb, but reported values below 10ppb may not be reliable</t>
  </si>
  <si>
    <t>% recovery</t>
  </si>
  <si>
    <t>LOQ (ug/l)=</t>
  </si>
  <si>
    <t xml:space="preserve">Na: QC standards are very high - the 4000ppb is more concentrated than the 5000ppb standard.  The '80ppb' is about 2000ppb. There is quite a lot of Na in the blank. ? Due to acid used, or deionised water? I calibrated using only 100, 1000 &amp; 5000ppb.  Good approximation, but reliable data given the QC values?   </t>
  </si>
  <si>
    <t>Zn- more in blank than in 1ppb solution.  To get estimate for concs below 100ppb, I calibrated using 10ppb, 100ppb &amp; 1000ppb - But values below 10ppb are not reliable, and I'd be doubtful about using data for values below 100ppb, especially at the lower end of the 10-100 range.  Reported values above 100ppb are derived using standards; blank, 100ppb, 1000ppb, 5000ppb</t>
  </si>
  <si>
    <t>1ppb standard nearer 2ppb (based on concs in blank, 10ppb &amp; 100ppb standards). LOQ is 0.1ppb, but reported values below 10ppb may not be reliable, especially at lower end of the 1-10 range</t>
  </si>
  <si>
    <t>REACTION</t>
  </si>
  <si>
    <t>BIOMASS</t>
  </si>
  <si>
    <t>METAL</t>
  </si>
  <si>
    <t>type</t>
  </si>
  <si>
    <t>g</t>
  </si>
  <si>
    <t>conc in. (mM)</t>
  </si>
  <si>
    <t>MP4.2</t>
  </si>
  <si>
    <t>-</t>
  </si>
  <si>
    <t>MP4.12</t>
  </si>
  <si>
    <t>Zn(II)</t>
  </si>
  <si>
    <t>MP4.16</t>
  </si>
  <si>
    <t>Cu(II)</t>
  </si>
  <si>
    <t>MP4.20</t>
  </si>
  <si>
    <t>Ni(II)</t>
  </si>
  <si>
    <t>MP4.24</t>
  </si>
  <si>
    <t>Cd(II)</t>
  </si>
  <si>
    <t>MP4.28</t>
  </si>
  <si>
    <t>4 metals</t>
  </si>
  <si>
    <t>MP4.3</t>
  </si>
  <si>
    <t>MP4.13</t>
  </si>
  <si>
    <t>MP4.17</t>
  </si>
  <si>
    <t>MP4.21</t>
  </si>
  <si>
    <t>MP4.25</t>
  </si>
  <si>
    <t>MP4.29</t>
  </si>
  <si>
    <t>MP4.1</t>
  </si>
  <si>
    <t>MP4.11</t>
  </si>
  <si>
    <t>MP4.15</t>
  </si>
  <si>
    <t>MP4.19</t>
  </si>
  <si>
    <t>MP4.23</t>
  </si>
  <si>
    <t>MP4.27</t>
  </si>
  <si>
    <t>MP4.4</t>
  </si>
  <si>
    <t>Ulva</t>
  </si>
  <si>
    <t>MP4.14</t>
  </si>
  <si>
    <t>MP4.18</t>
  </si>
  <si>
    <t>MP4.22</t>
  </si>
  <si>
    <t>MP4.26</t>
  </si>
  <si>
    <t>MP4.30</t>
  </si>
  <si>
    <t>MP4.36</t>
  </si>
  <si>
    <t>MP4.38</t>
  </si>
  <si>
    <t>MP4.40</t>
  </si>
  <si>
    <t>MP4.41</t>
  </si>
  <si>
    <t>MP4.43</t>
  </si>
  <si>
    <t>MP4.45</t>
  </si>
  <si>
    <t>MP4.35</t>
  </si>
  <si>
    <t>MP4.37</t>
  </si>
  <si>
    <t>MP4.39</t>
  </si>
  <si>
    <t>MP4.42</t>
  </si>
  <si>
    <t>MP4.44</t>
  </si>
  <si>
    <t>MP4.46</t>
  </si>
  <si>
    <t>Bioabsorption data relating to figures 4-7</t>
  </si>
  <si>
    <t>Additional metals to the biomass relating to figures 1-3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</si>
</sst>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61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58">
    <xf numFmtId="0" fontId="0" fillId="0" borderId="0" xfId="0"/>
    <xf numFmtId="0" fontId="0" fillId="0" borderId="0" xfId="0" applyAlignment="1">
      <alignment vertical="center" wrapText="1"/>
    </xf>
    <xf numFmtId="1" fontId="0" fillId="0" borderId="0" xfId="0" applyNumberFormat="1"/>
    <xf numFmtId="1" fontId="0" fillId="0" borderId="0" xfId="0" applyNumberFormat="1" applyAlignment="1">
      <alignment vertical="center" wrapText="1"/>
    </xf>
    <xf numFmtId="1" fontId="0" fillId="0" borderId="0" xfId="0" applyNumberFormat="1" applyFill="1" applyAlignment="1">
      <alignment vertical="center" wrapText="1"/>
    </xf>
    <xf numFmtId="1" fontId="0" fillId="0" borderId="0" xfId="0" applyNumberFormat="1" applyAlignment="1">
      <alignment horizontal="right" vertical="center" wrapText="1"/>
    </xf>
    <xf numFmtId="164" fontId="0" fillId="0" borderId="0" xfId="0" applyNumberFormat="1"/>
    <xf numFmtId="164" fontId="0" fillId="0" borderId="0" xfId="0" applyNumberFormat="1" applyAlignment="1">
      <alignment vertical="center" wrapText="1"/>
    </xf>
    <xf numFmtId="164" fontId="0" fillId="0" borderId="0" xfId="0" applyNumberFormat="1" applyFill="1"/>
    <xf numFmtId="164" fontId="0" fillId="0" borderId="0" xfId="0" applyNumberFormat="1" applyFill="1" applyAlignment="1">
      <alignment vertical="center" wrapText="1"/>
    </xf>
    <xf numFmtId="164" fontId="0" fillId="2" borderId="0" xfId="0" applyNumberFormat="1" applyFill="1" applyAlignment="1">
      <alignment vertical="center" wrapText="1"/>
    </xf>
    <xf numFmtId="1" fontId="0" fillId="2" borderId="0" xfId="0" applyNumberFormat="1" applyFill="1" applyAlignment="1">
      <alignment vertical="center" wrapText="1"/>
    </xf>
    <xf numFmtId="164" fontId="0" fillId="0" borderId="0" xfId="0" applyNumberFormat="1" applyAlignment="1">
      <alignment horizontal="right" vertical="center" wrapText="1"/>
    </xf>
    <xf numFmtId="0" fontId="0" fillId="0" borderId="0" xfId="0" applyFill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165" fontId="0" fillId="0" borderId="1" xfId="0" applyNumberFormat="1" applyBorder="1"/>
    <xf numFmtId="165" fontId="0" fillId="0" borderId="1" xfId="0" applyNumberFormat="1" applyBorder="1" applyAlignment="1">
      <alignment vertical="center" wrapText="1"/>
    </xf>
    <xf numFmtId="165" fontId="0" fillId="2" borderId="1" xfId="0" applyNumberFormat="1" applyFill="1" applyBorder="1" applyAlignment="1">
      <alignment vertical="center" wrapText="1"/>
    </xf>
    <xf numFmtId="0" fontId="0" fillId="0" borderId="4" xfId="0" applyFill="1" applyBorder="1" applyAlignment="1">
      <alignment horizontal="right"/>
    </xf>
    <xf numFmtId="1" fontId="0" fillId="0" borderId="5" xfId="0" applyNumberFormat="1" applyFill="1" applyBorder="1" applyAlignment="1">
      <alignment horizontal="center"/>
    </xf>
    <xf numFmtId="165" fontId="0" fillId="0" borderId="4" xfId="0" applyNumberFormat="1" applyFill="1" applyBorder="1" applyAlignment="1">
      <alignment horizontal="center"/>
    </xf>
    <xf numFmtId="164" fontId="0" fillId="0" borderId="5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" fontId="0" fillId="0" borderId="3" xfId="0" applyNumberFormat="1" applyFill="1" applyBorder="1" applyAlignment="1">
      <alignment horizontal="center"/>
    </xf>
    <xf numFmtId="165" fontId="0" fillId="0" borderId="2" xfId="0" applyNumberFormat="1" applyFill="1" applyBorder="1" applyAlignment="1">
      <alignment horizontal="center"/>
    </xf>
    <xf numFmtId="164" fontId="0" fillId="0" borderId="3" xfId="0" applyNumberFormat="1" applyFill="1" applyBorder="1" applyAlignment="1">
      <alignment horizontal="center"/>
    </xf>
    <xf numFmtId="164" fontId="2" fillId="0" borderId="0" xfId="0" applyNumberFormat="1" applyFont="1" applyFill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/>
    <xf numFmtId="1" fontId="2" fillId="0" borderId="0" xfId="0" applyNumberFormat="1" applyFont="1" applyAlignment="1">
      <alignment vertical="center" wrapText="1"/>
    </xf>
    <xf numFmtId="164" fontId="1" fillId="4" borderId="3" xfId="1" applyNumberFormat="1" applyBorder="1" applyAlignment="1">
      <alignment horizontal="center"/>
    </xf>
    <xf numFmtId="1" fontId="1" fillId="4" borderId="3" xfId="1" applyNumberFormat="1" applyBorder="1" applyAlignment="1">
      <alignment horizontal="center"/>
    </xf>
    <xf numFmtId="164" fontId="4" fillId="0" borderId="0" xfId="0" applyNumberFormat="1" applyFont="1"/>
    <xf numFmtId="1" fontId="4" fillId="0" borderId="0" xfId="0" applyNumberFormat="1" applyFont="1" applyAlignment="1">
      <alignment vertical="center" wrapText="1"/>
    </xf>
    <xf numFmtId="164" fontId="4" fillId="0" borderId="0" xfId="0" applyNumberFormat="1" applyFont="1" applyAlignment="1">
      <alignment vertical="center" wrapText="1"/>
    </xf>
    <xf numFmtId="164" fontId="4" fillId="0" borderId="0" xfId="0" applyNumberFormat="1" applyFont="1" applyAlignment="1">
      <alignment horizontal="right" vertical="center" wrapText="1"/>
    </xf>
    <xf numFmtId="164" fontId="4" fillId="0" borderId="0" xfId="0" applyNumberFormat="1" applyFont="1" applyFill="1" applyAlignment="1">
      <alignment vertical="center" wrapText="1"/>
    </xf>
    <xf numFmtId="164" fontId="0" fillId="0" borderId="0" xfId="0" applyNumberFormat="1" applyFill="1" applyAlignment="1">
      <alignment wrapText="1"/>
    </xf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1" fontId="0" fillId="3" borderId="0" xfId="0" applyNumberFormat="1" applyFill="1" applyAlignment="1">
      <alignment wrapText="1"/>
    </xf>
    <xf numFmtId="164" fontId="0" fillId="0" borderId="0" xfId="0" applyNumberFormat="1" applyAlignment="1">
      <alignment wrapText="1"/>
    </xf>
    <xf numFmtId="164" fontId="3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1" fontId="3" fillId="0" borderId="0" xfId="0" applyNumberFormat="1" applyFont="1" applyAlignment="1">
      <alignment wrapText="1"/>
    </xf>
    <xf numFmtId="0" fontId="3" fillId="0" borderId="0" xfId="0" applyFont="1" applyFill="1" applyAlignment="1">
      <alignment wrapText="1"/>
    </xf>
    <xf numFmtId="0" fontId="5" fillId="4" borderId="6" xfId="1" applyFont="1" applyBorder="1"/>
    <xf numFmtId="0" fontId="5" fillId="4" borderId="6" xfId="1" applyFont="1" applyBorder="1" applyAlignment="1">
      <alignment horizontal="center"/>
    </xf>
    <xf numFmtId="0" fontId="5" fillId="4" borderId="7" xfId="1" applyFont="1" applyBorder="1" applyAlignment="1">
      <alignment horizontal="center"/>
    </xf>
    <xf numFmtId="0" fontId="5" fillId="4" borderId="5" xfId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workbookViewId="0">
      <selection activeCell="H1" sqref="H1"/>
    </sheetView>
  </sheetViews>
  <sheetFormatPr defaultRowHeight="14.5" x14ac:dyDescent="0.35"/>
  <cols>
    <col min="1" max="1" width="9.36328125" bestFit="1" customWidth="1"/>
    <col min="2" max="2" width="18.453125" customWidth="1"/>
    <col min="3" max="3" width="9.08984375" customWidth="1"/>
    <col min="5" max="5" width="12.26953125" bestFit="1" customWidth="1"/>
    <col min="6" max="6" width="20.08984375" customWidth="1"/>
  </cols>
  <sheetData>
    <row r="1" spans="1:13" x14ac:dyDescent="0.35">
      <c r="A1" t="s">
        <v>166</v>
      </c>
      <c r="H1" t="s">
        <v>167</v>
      </c>
    </row>
    <row r="2" spans="1:13" x14ac:dyDescent="0.35">
      <c r="A2" s="50" t="s">
        <v>117</v>
      </c>
      <c r="B2" s="51" t="s">
        <v>118</v>
      </c>
      <c r="C2" s="51"/>
      <c r="D2" s="52" t="s">
        <v>119</v>
      </c>
      <c r="E2" s="53"/>
      <c r="F2" s="53"/>
      <c r="H2" s="50" t="s">
        <v>117</v>
      </c>
      <c r="I2" s="51" t="s">
        <v>118</v>
      </c>
      <c r="J2" s="51"/>
      <c r="K2" s="52" t="s">
        <v>119</v>
      </c>
      <c r="L2" s="53"/>
      <c r="M2" s="53"/>
    </row>
    <row r="3" spans="1:13" x14ac:dyDescent="0.35">
      <c r="A3" s="54"/>
      <c r="B3" s="54" t="s">
        <v>120</v>
      </c>
      <c r="C3" s="54" t="s">
        <v>121</v>
      </c>
      <c r="D3" s="55" t="s">
        <v>120</v>
      </c>
      <c r="E3" s="55" t="s">
        <v>122</v>
      </c>
      <c r="F3" s="55"/>
      <c r="H3" t="s">
        <v>123</v>
      </c>
      <c r="I3" t="s">
        <v>87</v>
      </c>
      <c r="J3">
        <v>4</v>
      </c>
      <c r="K3" s="56" t="s">
        <v>124</v>
      </c>
      <c r="L3" s="56">
        <v>0</v>
      </c>
      <c r="M3" s="56"/>
    </row>
    <row r="4" spans="1:13" x14ac:dyDescent="0.35">
      <c r="A4" t="s">
        <v>123</v>
      </c>
      <c r="B4" t="s">
        <v>87</v>
      </c>
      <c r="C4">
        <v>4</v>
      </c>
      <c r="D4" s="56" t="s">
        <v>124</v>
      </c>
      <c r="E4" s="57">
        <v>0</v>
      </c>
      <c r="F4" s="56"/>
      <c r="H4" t="s">
        <v>154</v>
      </c>
      <c r="I4" t="s">
        <v>87</v>
      </c>
      <c r="J4">
        <v>4</v>
      </c>
      <c r="K4" s="56" t="s">
        <v>134</v>
      </c>
      <c r="L4" s="56">
        <v>10</v>
      </c>
      <c r="M4" s="56">
        <v>10</v>
      </c>
    </row>
    <row r="5" spans="1:13" x14ac:dyDescent="0.35">
      <c r="A5" t="s">
        <v>125</v>
      </c>
      <c r="B5" t="s">
        <v>87</v>
      </c>
      <c r="C5">
        <v>4</v>
      </c>
      <c r="D5" s="56" t="s">
        <v>126</v>
      </c>
      <c r="E5" s="56">
        <v>10</v>
      </c>
      <c r="F5" s="56"/>
      <c r="H5" t="s">
        <v>155</v>
      </c>
      <c r="I5" t="s">
        <v>87</v>
      </c>
      <c r="J5">
        <v>4</v>
      </c>
      <c r="K5" s="56" t="s">
        <v>134</v>
      </c>
      <c r="L5" s="56">
        <v>50</v>
      </c>
      <c r="M5" s="56">
        <v>50</v>
      </c>
    </row>
    <row r="6" spans="1:13" x14ac:dyDescent="0.35">
      <c r="A6" t="s">
        <v>127</v>
      </c>
      <c r="B6" t="s">
        <v>87</v>
      </c>
      <c r="C6">
        <v>4</v>
      </c>
      <c r="D6" s="56" t="s">
        <v>128</v>
      </c>
      <c r="E6" s="56">
        <v>10</v>
      </c>
      <c r="F6" s="56"/>
      <c r="H6" t="s">
        <v>156</v>
      </c>
      <c r="I6" t="s">
        <v>87</v>
      </c>
      <c r="J6">
        <v>4</v>
      </c>
      <c r="K6" s="56" t="s">
        <v>134</v>
      </c>
      <c r="L6" s="56">
        <v>150</v>
      </c>
      <c r="M6" s="56">
        <v>150</v>
      </c>
    </row>
    <row r="7" spans="1:13" x14ac:dyDescent="0.35">
      <c r="A7" t="s">
        <v>129</v>
      </c>
      <c r="B7" t="s">
        <v>87</v>
      </c>
      <c r="C7">
        <v>4</v>
      </c>
      <c r="D7" s="56" t="s">
        <v>130</v>
      </c>
      <c r="E7" s="56">
        <v>10</v>
      </c>
      <c r="F7" s="56"/>
      <c r="H7" t="s">
        <v>135</v>
      </c>
      <c r="I7" t="s">
        <v>88</v>
      </c>
      <c r="J7">
        <v>4</v>
      </c>
      <c r="K7" s="56" t="s">
        <v>124</v>
      </c>
      <c r="L7" s="56">
        <v>0</v>
      </c>
      <c r="M7" s="56"/>
    </row>
    <row r="8" spans="1:13" x14ac:dyDescent="0.35">
      <c r="A8" t="s">
        <v>131</v>
      </c>
      <c r="B8" t="s">
        <v>87</v>
      </c>
      <c r="C8">
        <v>4</v>
      </c>
      <c r="D8" s="56" t="s">
        <v>132</v>
      </c>
      <c r="E8" s="56">
        <v>10</v>
      </c>
      <c r="F8" s="56"/>
      <c r="H8" t="s">
        <v>157</v>
      </c>
      <c r="I8" t="s">
        <v>88</v>
      </c>
      <c r="J8">
        <v>4</v>
      </c>
      <c r="K8" s="56" t="s">
        <v>134</v>
      </c>
      <c r="L8" s="56">
        <v>10</v>
      </c>
      <c r="M8" s="56">
        <v>10</v>
      </c>
    </row>
    <row r="9" spans="1:13" x14ac:dyDescent="0.35">
      <c r="A9" t="s">
        <v>133</v>
      </c>
      <c r="B9" t="s">
        <v>87</v>
      </c>
      <c r="C9">
        <v>4</v>
      </c>
      <c r="D9" s="56" t="s">
        <v>134</v>
      </c>
      <c r="E9" s="56">
        <v>10</v>
      </c>
      <c r="F9" s="56"/>
      <c r="H9" t="s">
        <v>158</v>
      </c>
      <c r="I9" t="s">
        <v>88</v>
      </c>
      <c r="J9">
        <v>4</v>
      </c>
      <c r="K9" s="56" t="s">
        <v>134</v>
      </c>
      <c r="L9" s="56">
        <v>50</v>
      </c>
      <c r="M9" s="56">
        <v>50</v>
      </c>
    </row>
    <row r="10" spans="1:13" x14ac:dyDescent="0.35">
      <c r="A10" t="s">
        <v>135</v>
      </c>
      <c r="B10" t="s">
        <v>88</v>
      </c>
      <c r="C10">
        <v>4</v>
      </c>
      <c r="D10" s="56" t="s">
        <v>124</v>
      </c>
      <c r="E10" s="57">
        <v>0</v>
      </c>
      <c r="F10" s="56"/>
      <c r="H10" t="s">
        <v>159</v>
      </c>
      <c r="I10" t="s">
        <v>88</v>
      </c>
      <c r="J10">
        <v>4</v>
      </c>
      <c r="K10" s="56" t="s">
        <v>134</v>
      </c>
      <c r="L10" s="56">
        <v>150</v>
      </c>
      <c r="M10" s="56">
        <v>150</v>
      </c>
    </row>
    <row r="11" spans="1:13" x14ac:dyDescent="0.35">
      <c r="A11" t="s">
        <v>136</v>
      </c>
      <c r="B11" t="s">
        <v>88</v>
      </c>
      <c r="C11">
        <v>4</v>
      </c>
      <c r="D11" s="56" t="s">
        <v>126</v>
      </c>
      <c r="E11" s="56">
        <v>10</v>
      </c>
      <c r="F11" s="56"/>
      <c r="H11" t="s">
        <v>141</v>
      </c>
      <c r="I11" t="s">
        <v>86</v>
      </c>
      <c r="J11">
        <v>4</v>
      </c>
      <c r="K11" s="56" t="s">
        <v>124</v>
      </c>
      <c r="L11" s="56">
        <v>0</v>
      </c>
      <c r="M11" s="56"/>
    </row>
    <row r="12" spans="1:13" x14ac:dyDescent="0.35">
      <c r="A12" t="s">
        <v>137</v>
      </c>
      <c r="B12" t="s">
        <v>88</v>
      </c>
      <c r="C12">
        <v>4</v>
      </c>
      <c r="D12" s="56" t="s">
        <v>128</v>
      </c>
      <c r="E12" s="56">
        <v>10</v>
      </c>
      <c r="F12" s="56"/>
      <c r="H12" t="s">
        <v>160</v>
      </c>
      <c r="I12" t="s">
        <v>86</v>
      </c>
      <c r="J12">
        <v>4</v>
      </c>
      <c r="K12" s="56" t="s">
        <v>134</v>
      </c>
      <c r="L12" s="56">
        <v>10</v>
      </c>
      <c r="M12" s="56">
        <v>10</v>
      </c>
    </row>
    <row r="13" spans="1:13" x14ac:dyDescent="0.35">
      <c r="A13" t="s">
        <v>138</v>
      </c>
      <c r="B13" t="s">
        <v>88</v>
      </c>
      <c r="C13">
        <v>4</v>
      </c>
      <c r="D13" s="56" t="s">
        <v>130</v>
      </c>
      <c r="E13" s="56">
        <v>10</v>
      </c>
      <c r="F13" s="56"/>
      <c r="H13" t="s">
        <v>161</v>
      </c>
      <c r="I13" t="s">
        <v>86</v>
      </c>
      <c r="J13">
        <v>4</v>
      </c>
      <c r="K13" s="56" t="s">
        <v>134</v>
      </c>
      <c r="L13" s="56">
        <v>50</v>
      </c>
      <c r="M13" s="56">
        <v>50</v>
      </c>
    </row>
    <row r="14" spans="1:13" x14ac:dyDescent="0.35">
      <c r="A14" t="s">
        <v>139</v>
      </c>
      <c r="B14" t="s">
        <v>88</v>
      </c>
      <c r="C14">
        <v>4</v>
      </c>
      <c r="D14" s="56" t="s">
        <v>132</v>
      </c>
      <c r="E14" s="56">
        <v>10</v>
      </c>
      <c r="F14" s="56"/>
      <c r="H14" t="s">
        <v>162</v>
      </c>
      <c r="I14" t="s">
        <v>86</v>
      </c>
      <c r="J14">
        <v>4</v>
      </c>
      <c r="K14" s="56" t="s">
        <v>134</v>
      </c>
      <c r="L14" s="56">
        <v>150</v>
      </c>
      <c r="M14" s="56">
        <v>150</v>
      </c>
    </row>
    <row r="15" spans="1:13" x14ac:dyDescent="0.35">
      <c r="A15" t="s">
        <v>140</v>
      </c>
      <c r="B15" t="s">
        <v>88</v>
      </c>
      <c r="C15">
        <v>4</v>
      </c>
      <c r="D15" s="56" t="s">
        <v>134</v>
      </c>
      <c r="E15" s="56">
        <v>10</v>
      </c>
      <c r="F15" s="56"/>
      <c r="H15" t="s">
        <v>147</v>
      </c>
      <c r="I15" t="s">
        <v>148</v>
      </c>
      <c r="J15">
        <v>4</v>
      </c>
      <c r="K15" s="56" t="s">
        <v>124</v>
      </c>
      <c r="L15" s="56">
        <v>0</v>
      </c>
      <c r="M15" s="56"/>
    </row>
    <row r="16" spans="1:13" x14ac:dyDescent="0.35">
      <c r="A16" t="s">
        <v>141</v>
      </c>
      <c r="B16" t="s">
        <v>86</v>
      </c>
      <c r="C16">
        <v>4</v>
      </c>
      <c r="D16" s="56" t="s">
        <v>124</v>
      </c>
      <c r="E16" s="57">
        <v>0</v>
      </c>
      <c r="F16" s="56"/>
      <c r="H16" t="s">
        <v>163</v>
      </c>
      <c r="I16" t="s">
        <v>148</v>
      </c>
      <c r="J16">
        <v>4</v>
      </c>
      <c r="K16" s="56" t="s">
        <v>134</v>
      </c>
      <c r="L16" s="56">
        <v>10</v>
      </c>
      <c r="M16" s="56">
        <v>10</v>
      </c>
    </row>
    <row r="17" spans="1:13" x14ac:dyDescent="0.35">
      <c r="A17" t="s">
        <v>142</v>
      </c>
      <c r="B17" t="s">
        <v>86</v>
      </c>
      <c r="C17">
        <v>4</v>
      </c>
      <c r="D17" s="56" t="s">
        <v>126</v>
      </c>
      <c r="E17" s="56">
        <v>10</v>
      </c>
      <c r="F17" s="56"/>
      <c r="H17" t="s">
        <v>164</v>
      </c>
      <c r="I17" t="s">
        <v>148</v>
      </c>
      <c r="J17">
        <v>4</v>
      </c>
      <c r="K17" s="56" t="s">
        <v>134</v>
      </c>
      <c r="L17" s="56">
        <v>50</v>
      </c>
      <c r="M17" s="56">
        <v>50</v>
      </c>
    </row>
    <row r="18" spans="1:13" x14ac:dyDescent="0.35">
      <c r="A18" t="s">
        <v>143</v>
      </c>
      <c r="B18" t="s">
        <v>86</v>
      </c>
      <c r="C18">
        <v>4</v>
      </c>
      <c r="D18" s="56" t="s">
        <v>128</v>
      </c>
      <c r="E18" s="56">
        <v>10</v>
      </c>
      <c r="F18" s="56"/>
      <c r="H18" t="s">
        <v>165</v>
      </c>
      <c r="I18" t="s">
        <v>148</v>
      </c>
      <c r="J18">
        <v>4</v>
      </c>
      <c r="K18" s="56" t="s">
        <v>134</v>
      </c>
      <c r="L18" s="56">
        <v>150</v>
      </c>
      <c r="M18" s="56">
        <v>150</v>
      </c>
    </row>
    <row r="19" spans="1:13" x14ac:dyDescent="0.35">
      <c r="A19" t="s">
        <v>144</v>
      </c>
      <c r="B19" t="s">
        <v>86</v>
      </c>
      <c r="C19">
        <v>4</v>
      </c>
      <c r="D19" s="56" t="s">
        <v>130</v>
      </c>
      <c r="E19" s="56">
        <v>10</v>
      </c>
      <c r="F19" s="56"/>
    </row>
    <row r="20" spans="1:13" x14ac:dyDescent="0.35">
      <c r="A20" t="s">
        <v>145</v>
      </c>
      <c r="B20" t="s">
        <v>86</v>
      </c>
      <c r="C20">
        <v>4</v>
      </c>
      <c r="D20" s="56" t="s">
        <v>132</v>
      </c>
      <c r="E20" s="56">
        <v>10</v>
      </c>
      <c r="F20" s="56"/>
    </row>
    <row r="21" spans="1:13" x14ac:dyDescent="0.35">
      <c r="A21" t="s">
        <v>146</v>
      </c>
      <c r="B21" t="s">
        <v>86</v>
      </c>
      <c r="C21">
        <v>4</v>
      </c>
      <c r="D21" s="56" t="s">
        <v>134</v>
      </c>
      <c r="E21" s="56">
        <v>10</v>
      </c>
      <c r="F21" s="56"/>
    </row>
    <row r="22" spans="1:13" x14ac:dyDescent="0.35">
      <c r="A22" t="s">
        <v>147</v>
      </c>
      <c r="B22" t="s">
        <v>148</v>
      </c>
      <c r="C22">
        <v>4</v>
      </c>
      <c r="D22" s="56" t="s">
        <v>124</v>
      </c>
      <c r="E22" s="57">
        <v>0</v>
      </c>
      <c r="F22" s="56"/>
    </row>
    <row r="23" spans="1:13" x14ac:dyDescent="0.35">
      <c r="A23" t="s">
        <v>149</v>
      </c>
      <c r="B23" t="s">
        <v>148</v>
      </c>
      <c r="C23">
        <v>4</v>
      </c>
      <c r="D23" s="56" t="s">
        <v>126</v>
      </c>
      <c r="E23" s="56">
        <v>10</v>
      </c>
      <c r="F23" s="56"/>
    </row>
    <row r="24" spans="1:13" x14ac:dyDescent="0.35">
      <c r="A24" t="s">
        <v>150</v>
      </c>
      <c r="B24" t="s">
        <v>148</v>
      </c>
      <c r="C24">
        <v>4</v>
      </c>
      <c r="D24" s="56" t="s">
        <v>128</v>
      </c>
      <c r="E24" s="56">
        <v>10</v>
      </c>
      <c r="F24" s="56"/>
    </row>
    <row r="25" spans="1:13" x14ac:dyDescent="0.35">
      <c r="A25" t="s">
        <v>151</v>
      </c>
      <c r="B25" t="s">
        <v>148</v>
      </c>
      <c r="C25">
        <v>4</v>
      </c>
      <c r="D25" s="56" t="s">
        <v>130</v>
      </c>
      <c r="E25" s="56">
        <v>10</v>
      </c>
      <c r="F25" s="56"/>
    </row>
    <row r="26" spans="1:13" x14ac:dyDescent="0.35">
      <c r="A26" t="s">
        <v>152</v>
      </c>
      <c r="B26" t="s">
        <v>148</v>
      </c>
      <c r="C26">
        <v>4</v>
      </c>
      <c r="D26" s="56" t="s">
        <v>132</v>
      </c>
      <c r="E26" s="56">
        <v>10</v>
      </c>
      <c r="F26" s="56"/>
    </row>
    <row r="27" spans="1:13" x14ac:dyDescent="0.35">
      <c r="A27" t="s">
        <v>153</v>
      </c>
      <c r="B27" t="s">
        <v>148</v>
      </c>
      <c r="C27">
        <v>4</v>
      </c>
      <c r="D27" s="56" t="s">
        <v>134</v>
      </c>
      <c r="E27" s="56">
        <v>10</v>
      </c>
      <c r="F27" s="56"/>
    </row>
    <row r="28" spans="1:13" x14ac:dyDescent="0.35">
      <c r="D28" s="56"/>
      <c r="E28" s="56"/>
      <c r="F28" s="56"/>
    </row>
    <row r="29" spans="1:13" x14ac:dyDescent="0.35">
      <c r="D29" s="56"/>
      <c r="E29" s="56"/>
      <c r="F29" s="56"/>
    </row>
  </sheetData>
  <mergeCells count="4">
    <mergeCell ref="B2:C2"/>
    <mergeCell ref="D2:F2"/>
    <mergeCell ref="I2:J2"/>
    <mergeCell ref="K2:M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1"/>
  <sheetViews>
    <sheetView tabSelected="1" topLeftCell="V1" workbookViewId="0">
      <pane xSplit="3050"/>
      <selection activeCell="A12" sqref="A12:A121"/>
      <selection pane="topRight" activeCell="N1" sqref="N1:O1"/>
    </sheetView>
  </sheetViews>
  <sheetFormatPr defaultRowHeight="14.5" x14ac:dyDescent="0.35"/>
  <cols>
    <col min="1" max="1" width="25.36328125" style="16" customWidth="1"/>
    <col min="2" max="2" width="10.08984375" style="2" customWidth="1"/>
    <col min="3" max="3" width="10.08984375" style="19" customWidth="1"/>
    <col min="4" max="4" width="10.08984375" style="2" customWidth="1"/>
    <col min="5" max="5" width="10.08984375" style="19" customWidth="1"/>
    <col min="6" max="6" width="10.08984375" style="2" customWidth="1"/>
    <col min="7" max="7" width="10.08984375" style="19" customWidth="1"/>
    <col min="8" max="8" width="10.08984375" style="2" customWidth="1"/>
    <col min="9" max="9" width="10.08984375" style="19" customWidth="1"/>
    <col min="10" max="10" width="10.08984375" style="2" customWidth="1"/>
    <col min="11" max="11" width="10.08984375" style="19" customWidth="1"/>
    <col min="12" max="12" width="10.08984375" style="8" customWidth="1"/>
    <col min="13" max="13" width="10.08984375" style="19" customWidth="1"/>
    <col min="14" max="14" width="10.08984375" style="6" customWidth="1"/>
    <col min="15" max="15" width="10.08984375" style="19" customWidth="1"/>
    <col min="16" max="16" width="10.08984375" style="6" customWidth="1"/>
    <col min="17" max="17" width="10.08984375" style="19" customWidth="1"/>
    <col min="18" max="18" width="10.08984375" style="6" customWidth="1"/>
    <col min="19" max="19" width="10.08984375" style="19" customWidth="1"/>
    <col min="20" max="20" width="10.08984375" style="2" customWidth="1"/>
    <col min="21" max="21" width="10.08984375" style="19" customWidth="1"/>
    <col min="22" max="22" width="10.08984375" style="6" customWidth="1"/>
    <col min="23" max="23" width="10.08984375" style="19" customWidth="1"/>
  </cols>
  <sheetData>
    <row r="1" spans="1:23" s="14" customFormat="1" ht="300" customHeight="1" x14ac:dyDescent="0.35">
      <c r="A1" s="15"/>
      <c r="B1" s="43" t="s">
        <v>114</v>
      </c>
      <c r="C1" s="42"/>
      <c r="D1" s="43" t="s">
        <v>106</v>
      </c>
      <c r="E1" s="42"/>
      <c r="F1" s="43" t="s">
        <v>108</v>
      </c>
      <c r="G1" s="42"/>
      <c r="H1" s="44" t="s">
        <v>104</v>
      </c>
      <c r="I1" s="42"/>
      <c r="J1" s="44" t="s">
        <v>110</v>
      </c>
      <c r="K1" s="42"/>
      <c r="L1" s="41"/>
      <c r="M1" s="42"/>
      <c r="N1" s="45" t="s">
        <v>105</v>
      </c>
      <c r="O1" s="42"/>
      <c r="P1" s="46" t="s">
        <v>116</v>
      </c>
      <c r="Q1" s="47"/>
      <c r="R1" s="45"/>
      <c r="S1" s="42"/>
      <c r="T1" s="48" t="s">
        <v>115</v>
      </c>
      <c r="U1" s="47"/>
      <c r="V1" s="49" t="s">
        <v>111</v>
      </c>
      <c r="W1" s="47"/>
    </row>
    <row r="2" spans="1:23" s="13" customFormat="1" x14ac:dyDescent="0.35">
      <c r="A2" s="26"/>
      <c r="B2" s="27" t="s">
        <v>92</v>
      </c>
      <c r="C2" s="28" t="s">
        <v>112</v>
      </c>
      <c r="D2" s="27" t="s">
        <v>93</v>
      </c>
      <c r="E2" s="28" t="s">
        <v>112</v>
      </c>
      <c r="F2" s="27" t="s">
        <v>94</v>
      </c>
      <c r="G2" s="28" t="s">
        <v>112</v>
      </c>
      <c r="H2" s="27" t="s">
        <v>95</v>
      </c>
      <c r="I2" s="28" t="s">
        <v>112</v>
      </c>
      <c r="J2" s="27" t="s">
        <v>96</v>
      </c>
      <c r="K2" s="28" t="s">
        <v>112</v>
      </c>
      <c r="L2" s="29" t="s">
        <v>97</v>
      </c>
      <c r="M2" s="28" t="s">
        <v>112</v>
      </c>
      <c r="N2" s="29" t="s">
        <v>98</v>
      </c>
      <c r="O2" s="28" t="s">
        <v>112</v>
      </c>
      <c r="P2" s="34" t="s">
        <v>99</v>
      </c>
      <c r="Q2" s="28" t="s">
        <v>112</v>
      </c>
      <c r="R2" s="34" t="s">
        <v>100</v>
      </c>
      <c r="S2" s="28" t="s">
        <v>112</v>
      </c>
      <c r="T2" s="35" t="s">
        <v>101</v>
      </c>
      <c r="U2" s="28" t="s">
        <v>112</v>
      </c>
      <c r="V2" s="34" t="s">
        <v>102</v>
      </c>
      <c r="W2" s="28" t="s">
        <v>112</v>
      </c>
    </row>
    <row r="3" spans="1:23" s="13" customFormat="1" x14ac:dyDescent="0.35">
      <c r="A3" s="22" t="s">
        <v>113</v>
      </c>
      <c r="B3" s="23">
        <v>1</v>
      </c>
      <c r="C3" s="24"/>
      <c r="D3" s="23">
        <v>1</v>
      </c>
      <c r="E3" s="24"/>
      <c r="F3" s="23">
        <v>20</v>
      </c>
      <c r="G3" s="24"/>
      <c r="H3" s="23">
        <v>5</v>
      </c>
      <c r="I3" s="24"/>
      <c r="J3" s="23">
        <v>5</v>
      </c>
      <c r="K3" s="24"/>
      <c r="L3" s="25">
        <v>0.1</v>
      </c>
      <c r="M3" s="24"/>
      <c r="N3" s="25">
        <v>0.5</v>
      </c>
      <c r="O3" s="24"/>
      <c r="P3" s="25">
        <v>0.1</v>
      </c>
      <c r="Q3" s="24"/>
      <c r="R3" s="25">
        <v>0.1</v>
      </c>
      <c r="S3" s="24"/>
      <c r="T3" s="23">
        <v>1</v>
      </c>
      <c r="U3" s="24"/>
      <c r="V3" s="25">
        <v>0.1</v>
      </c>
      <c r="W3" s="24"/>
    </row>
    <row r="4" spans="1:23" x14ac:dyDescent="0.35">
      <c r="A4" s="17" t="s">
        <v>0</v>
      </c>
      <c r="B4" s="3">
        <v>0</v>
      </c>
      <c r="C4" s="20"/>
      <c r="D4" s="2">
        <v>0</v>
      </c>
      <c r="E4" s="20"/>
      <c r="F4" s="3">
        <v>0</v>
      </c>
      <c r="G4" s="20"/>
      <c r="H4" s="2">
        <v>0</v>
      </c>
      <c r="I4" s="20"/>
      <c r="J4" s="2">
        <v>0</v>
      </c>
      <c r="K4" s="20"/>
      <c r="L4" s="9">
        <v>0</v>
      </c>
      <c r="M4" s="20"/>
      <c r="N4" s="7">
        <v>0</v>
      </c>
      <c r="O4" s="20"/>
      <c r="P4" s="7">
        <v>0</v>
      </c>
      <c r="R4" s="7">
        <v>0</v>
      </c>
      <c r="T4" s="3">
        <v>0</v>
      </c>
      <c r="V4" s="7">
        <v>0</v>
      </c>
    </row>
    <row r="5" spans="1:23" x14ac:dyDescent="0.35">
      <c r="A5" s="18" t="s">
        <v>7</v>
      </c>
      <c r="B5" s="3"/>
      <c r="C5" s="20"/>
      <c r="E5" s="20"/>
      <c r="F5" s="3"/>
      <c r="G5" s="20"/>
      <c r="I5" s="20"/>
      <c r="K5" s="20"/>
      <c r="L5" s="9">
        <v>1.4370000000000001</v>
      </c>
      <c r="M5" s="20"/>
      <c r="N5" s="7">
        <v>11.866</v>
      </c>
      <c r="O5" s="20"/>
      <c r="P5" s="10">
        <v>1.7509999999999999</v>
      </c>
      <c r="R5" s="7">
        <v>1.0629999999999999</v>
      </c>
      <c r="T5" s="11">
        <v>-0.41299999999999998</v>
      </c>
      <c r="V5" s="10">
        <v>2.5299999999999998</v>
      </c>
    </row>
    <row r="6" spans="1:23" x14ac:dyDescent="0.35">
      <c r="A6" s="17" t="s">
        <v>1</v>
      </c>
      <c r="B6" s="3"/>
      <c r="C6" s="20"/>
      <c r="D6" s="3">
        <v>11.193</v>
      </c>
      <c r="E6" s="20"/>
      <c r="F6" s="3">
        <v>11.034000000000001</v>
      </c>
      <c r="G6" s="20"/>
      <c r="H6" s="3">
        <v>11.413</v>
      </c>
      <c r="I6" s="20"/>
      <c r="J6" s="3">
        <v>8.9480000000000004</v>
      </c>
      <c r="K6" s="20"/>
      <c r="L6" s="9">
        <v>10.183999999999999</v>
      </c>
      <c r="M6" s="20"/>
      <c r="N6" s="7">
        <v>99.813000000000002</v>
      </c>
      <c r="O6" s="20"/>
      <c r="P6" s="7">
        <v>10.061</v>
      </c>
      <c r="R6" s="7">
        <v>9.2680000000000007</v>
      </c>
      <c r="T6" s="11">
        <v>6.7329999999999997</v>
      </c>
      <c r="V6" s="7">
        <v>9.9589999999999996</v>
      </c>
    </row>
    <row r="7" spans="1:23" x14ac:dyDescent="0.35">
      <c r="A7" s="17" t="s">
        <v>2</v>
      </c>
      <c r="B7" s="3">
        <v>100.3</v>
      </c>
      <c r="C7" s="20"/>
      <c r="D7" s="3">
        <v>99.881</v>
      </c>
      <c r="E7" s="20"/>
      <c r="F7" s="3">
        <v>101.684</v>
      </c>
      <c r="G7" s="20"/>
      <c r="H7" s="3">
        <v>99.759</v>
      </c>
      <c r="I7" s="20"/>
      <c r="J7" s="3">
        <v>100.105</v>
      </c>
      <c r="K7" s="20"/>
      <c r="L7" s="9">
        <v>102.297</v>
      </c>
      <c r="M7" s="20"/>
      <c r="N7" s="7">
        <v>1002.3579999999999</v>
      </c>
      <c r="O7" s="20"/>
      <c r="P7" s="7">
        <v>99.986000000000004</v>
      </c>
      <c r="R7" s="7">
        <v>100.07299999999999</v>
      </c>
      <c r="T7" s="3">
        <v>100.34099999999999</v>
      </c>
      <c r="V7" s="7">
        <v>99.989000000000004</v>
      </c>
    </row>
    <row r="8" spans="1:23" x14ac:dyDescent="0.35">
      <c r="A8" s="17" t="s">
        <v>3</v>
      </c>
      <c r="B8" s="3">
        <v>999.63199999999995</v>
      </c>
      <c r="C8" s="20"/>
      <c r="D8" s="3">
        <v>998.87800000000004</v>
      </c>
      <c r="E8" s="20"/>
      <c r="F8" s="3">
        <v>997.428</v>
      </c>
      <c r="G8" s="20"/>
      <c r="H8" s="3">
        <v>993.16499999999996</v>
      </c>
      <c r="I8" s="20"/>
      <c r="J8" s="3">
        <v>998.93299999999999</v>
      </c>
      <c r="K8" s="20"/>
      <c r="L8" s="9">
        <v>999.76800000000003</v>
      </c>
      <c r="M8" s="20"/>
      <c r="N8" s="7">
        <v>4999.1239999999998</v>
      </c>
      <c r="O8" s="20"/>
      <c r="P8" s="7">
        <v>999.35299999999995</v>
      </c>
      <c r="R8" s="7">
        <v>998.89499999999998</v>
      </c>
      <c r="T8" s="3">
        <v>988.02499999999998</v>
      </c>
      <c r="V8" s="7">
        <v>999.17100000000005</v>
      </c>
    </row>
    <row r="9" spans="1:23" x14ac:dyDescent="0.35">
      <c r="A9" s="17" t="s">
        <v>4</v>
      </c>
      <c r="B9" s="3">
        <v>5000.0680000000002</v>
      </c>
      <c r="C9" s="20"/>
      <c r="D9" s="3">
        <v>4993.2759999999998</v>
      </c>
      <c r="E9" s="20"/>
      <c r="F9" s="3">
        <v>5000.1930000000002</v>
      </c>
      <c r="G9" s="20"/>
      <c r="H9" s="3">
        <v>4985.6170000000002</v>
      </c>
      <c r="I9" s="20"/>
      <c r="J9" s="3">
        <v>4992.93</v>
      </c>
      <c r="K9" s="20"/>
      <c r="L9" s="9">
        <v>4999.0190000000002</v>
      </c>
      <c r="M9" s="20"/>
      <c r="N9" s="7">
        <v>3994.7310000000002</v>
      </c>
      <c r="O9" s="20"/>
      <c r="P9" s="7">
        <v>4996.8819999999996</v>
      </c>
      <c r="R9" s="7">
        <v>4995.55</v>
      </c>
      <c r="T9" s="3">
        <v>5002.0249999999996</v>
      </c>
      <c r="V9" s="7">
        <v>5003.0069999999996</v>
      </c>
    </row>
    <row r="10" spans="1:23" x14ac:dyDescent="0.35">
      <c r="A10" s="17" t="s">
        <v>5</v>
      </c>
      <c r="B10" s="3">
        <v>7822.21</v>
      </c>
      <c r="C10" s="20">
        <f>B10/4000</f>
        <v>1.9555525</v>
      </c>
      <c r="D10" s="3">
        <v>4044.915</v>
      </c>
      <c r="E10" s="20">
        <f>D10/4000</f>
        <v>1.0112287499999999</v>
      </c>
      <c r="F10" s="3">
        <v>3897.9189999999999</v>
      </c>
      <c r="G10" s="20">
        <f>F10/4000</f>
        <v>0.97447974999999998</v>
      </c>
      <c r="H10" s="3">
        <v>4030.4450000000002</v>
      </c>
      <c r="I10" s="20">
        <f>H10/4000</f>
        <v>1.0076112500000001</v>
      </c>
      <c r="J10" s="3">
        <v>4084.4780000000001</v>
      </c>
      <c r="K10" s="20">
        <f>J10/4000</f>
        <v>1.0211195</v>
      </c>
      <c r="L10" s="9">
        <v>3940.9450000000002</v>
      </c>
      <c r="M10" s="20">
        <f>L10/4000</f>
        <v>0.98523625000000004</v>
      </c>
      <c r="N10" s="7">
        <v>3994.8539999999998</v>
      </c>
      <c r="O10" s="20">
        <f>N10/4000</f>
        <v>0.99871349999999992</v>
      </c>
      <c r="P10" s="7">
        <v>4020.8739999999998</v>
      </c>
      <c r="Q10" s="20">
        <f>P10/4000</f>
        <v>1.0052185</v>
      </c>
      <c r="R10" s="7">
        <v>4024.22</v>
      </c>
      <c r="S10" s="20">
        <f>R10/4000</f>
        <v>1.0060549999999999</v>
      </c>
      <c r="T10" s="3">
        <v>3960.8330000000001</v>
      </c>
      <c r="U10" s="20">
        <f>T10/4000</f>
        <v>0.99020825000000001</v>
      </c>
      <c r="V10" s="7">
        <v>3988.605</v>
      </c>
      <c r="W10" s="20">
        <f>V10/4000</f>
        <v>0.99715125000000004</v>
      </c>
    </row>
    <row r="11" spans="1:23" x14ac:dyDescent="0.35">
      <c r="A11" s="17" t="s">
        <v>6</v>
      </c>
      <c r="B11" s="3">
        <v>1936.41</v>
      </c>
      <c r="C11" s="20">
        <f>B11/80</f>
        <v>24.205125000000002</v>
      </c>
      <c r="D11" s="3">
        <v>87.894999999999996</v>
      </c>
      <c r="E11" s="20">
        <f>D11/80</f>
        <v>1.0986875</v>
      </c>
      <c r="F11" s="3">
        <v>84.322999999999993</v>
      </c>
      <c r="G11" s="20">
        <f>F11/80</f>
        <v>1.0540375</v>
      </c>
      <c r="H11" s="3">
        <v>103.777</v>
      </c>
      <c r="I11" s="20">
        <f>H11/80</f>
        <v>1.2972125000000001</v>
      </c>
      <c r="J11" s="3">
        <v>91.337000000000003</v>
      </c>
      <c r="K11" s="20">
        <f>J11/80</f>
        <v>1.1417125000000001</v>
      </c>
      <c r="L11" s="9">
        <v>80.968000000000004</v>
      </c>
      <c r="M11" s="20">
        <f>L11/80</f>
        <v>1.0121</v>
      </c>
      <c r="N11" s="7">
        <v>100.90600000000001</v>
      </c>
      <c r="O11" s="20">
        <f>N11/80</f>
        <v>1.261325</v>
      </c>
      <c r="P11" s="6">
        <v>79.381</v>
      </c>
      <c r="Q11" s="20">
        <f>P11/80</f>
        <v>0.99226250000000005</v>
      </c>
      <c r="R11" s="6">
        <v>78.712000000000003</v>
      </c>
      <c r="S11" s="20">
        <f>R11/80</f>
        <v>0.9839</v>
      </c>
      <c r="T11" s="3">
        <v>77.766000000000005</v>
      </c>
      <c r="U11" s="20">
        <f>T11/80</f>
        <v>0.97207500000000002</v>
      </c>
      <c r="V11" s="7">
        <v>78.986999999999995</v>
      </c>
      <c r="W11" s="20">
        <f>V11/80</f>
        <v>0.98733749999999998</v>
      </c>
    </row>
    <row r="12" spans="1:23" x14ac:dyDescent="0.35">
      <c r="A12" s="17" t="s">
        <v>8</v>
      </c>
      <c r="B12" s="3">
        <v>8966.8220000000001</v>
      </c>
      <c r="C12" s="20"/>
      <c r="D12" s="3">
        <v>106.33799999999999</v>
      </c>
      <c r="E12" s="20"/>
      <c r="F12" s="3">
        <v>10038.994000000001</v>
      </c>
      <c r="G12" s="20"/>
      <c r="H12" s="3">
        <v>24157.718999999997</v>
      </c>
      <c r="I12" s="20"/>
      <c r="J12" s="3">
        <v>27.52</v>
      </c>
      <c r="K12" s="20"/>
      <c r="L12" s="9">
        <v>1.1100000000000001</v>
      </c>
      <c r="M12" s="20"/>
      <c r="N12" s="7">
        <v>35.734000000000002</v>
      </c>
      <c r="O12" s="20"/>
      <c r="P12" s="6">
        <v>1.0820000000000001</v>
      </c>
      <c r="R12" s="6">
        <v>1.135</v>
      </c>
      <c r="T12" s="3">
        <v>-1.4330000000000001</v>
      </c>
      <c r="V12" s="12" t="s">
        <v>103</v>
      </c>
    </row>
    <row r="13" spans="1:23" x14ac:dyDescent="0.35">
      <c r="A13" s="17" t="s">
        <v>9</v>
      </c>
      <c r="B13" s="3">
        <v>3890.5839999999998</v>
      </c>
      <c r="C13" s="20"/>
      <c r="D13" s="3">
        <v>102.788</v>
      </c>
      <c r="E13" s="20"/>
      <c r="F13" s="3">
        <v>11877.387000000001</v>
      </c>
      <c r="G13" s="20"/>
      <c r="H13" s="3">
        <v>16411.805999999997</v>
      </c>
      <c r="I13" s="20"/>
      <c r="J13" s="3">
        <v>27.652999999999999</v>
      </c>
      <c r="K13" s="20"/>
      <c r="L13" s="9">
        <v>1.0620000000000001</v>
      </c>
      <c r="M13" s="20"/>
      <c r="N13" s="7">
        <v>18.649999999999999</v>
      </c>
      <c r="O13" s="20"/>
      <c r="P13" s="6">
        <v>0.83299999999999996</v>
      </c>
      <c r="R13" s="6">
        <v>1.157</v>
      </c>
      <c r="T13" s="3">
        <v>-2.2730000000000001</v>
      </c>
      <c r="V13" s="12" t="s">
        <v>103</v>
      </c>
    </row>
    <row r="14" spans="1:23" x14ac:dyDescent="0.35">
      <c r="A14" s="17" t="s">
        <v>10</v>
      </c>
      <c r="B14" s="3">
        <v>56646.228000000003</v>
      </c>
      <c r="C14" s="20"/>
      <c r="D14" s="3">
        <v>5963.6220000000003</v>
      </c>
      <c r="E14" s="20"/>
      <c r="F14" s="3">
        <v>50.197000000000003</v>
      </c>
      <c r="G14" s="20"/>
      <c r="H14" s="3">
        <v>38949.911</v>
      </c>
      <c r="I14" s="20"/>
      <c r="J14" s="3">
        <v>493.673</v>
      </c>
      <c r="K14" s="20"/>
      <c r="L14" s="9">
        <v>1.131</v>
      </c>
      <c r="M14" s="20"/>
      <c r="N14" s="7">
        <v>22.786999999999999</v>
      </c>
      <c r="O14" s="20"/>
      <c r="P14" s="6">
        <v>1.349</v>
      </c>
      <c r="R14" s="6">
        <v>0.55699999999999994</v>
      </c>
      <c r="T14" s="3">
        <v>-1.764</v>
      </c>
      <c r="V14" s="12" t="s">
        <v>103</v>
      </c>
    </row>
    <row r="15" spans="1:23" x14ac:dyDescent="0.35">
      <c r="A15" s="17" t="s">
        <v>11</v>
      </c>
      <c r="B15" s="3">
        <v>31237.9</v>
      </c>
      <c r="C15" s="20"/>
      <c r="D15" s="3">
        <v>31442.898000000001</v>
      </c>
      <c r="E15" s="20"/>
      <c r="F15" s="3">
        <v>1175.99</v>
      </c>
      <c r="G15" s="20"/>
      <c r="H15" s="3">
        <v>42213.036999999997</v>
      </c>
      <c r="I15" s="20"/>
      <c r="J15" s="3">
        <v>336.88799999999998</v>
      </c>
      <c r="K15" s="20"/>
      <c r="L15" s="9">
        <v>56.175999999999995</v>
      </c>
      <c r="M15" s="20"/>
      <c r="N15" s="7">
        <v>268.22199999999998</v>
      </c>
      <c r="O15" s="20"/>
      <c r="P15" s="6">
        <v>0.80800000000000005</v>
      </c>
      <c r="R15" s="6">
        <v>0.63100000000000001</v>
      </c>
      <c r="T15" s="3">
        <v>5.7549999999999999</v>
      </c>
      <c r="V15" s="7">
        <v>5.6000000000000001E-2</v>
      </c>
    </row>
    <row r="16" spans="1:23" x14ac:dyDescent="0.35">
      <c r="A16" s="17" t="s">
        <v>12</v>
      </c>
      <c r="B16" s="3">
        <v>4170.9250000000002</v>
      </c>
      <c r="C16" s="20"/>
      <c r="D16" s="3">
        <v>64.637</v>
      </c>
      <c r="E16" s="20"/>
      <c r="F16" s="3">
        <v>3998.451</v>
      </c>
      <c r="G16" s="20"/>
      <c r="H16" s="3">
        <v>5902.9830000000002</v>
      </c>
      <c r="I16" s="20"/>
      <c r="J16" s="3">
        <v>41.113999999999997</v>
      </c>
      <c r="K16" s="20"/>
      <c r="L16" s="9">
        <v>0.53899999999999992</v>
      </c>
      <c r="M16" s="20"/>
      <c r="N16" s="7">
        <v>35.408000000000001</v>
      </c>
      <c r="O16" s="20"/>
      <c r="P16" s="6">
        <v>1.3009999999999999</v>
      </c>
      <c r="R16" s="6">
        <v>0.64900000000000002</v>
      </c>
      <c r="T16" s="33">
        <v>180.065</v>
      </c>
      <c r="V16" s="12" t="s">
        <v>103</v>
      </c>
    </row>
    <row r="17" spans="1:23" x14ac:dyDescent="0.35">
      <c r="A17" s="17" t="s">
        <v>13</v>
      </c>
      <c r="B17" s="3">
        <v>2512.0410000000002</v>
      </c>
      <c r="C17" s="20"/>
      <c r="D17" s="3">
        <v>191.434</v>
      </c>
      <c r="E17" s="20"/>
      <c r="F17" s="3">
        <v>10170.546</v>
      </c>
      <c r="G17" s="20"/>
      <c r="H17" s="3">
        <v>4711.4010000000007</v>
      </c>
      <c r="I17" s="20"/>
      <c r="J17" s="3">
        <v>23.91</v>
      </c>
      <c r="K17" s="20"/>
      <c r="L17" s="9">
        <v>0.94500000000000006</v>
      </c>
      <c r="M17" s="20"/>
      <c r="N17" s="7">
        <v>32.238999999999997</v>
      </c>
      <c r="O17" s="20"/>
      <c r="P17" s="6">
        <v>0.38300000000000001</v>
      </c>
      <c r="R17" s="6">
        <v>0.76</v>
      </c>
      <c r="T17" s="37">
        <v>8.0980000000000008</v>
      </c>
      <c r="V17" s="12" t="s">
        <v>103</v>
      </c>
    </row>
    <row r="18" spans="1:23" x14ac:dyDescent="0.35">
      <c r="A18" s="17" t="s">
        <v>14</v>
      </c>
      <c r="B18" s="3">
        <v>21571.659</v>
      </c>
      <c r="C18" s="20"/>
      <c r="D18" s="3">
        <v>4776.21</v>
      </c>
      <c r="E18" s="20"/>
      <c r="F18" s="5" t="s">
        <v>107</v>
      </c>
      <c r="G18" s="20"/>
      <c r="H18" s="3">
        <v>15082.609</v>
      </c>
      <c r="I18" s="20"/>
      <c r="J18" s="3">
        <v>463.74700000000001</v>
      </c>
      <c r="K18" s="20"/>
      <c r="L18" s="9">
        <v>1.8939999999999999</v>
      </c>
      <c r="M18" s="20"/>
      <c r="N18" s="7">
        <v>22.306000000000001</v>
      </c>
      <c r="O18" s="20"/>
      <c r="P18" s="6">
        <v>1.0349999999999999</v>
      </c>
      <c r="R18" s="6">
        <v>0.28999999999999998</v>
      </c>
      <c r="T18" s="33">
        <v>470.28</v>
      </c>
      <c r="V18" s="12" t="s">
        <v>103</v>
      </c>
    </row>
    <row r="19" spans="1:23" x14ac:dyDescent="0.35">
      <c r="A19" s="17" t="s">
        <v>15</v>
      </c>
      <c r="B19" s="3">
        <v>9687.5779999999995</v>
      </c>
      <c r="C19" s="20"/>
      <c r="D19" s="3">
        <v>12080.647999999999</v>
      </c>
      <c r="E19" s="20"/>
      <c r="F19" s="3">
        <v>165.52199999999999</v>
      </c>
      <c r="G19" s="20"/>
      <c r="H19" s="3">
        <v>11614.397000000001</v>
      </c>
      <c r="I19" s="20"/>
      <c r="J19" s="3">
        <v>165.226</v>
      </c>
      <c r="K19" s="20"/>
      <c r="L19" s="9">
        <v>26.968</v>
      </c>
      <c r="M19" s="20"/>
      <c r="N19" s="7">
        <v>189.52099999999999</v>
      </c>
      <c r="O19" s="20"/>
      <c r="P19" s="6">
        <v>2.431</v>
      </c>
      <c r="R19" s="6">
        <v>0.98099999999999987</v>
      </c>
      <c r="T19" s="33">
        <v>6086.6670000000004</v>
      </c>
      <c r="V19" s="12" t="s">
        <v>103</v>
      </c>
    </row>
    <row r="20" spans="1:23" x14ac:dyDescent="0.35">
      <c r="A20" s="17" t="s">
        <v>16</v>
      </c>
      <c r="B20" s="3">
        <v>3716.069</v>
      </c>
      <c r="C20" s="20"/>
      <c r="D20" s="3">
        <v>82.495000000000005</v>
      </c>
      <c r="E20" s="20"/>
      <c r="F20" s="3">
        <v>6895.2560000000003</v>
      </c>
      <c r="G20" s="20"/>
      <c r="H20" s="3">
        <v>5503.0870000000004</v>
      </c>
      <c r="I20" s="20"/>
      <c r="J20" s="3">
        <v>20.03</v>
      </c>
      <c r="K20" s="20"/>
      <c r="L20" s="9" t="s">
        <v>103</v>
      </c>
      <c r="M20" s="20"/>
      <c r="N20" s="7">
        <v>16.007999999999999</v>
      </c>
      <c r="O20" s="20"/>
      <c r="P20" s="6">
        <v>0.51200000000000001</v>
      </c>
      <c r="R20" s="32">
        <v>4.4210000000000003</v>
      </c>
      <c r="T20" s="3">
        <v>-1.7310000000000001</v>
      </c>
      <c r="V20" s="12" t="s">
        <v>103</v>
      </c>
    </row>
    <row r="21" spans="1:23" x14ac:dyDescent="0.35">
      <c r="A21" s="17" t="s">
        <v>17</v>
      </c>
      <c r="B21" s="3">
        <v>3642.0889999999999</v>
      </c>
      <c r="C21" s="20"/>
      <c r="D21" s="3">
        <v>148.965</v>
      </c>
      <c r="E21" s="20"/>
      <c r="F21" s="3">
        <v>12445.614</v>
      </c>
      <c r="G21" s="20"/>
      <c r="H21" s="3">
        <v>4258.9590000000007</v>
      </c>
      <c r="I21" s="20"/>
      <c r="J21" s="3">
        <v>25.75</v>
      </c>
      <c r="K21" s="20"/>
      <c r="L21" s="9">
        <v>0.28800000000000003</v>
      </c>
      <c r="M21" s="20"/>
      <c r="N21" s="7">
        <v>17.849</v>
      </c>
      <c r="O21" s="20"/>
      <c r="P21" s="6">
        <v>0.39300000000000002</v>
      </c>
      <c r="R21" s="32">
        <v>2.1389999999999998</v>
      </c>
      <c r="T21" s="3">
        <v>-2.0910000000000002</v>
      </c>
      <c r="V21" s="12" t="s">
        <v>103</v>
      </c>
    </row>
    <row r="22" spans="1:23" x14ac:dyDescent="0.35">
      <c r="A22" s="17" t="s">
        <v>18</v>
      </c>
      <c r="B22" s="3">
        <v>3644.3029999999999</v>
      </c>
      <c r="C22" s="20">
        <f>((B22-B21)/(0.5*(B22+B21)))</f>
        <v>6.0770817710601951E-4</v>
      </c>
      <c r="D22" s="3">
        <v>149.255</v>
      </c>
      <c r="E22" s="20">
        <f>((D22-D21)/(0.5*(D22+D21)))</f>
        <v>1.9448729126147945E-3</v>
      </c>
      <c r="F22" s="3">
        <v>12341.111000000001</v>
      </c>
      <c r="G22" s="20">
        <f>((F22-F21)/(0.5*(F22+F21)))</f>
        <v>-8.4321748839347507E-3</v>
      </c>
      <c r="H22" s="3">
        <v>4247.9780000000001</v>
      </c>
      <c r="I22" s="20">
        <f>((H22-H21)/(0.5*(H22+H21)))</f>
        <v>-2.5816577694182229E-3</v>
      </c>
      <c r="J22" s="3">
        <v>24.35</v>
      </c>
      <c r="K22" s="20">
        <f>((J22-J21)/(0.5*(J22+J21)))</f>
        <v>-5.5888223552894155E-2</v>
      </c>
      <c r="L22" s="9">
        <v>0.28200000000000003</v>
      </c>
      <c r="M22" s="20">
        <f>((L22-L21)/(0.5*(L22+L21)))</f>
        <v>-2.1052631578947385E-2</v>
      </c>
      <c r="N22" s="7">
        <v>17.981999999999999</v>
      </c>
      <c r="O22" s="20">
        <f>((N22-N21)/(0.5*(N22+N21)))</f>
        <v>7.423739220228244E-3</v>
      </c>
      <c r="P22" s="6">
        <v>0.42299999999999993</v>
      </c>
      <c r="Q22" s="20">
        <f>((P22-P21)/(0.5*(P22+P21)))</f>
        <v>7.3529411764705677E-2</v>
      </c>
      <c r="R22" s="32">
        <v>2.173</v>
      </c>
      <c r="S22" s="20">
        <f>((R22-R21)/(0.5*(R22+R21)))</f>
        <v>1.5769944341373032E-2</v>
      </c>
      <c r="T22" s="3">
        <v>-2.121</v>
      </c>
      <c r="U22" s="20">
        <f>((T22-T21)/(0.5*(T22+T21)))</f>
        <v>1.4245014245014153E-2</v>
      </c>
      <c r="V22" s="12" t="s">
        <v>103</v>
      </c>
      <c r="W22" s="20" t="e">
        <f>((V22-V21)/(0.5*(V22+V21)))</f>
        <v>#VALUE!</v>
      </c>
    </row>
    <row r="23" spans="1:23" x14ac:dyDescent="0.35">
      <c r="A23" s="17" t="s">
        <v>19</v>
      </c>
      <c r="B23" s="3">
        <v>23923.686000000002</v>
      </c>
      <c r="C23" s="20"/>
      <c r="D23" s="3">
        <v>4703.9390000000003</v>
      </c>
      <c r="E23" s="20"/>
      <c r="F23" s="5" t="s">
        <v>107</v>
      </c>
      <c r="G23" s="20"/>
      <c r="H23" s="3">
        <v>15236.25</v>
      </c>
      <c r="I23" s="20"/>
      <c r="J23" s="3">
        <v>456.36399999999998</v>
      </c>
      <c r="K23" s="20"/>
      <c r="L23" s="9">
        <v>0.21999999999999997</v>
      </c>
      <c r="M23" s="20"/>
      <c r="N23" s="7">
        <v>16.811</v>
      </c>
      <c r="O23" s="20"/>
      <c r="P23" s="6">
        <v>0.93900000000000006</v>
      </c>
      <c r="R23" s="32">
        <v>18.891999999999999</v>
      </c>
      <c r="T23" s="3">
        <v>-1.958</v>
      </c>
      <c r="V23" s="12" t="s">
        <v>103</v>
      </c>
    </row>
    <row r="24" spans="1:23" x14ac:dyDescent="0.35">
      <c r="A24" s="17" t="s">
        <v>20</v>
      </c>
      <c r="B24" s="3">
        <v>9912.6880000000001</v>
      </c>
      <c r="C24" s="20"/>
      <c r="D24" s="3">
        <v>14827.401</v>
      </c>
      <c r="E24" s="20"/>
      <c r="F24" s="3">
        <v>595.44200000000001</v>
      </c>
      <c r="G24" s="20"/>
      <c r="H24" s="3">
        <v>13217.756000000001</v>
      </c>
      <c r="I24" s="20"/>
      <c r="J24" s="3">
        <v>212.83</v>
      </c>
      <c r="K24" s="20"/>
      <c r="L24" s="9">
        <v>40.241</v>
      </c>
      <c r="M24" s="20"/>
      <c r="N24" s="7">
        <v>484.72800000000001</v>
      </c>
      <c r="O24" s="20"/>
      <c r="P24" s="6">
        <v>15.997000000000002</v>
      </c>
      <c r="R24" s="32">
        <v>2.3959999999999999</v>
      </c>
      <c r="T24" s="3">
        <v>50.204000000000001</v>
      </c>
      <c r="V24" s="7">
        <v>5.1999999999999998E-2</v>
      </c>
    </row>
    <row r="25" spans="1:23" x14ac:dyDescent="0.35">
      <c r="A25" s="17" t="s">
        <v>21</v>
      </c>
      <c r="B25" s="3">
        <v>4325.0389999999998</v>
      </c>
      <c r="C25" s="20"/>
      <c r="D25" s="3">
        <v>109.78700000000001</v>
      </c>
      <c r="E25" s="20"/>
      <c r="F25" s="3">
        <v>5933.1710000000003</v>
      </c>
      <c r="G25" s="20"/>
      <c r="H25" s="3">
        <v>5674.384</v>
      </c>
      <c r="I25" s="20"/>
      <c r="J25" s="3">
        <v>26.004000000000001</v>
      </c>
      <c r="K25" s="20"/>
      <c r="L25" s="9">
        <v>0.15300000000000002</v>
      </c>
      <c r="M25" s="20"/>
      <c r="N25" s="7">
        <v>31.242999999999999</v>
      </c>
      <c r="O25" s="20"/>
      <c r="P25" s="32">
        <v>13.055999999999999</v>
      </c>
      <c r="R25" s="6">
        <v>1.232</v>
      </c>
      <c r="T25" s="3">
        <v>-2.2490000000000001</v>
      </c>
      <c r="V25" s="12" t="s">
        <v>103</v>
      </c>
    </row>
    <row r="26" spans="1:23" x14ac:dyDescent="0.35">
      <c r="A26" s="17" t="s">
        <v>22</v>
      </c>
      <c r="B26" s="3">
        <v>2049.16</v>
      </c>
      <c r="C26" s="20"/>
      <c r="D26" s="3">
        <v>29.033999999999999</v>
      </c>
      <c r="E26" s="20"/>
      <c r="F26" s="3">
        <v>11031.694</v>
      </c>
      <c r="G26" s="20"/>
      <c r="H26" s="3">
        <v>4553.0110000000004</v>
      </c>
      <c r="I26" s="20"/>
      <c r="J26" s="3">
        <v>19.908999999999999</v>
      </c>
      <c r="K26" s="20"/>
      <c r="L26" s="9" t="s">
        <v>103</v>
      </c>
      <c r="M26" s="20"/>
      <c r="N26" s="7">
        <v>23.92</v>
      </c>
      <c r="O26" s="20"/>
      <c r="P26" s="32">
        <v>23.832999999999998</v>
      </c>
      <c r="R26" s="6">
        <v>0.433</v>
      </c>
      <c r="T26" s="3">
        <v>-1.978</v>
      </c>
      <c r="V26" s="12" t="s">
        <v>103</v>
      </c>
    </row>
    <row r="27" spans="1:23" x14ac:dyDescent="0.35">
      <c r="A27" s="17" t="s">
        <v>23</v>
      </c>
      <c r="B27" s="3">
        <v>23114.275000000001</v>
      </c>
      <c r="C27" s="20"/>
      <c r="D27" s="3">
        <v>4626.1120000000001</v>
      </c>
      <c r="E27" s="20"/>
      <c r="F27" s="5" t="s">
        <v>107</v>
      </c>
      <c r="G27" s="20"/>
      <c r="H27" s="3">
        <v>15145.36</v>
      </c>
      <c r="I27" s="20"/>
      <c r="J27" s="3">
        <v>579.86800000000005</v>
      </c>
      <c r="K27" s="20"/>
      <c r="L27" s="9">
        <v>0.40400000000000003</v>
      </c>
      <c r="M27" s="20"/>
      <c r="N27" s="7">
        <v>14.842000000000001</v>
      </c>
      <c r="O27" s="20"/>
      <c r="P27" s="32">
        <v>212.00800000000001</v>
      </c>
      <c r="R27" s="6">
        <v>0.29899999999999999</v>
      </c>
      <c r="T27" s="3">
        <v>-2.637</v>
      </c>
      <c r="V27" s="12" t="s">
        <v>103</v>
      </c>
    </row>
    <row r="28" spans="1:23" x14ac:dyDescent="0.35">
      <c r="A28" s="17" t="s">
        <v>24</v>
      </c>
      <c r="B28" s="3">
        <v>9919.5660000000007</v>
      </c>
      <c r="C28" s="20"/>
      <c r="D28" s="3">
        <v>11257.450999999999</v>
      </c>
      <c r="E28" s="20"/>
      <c r="F28" s="3">
        <v>451.86599999999999</v>
      </c>
      <c r="G28" s="20"/>
      <c r="H28" s="3">
        <v>16277.17</v>
      </c>
      <c r="I28" s="20"/>
      <c r="J28" s="3">
        <v>93.5</v>
      </c>
      <c r="K28" s="20"/>
      <c r="L28" s="9">
        <v>26.171000000000003</v>
      </c>
      <c r="M28" s="20"/>
      <c r="N28" s="7">
        <v>88.707999999999998</v>
      </c>
      <c r="O28" s="20"/>
      <c r="P28" s="32">
        <v>3963.2619999999997</v>
      </c>
      <c r="R28" s="6">
        <v>0.75099999999999989</v>
      </c>
      <c r="T28" s="3">
        <v>4.2320000000000002</v>
      </c>
      <c r="V28" s="7">
        <v>0.14199999999999999</v>
      </c>
    </row>
    <row r="29" spans="1:23" x14ac:dyDescent="0.35">
      <c r="A29" s="17" t="s">
        <v>25</v>
      </c>
      <c r="B29" s="3">
        <v>4196.9870000000001</v>
      </c>
      <c r="C29" s="20"/>
      <c r="D29" s="3">
        <v>91.415999999999997</v>
      </c>
      <c r="E29" s="20"/>
      <c r="F29" s="3">
        <v>5341.5569999999998</v>
      </c>
      <c r="G29" s="20"/>
      <c r="H29" s="3">
        <v>5893.8830000000007</v>
      </c>
      <c r="I29" s="20"/>
      <c r="J29" s="3">
        <v>28.248999999999999</v>
      </c>
      <c r="K29" s="20"/>
      <c r="L29" s="9" t="s">
        <v>103</v>
      </c>
      <c r="M29" s="20"/>
      <c r="N29" s="7">
        <v>22.163</v>
      </c>
      <c r="O29" s="20"/>
      <c r="P29" s="6">
        <v>1.512</v>
      </c>
      <c r="R29" s="6">
        <v>0.93299999999999983</v>
      </c>
      <c r="T29" s="3">
        <v>-2.012</v>
      </c>
      <c r="V29" s="38">
        <v>2.0249999999999999</v>
      </c>
    </row>
    <row r="30" spans="1:23" x14ac:dyDescent="0.35">
      <c r="A30" s="17" t="s">
        <v>26</v>
      </c>
      <c r="B30" s="3">
        <v>3439.5479999999998</v>
      </c>
      <c r="C30" s="20"/>
      <c r="D30" s="3">
        <v>97.027000000000001</v>
      </c>
      <c r="E30" s="20"/>
      <c r="F30" s="3">
        <v>11747.221</v>
      </c>
      <c r="G30" s="20"/>
      <c r="H30" s="3">
        <v>8215.746000000001</v>
      </c>
      <c r="I30" s="20"/>
      <c r="J30" s="3">
        <v>31.667999999999999</v>
      </c>
      <c r="K30" s="20"/>
      <c r="L30" s="9">
        <v>0.14500000000000002</v>
      </c>
      <c r="M30" s="20"/>
      <c r="N30" s="7">
        <v>26.436</v>
      </c>
      <c r="O30" s="20"/>
      <c r="P30" s="6">
        <v>18.313000000000002</v>
      </c>
      <c r="R30" s="6">
        <v>0.95799999999999996</v>
      </c>
      <c r="T30" s="3">
        <v>1.2430000000000001</v>
      </c>
      <c r="V30" s="38">
        <v>2.9969999999999999</v>
      </c>
    </row>
    <row r="31" spans="1:23" x14ac:dyDescent="0.35">
      <c r="A31" s="17" t="s">
        <v>27</v>
      </c>
      <c r="B31" s="3">
        <v>24178.092000000001</v>
      </c>
      <c r="C31" s="20"/>
      <c r="D31" s="3">
        <v>4441.1490000000003</v>
      </c>
      <c r="E31" s="20"/>
      <c r="F31" s="3">
        <v>21.018000000000001</v>
      </c>
      <c r="G31" s="20"/>
      <c r="H31" s="3">
        <v>15135.654</v>
      </c>
      <c r="I31" s="20"/>
      <c r="J31" s="3">
        <v>477.36399999999998</v>
      </c>
      <c r="K31" s="20"/>
      <c r="L31" s="9">
        <v>0.41500000000000004</v>
      </c>
      <c r="M31" s="20"/>
      <c r="N31" s="7">
        <v>18.893999999999998</v>
      </c>
      <c r="O31" s="20"/>
      <c r="P31" s="6">
        <v>0.60699999999999998</v>
      </c>
      <c r="R31" s="6">
        <v>0.38199999999999995</v>
      </c>
      <c r="T31" s="3">
        <v>-2.258</v>
      </c>
      <c r="V31" s="31">
        <v>956.10799999999995</v>
      </c>
    </row>
    <row r="32" spans="1:23" x14ac:dyDescent="0.35">
      <c r="A32" s="17" t="s">
        <v>0</v>
      </c>
      <c r="B32" s="2">
        <v>0</v>
      </c>
      <c r="C32" s="20"/>
      <c r="D32" s="3">
        <v>0</v>
      </c>
      <c r="E32" s="20"/>
      <c r="F32" s="3">
        <v>0</v>
      </c>
      <c r="G32" s="20"/>
      <c r="H32" s="2">
        <v>0</v>
      </c>
      <c r="I32" s="20"/>
      <c r="J32" s="2">
        <v>0</v>
      </c>
      <c r="K32" s="20"/>
      <c r="L32" s="9">
        <v>0</v>
      </c>
      <c r="M32" s="20"/>
      <c r="N32" s="6">
        <v>0</v>
      </c>
      <c r="O32" s="20"/>
      <c r="P32" s="7">
        <v>0</v>
      </c>
      <c r="R32" s="7">
        <v>0</v>
      </c>
      <c r="T32" s="3">
        <v>0</v>
      </c>
      <c r="V32" s="7">
        <v>0</v>
      </c>
    </row>
    <row r="33" spans="1:23" x14ac:dyDescent="0.35">
      <c r="A33" s="17" t="s">
        <v>7</v>
      </c>
      <c r="C33" s="20"/>
      <c r="E33" s="20"/>
      <c r="G33" s="20"/>
      <c r="I33" s="20"/>
      <c r="K33" s="20"/>
      <c r="L33" s="9">
        <v>1.355</v>
      </c>
      <c r="M33" s="20"/>
      <c r="O33" s="20"/>
      <c r="P33" s="10">
        <v>2.032</v>
      </c>
      <c r="R33" s="7">
        <v>1.238</v>
      </c>
      <c r="T33" s="11">
        <v>-0.45800000000000002</v>
      </c>
      <c r="V33" s="10">
        <v>2.9790000000000001</v>
      </c>
    </row>
    <row r="34" spans="1:23" x14ac:dyDescent="0.35">
      <c r="A34" s="17" t="s">
        <v>1</v>
      </c>
      <c r="C34" s="20"/>
      <c r="D34" s="3">
        <v>12.05</v>
      </c>
      <c r="E34" s="20"/>
      <c r="F34" s="3">
        <v>10.568</v>
      </c>
      <c r="G34" s="20"/>
      <c r="H34" s="3">
        <v>10.613</v>
      </c>
      <c r="I34" s="20"/>
      <c r="J34" s="3">
        <v>8.3819999999999997</v>
      </c>
      <c r="K34" s="20"/>
      <c r="L34" s="9">
        <v>10.398</v>
      </c>
      <c r="M34" s="20"/>
      <c r="N34" s="7">
        <v>11.571999999999999</v>
      </c>
      <c r="O34" s="20"/>
      <c r="P34" s="7">
        <v>10.46</v>
      </c>
      <c r="R34" s="7">
        <v>9.5129999999999999</v>
      </c>
      <c r="T34" s="11">
        <v>7.3360000000000003</v>
      </c>
      <c r="V34" s="7">
        <v>9.9600000000000009</v>
      </c>
    </row>
    <row r="35" spans="1:23" x14ac:dyDescent="0.35">
      <c r="A35" s="17" t="s">
        <v>2</v>
      </c>
      <c r="B35" s="3">
        <v>90.451999999999998</v>
      </c>
      <c r="C35" s="20"/>
      <c r="D35" s="3">
        <v>99.795000000000002</v>
      </c>
      <c r="E35" s="20"/>
      <c r="F35" s="3">
        <v>99.316999999999993</v>
      </c>
      <c r="G35" s="20"/>
      <c r="H35" s="3">
        <v>99.938999999999993</v>
      </c>
      <c r="I35" s="20"/>
      <c r="J35" s="3">
        <v>100.16200000000001</v>
      </c>
      <c r="K35" s="20"/>
      <c r="L35" s="9">
        <v>101.44799999999999</v>
      </c>
      <c r="M35" s="20"/>
      <c r="N35" s="7">
        <v>99.643000000000001</v>
      </c>
      <c r="O35" s="20"/>
      <c r="P35" s="7">
        <v>99.944000000000003</v>
      </c>
      <c r="R35" s="7">
        <v>100.04600000000001</v>
      </c>
      <c r="T35" s="3">
        <v>100.28100000000001</v>
      </c>
      <c r="V35" s="7">
        <v>99.983999999999995</v>
      </c>
    </row>
    <row r="36" spans="1:23" x14ac:dyDescent="0.35">
      <c r="A36" s="17" t="s">
        <v>3</v>
      </c>
      <c r="B36" s="3">
        <v>1011.696</v>
      </c>
      <c r="C36" s="20"/>
      <c r="D36" s="3">
        <v>999.04899999999998</v>
      </c>
      <c r="E36" s="20"/>
      <c r="F36" s="3">
        <v>997.21699999999998</v>
      </c>
      <c r="G36" s="20"/>
      <c r="H36" s="3">
        <v>1062.028</v>
      </c>
      <c r="I36" s="20"/>
      <c r="J36" s="3">
        <v>998.01700000000005</v>
      </c>
      <c r="K36" s="20"/>
      <c r="L36" s="9">
        <v>1001.853</v>
      </c>
      <c r="M36" s="20"/>
      <c r="N36" s="7">
        <v>1005.659</v>
      </c>
      <c r="O36" s="20"/>
      <c r="P36" s="7">
        <v>999.55499999999995</v>
      </c>
      <c r="R36" s="7">
        <v>998.75099999999998</v>
      </c>
      <c r="T36" s="3">
        <v>998.33199999999999</v>
      </c>
      <c r="V36" s="7">
        <v>999.26800000000003</v>
      </c>
    </row>
    <row r="37" spans="1:23" x14ac:dyDescent="0.35">
      <c r="A37" s="17" t="s">
        <v>4</v>
      </c>
      <c r="B37" s="3">
        <v>4997.8519999999999</v>
      </c>
      <c r="C37" s="20"/>
      <c r="D37" s="3">
        <v>4993.6530000000002</v>
      </c>
      <c r="E37" s="20"/>
      <c r="F37" s="3">
        <v>4997.8729999999996</v>
      </c>
      <c r="G37" s="20"/>
      <c r="H37" s="3">
        <v>4987.5940000000001</v>
      </c>
      <c r="I37" s="20"/>
      <c r="J37" s="3">
        <v>4990.4579999999996</v>
      </c>
      <c r="K37" s="20"/>
      <c r="L37" s="9">
        <v>4997.0249999999996</v>
      </c>
      <c r="M37" s="20"/>
      <c r="N37" s="7">
        <v>4998.4859999999999</v>
      </c>
      <c r="O37" s="20"/>
      <c r="P37" s="7">
        <v>4997.4579999999996</v>
      </c>
      <c r="R37" s="7">
        <v>4995.8580000000002</v>
      </c>
      <c r="T37" s="3">
        <v>5002.5200000000004</v>
      </c>
      <c r="V37" s="7">
        <v>5004.0690000000004</v>
      </c>
    </row>
    <row r="38" spans="1:23" x14ac:dyDescent="0.35">
      <c r="A38" s="17" t="s">
        <v>5</v>
      </c>
      <c r="B38" s="3">
        <v>7611.3320000000003</v>
      </c>
      <c r="C38" s="20">
        <f>B38/4000</f>
        <v>1.902833</v>
      </c>
      <c r="D38" s="3">
        <v>3975.5929999999998</v>
      </c>
      <c r="E38" s="20">
        <f>D38/4000</f>
        <v>0.99389824999999998</v>
      </c>
      <c r="F38" s="3">
        <v>3900.971</v>
      </c>
      <c r="G38" s="20">
        <f>F38/4000</f>
        <v>0.97524275000000005</v>
      </c>
      <c r="H38" s="3">
        <v>4073.31</v>
      </c>
      <c r="I38" s="20">
        <f>H38/4000</f>
        <v>1.0183275000000001</v>
      </c>
      <c r="J38" s="3">
        <v>4088.681</v>
      </c>
      <c r="K38" s="20">
        <f>J38/4000</f>
        <v>1.0221702500000001</v>
      </c>
      <c r="L38" s="9">
        <v>3973.6950000000002</v>
      </c>
      <c r="M38" s="20">
        <f>L38/4000</f>
        <v>0.99342375000000005</v>
      </c>
      <c r="N38" s="7">
        <v>3979.3969999999999</v>
      </c>
      <c r="O38" s="20">
        <f>N38/4000</f>
        <v>0.99484925000000002</v>
      </c>
      <c r="P38" s="7">
        <v>3907.123</v>
      </c>
      <c r="Q38" s="20">
        <f>P38/4000</f>
        <v>0.97678074999999998</v>
      </c>
      <c r="R38" s="7">
        <v>3924.26</v>
      </c>
      <c r="S38" s="20">
        <f>R38/4000</f>
        <v>0.98106500000000008</v>
      </c>
      <c r="T38" s="3">
        <v>3953.797</v>
      </c>
      <c r="U38" s="20">
        <f>T38/4000</f>
        <v>0.98844925000000006</v>
      </c>
      <c r="V38" s="7">
        <v>3935.306</v>
      </c>
      <c r="W38" s="20">
        <f>V38/4000</f>
        <v>0.98382650000000005</v>
      </c>
    </row>
    <row r="39" spans="1:23" x14ac:dyDescent="0.35">
      <c r="A39" s="17" t="s">
        <v>6</v>
      </c>
      <c r="B39" s="3">
        <v>1931.9739999999999</v>
      </c>
      <c r="C39" s="20">
        <f>B39/80</f>
        <v>24.149674999999998</v>
      </c>
      <c r="D39" s="3">
        <v>87.834000000000003</v>
      </c>
      <c r="E39" s="20">
        <f>D39/80</f>
        <v>1.097925</v>
      </c>
      <c r="F39" s="3">
        <v>78.215999999999994</v>
      </c>
      <c r="G39" s="20">
        <f>F39/80</f>
        <v>0.9776999999999999</v>
      </c>
      <c r="H39" s="3">
        <v>104.786</v>
      </c>
      <c r="I39" s="20">
        <f>H39/80</f>
        <v>1.309825</v>
      </c>
      <c r="J39" s="3">
        <v>90.188999999999993</v>
      </c>
      <c r="K39" s="20">
        <f>J39/80</f>
        <v>1.1273624999999998</v>
      </c>
      <c r="L39" s="9">
        <v>81.891000000000005</v>
      </c>
      <c r="M39" s="20">
        <f>L39/80</f>
        <v>1.0236375</v>
      </c>
      <c r="N39" s="7">
        <v>103.166</v>
      </c>
      <c r="O39" s="20">
        <f>N39/80</f>
        <v>1.2895749999999999</v>
      </c>
      <c r="P39" s="6">
        <v>80.168999999999997</v>
      </c>
      <c r="Q39" s="20">
        <f>P39/80</f>
        <v>1.0021125</v>
      </c>
      <c r="R39" s="6">
        <v>79.972999999999999</v>
      </c>
      <c r="S39" s="20">
        <f>R39/80</f>
        <v>0.99966250000000001</v>
      </c>
      <c r="T39" s="3">
        <v>80.533000000000001</v>
      </c>
      <c r="U39" s="20">
        <f>T39/80</f>
        <v>1.0066625</v>
      </c>
      <c r="V39" s="7">
        <v>80.382000000000005</v>
      </c>
      <c r="W39" s="20">
        <f>V39/80</f>
        <v>1.004775</v>
      </c>
    </row>
    <row r="40" spans="1:23" x14ac:dyDescent="0.35">
      <c r="A40" s="17" t="s">
        <v>28</v>
      </c>
      <c r="B40" s="3">
        <v>9703.0380000000005</v>
      </c>
      <c r="C40" s="20"/>
      <c r="D40" s="3">
        <v>12552.555</v>
      </c>
      <c r="E40" s="20"/>
      <c r="F40" s="3">
        <v>194.42099999999999</v>
      </c>
      <c r="G40" s="20"/>
      <c r="H40" s="3">
        <v>13341.225</v>
      </c>
      <c r="I40" s="20"/>
      <c r="J40" s="3">
        <v>307.13</v>
      </c>
      <c r="K40" s="20"/>
      <c r="L40" s="9">
        <v>28.971</v>
      </c>
      <c r="M40" s="20"/>
      <c r="N40" s="7">
        <v>141.63499999999999</v>
      </c>
      <c r="O40" s="20"/>
      <c r="P40" s="6">
        <v>7.9709999999999992</v>
      </c>
      <c r="Q40" s="20"/>
      <c r="R40" s="6">
        <v>0.79100000000000004</v>
      </c>
      <c r="S40" s="20"/>
      <c r="T40" s="3">
        <v>4.5049999999999999</v>
      </c>
      <c r="U40" s="20"/>
      <c r="V40" s="40">
        <v>11956.402</v>
      </c>
      <c r="W40" s="20"/>
    </row>
    <row r="41" spans="1:23" x14ac:dyDescent="0.35">
      <c r="A41" s="17" t="s">
        <v>29</v>
      </c>
      <c r="B41" s="3">
        <v>3455.09</v>
      </c>
      <c r="C41" s="20"/>
      <c r="D41" s="3">
        <v>130.70699999999999</v>
      </c>
      <c r="E41" s="20"/>
      <c r="F41" s="3">
        <v>6119.6859999999997</v>
      </c>
      <c r="G41" s="20"/>
      <c r="H41" s="3">
        <v>6033.13</v>
      </c>
      <c r="I41" s="20"/>
      <c r="J41" s="3">
        <v>26.695</v>
      </c>
      <c r="K41" s="20"/>
      <c r="L41" s="9">
        <v>0.67</v>
      </c>
      <c r="M41" s="20"/>
      <c r="N41" s="7">
        <v>28.870999999999999</v>
      </c>
      <c r="O41" s="20"/>
      <c r="P41" s="32">
        <v>42.366</v>
      </c>
      <c r="Q41" s="20"/>
      <c r="R41" s="32">
        <v>14.017999999999999</v>
      </c>
      <c r="S41" s="20"/>
      <c r="T41" s="33">
        <v>37.588000000000001</v>
      </c>
      <c r="U41" s="20"/>
      <c r="V41" s="38">
        <v>4.42</v>
      </c>
      <c r="W41" s="20"/>
    </row>
    <row r="42" spans="1:23" x14ac:dyDescent="0.35">
      <c r="A42" s="17" t="s">
        <v>30</v>
      </c>
      <c r="B42" s="3">
        <v>3452.913</v>
      </c>
      <c r="C42" s="20">
        <f>((B42-B41)/(0.5*(B42+B41)))</f>
        <v>-6.3028345529095298E-4</v>
      </c>
      <c r="D42" s="3">
        <v>129.42500000000001</v>
      </c>
      <c r="E42" s="20">
        <f>((D42-D41)/(0.5*(D42+D41)))</f>
        <v>-9.8565343748557056E-3</v>
      </c>
      <c r="F42" s="3">
        <v>6052.8220000000001</v>
      </c>
      <c r="G42" s="20">
        <f>((F42-F41)/(0.5*(F42+F41)))</f>
        <v>-1.0986067949185096E-2</v>
      </c>
      <c r="H42" s="3">
        <v>6027.393</v>
      </c>
      <c r="I42" s="20">
        <f>((H42-H41)/(0.5*(H42+H41)))</f>
        <v>-9.5136836105699221E-4</v>
      </c>
      <c r="J42" s="3">
        <v>29.446000000000002</v>
      </c>
      <c r="K42" s="20">
        <f>((J42-J41)/(0.5*(J42+J41)))</f>
        <v>9.8003241837516283E-2</v>
      </c>
      <c r="L42" s="9">
        <v>0.65100000000000002</v>
      </c>
      <c r="M42" s="20">
        <f>((L42-L41)/(0.5*(L42+L41)))</f>
        <v>-2.8766086298258917E-2</v>
      </c>
      <c r="N42" s="7">
        <v>28.428999999999998</v>
      </c>
      <c r="O42" s="20">
        <f>((N42-N41)/(0.5*(N42+N41)))</f>
        <v>-1.5427574171029676E-2</v>
      </c>
      <c r="P42" s="32">
        <v>42.545000000000002</v>
      </c>
      <c r="Q42" s="20">
        <f>((P42-P41)/(0.5*(P42+P41)))</f>
        <v>4.2161792936133606E-3</v>
      </c>
      <c r="R42" s="32">
        <v>14.171999999999999</v>
      </c>
      <c r="S42" s="20">
        <f>((R42-R41)/(0.5*(R42+R41)))</f>
        <v>1.0925860234125572E-2</v>
      </c>
      <c r="T42" s="33">
        <v>38.305</v>
      </c>
      <c r="U42" s="20">
        <f>((T42-T41)/(0.5*(T42+T41)))</f>
        <v>1.8895023256426779E-2</v>
      </c>
      <c r="V42" s="38">
        <v>4.3109999999999999</v>
      </c>
      <c r="W42" s="20">
        <f>((V42-V41)/(0.5*(V42+V41)))</f>
        <v>-2.4968503035162064E-2</v>
      </c>
    </row>
    <row r="43" spans="1:23" x14ac:dyDescent="0.35">
      <c r="A43" s="17" t="s">
        <v>31</v>
      </c>
      <c r="B43" s="3">
        <v>2373.674</v>
      </c>
      <c r="C43" s="20"/>
      <c r="D43" s="3">
        <v>184.98599999999999</v>
      </c>
      <c r="E43" s="20"/>
      <c r="F43" s="3">
        <v>12048.892</v>
      </c>
      <c r="G43" s="20"/>
      <c r="H43" s="3">
        <v>4190.4840000000004</v>
      </c>
      <c r="I43" s="20"/>
      <c r="J43" s="3">
        <v>35.03</v>
      </c>
      <c r="K43" s="20"/>
      <c r="L43" s="9">
        <v>0.86799999999999988</v>
      </c>
      <c r="M43" s="20"/>
      <c r="N43" s="7">
        <v>22.995000000000001</v>
      </c>
      <c r="O43" s="20"/>
      <c r="P43" s="32">
        <v>18.550999999999998</v>
      </c>
      <c r="Q43" s="20"/>
      <c r="R43" s="32">
        <v>1.6609999999999998</v>
      </c>
      <c r="S43" s="20"/>
      <c r="T43" s="37">
        <v>1.026</v>
      </c>
      <c r="U43" s="20"/>
      <c r="V43" s="39" t="s">
        <v>103</v>
      </c>
      <c r="W43" s="20"/>
    </row>
    <row r="44" spans="1:23" x14ac:dyDescent="0.35">
      <c r="A44" s="17" t="s">
        <v>32</v>
      </c>
      <c r="B44" s="3">
        <v>22132.788</v>
      </c>
      <c r="C44" s="20"/>
      <c r="D44" s="3">
        <v>4315.6319999999996</v>
      </c>
      <c r="E44" s="20"/>
      <c r="F44" s="5" t="s">
        <v>107</v>
      </c>
      <c r="G44" s="20"/>
      <c r="H44" s="3">
        <v>15470.29</v>
      </c>
      <c r="I44" s="20"/>
      <c r="J44" s="3">
        <v>629.92700000000002</v>
      </c>
      <c r="K44" s="20"/>
      <c r="L44" s="9">
        <v>0.90399999999999991</v>
      </c>
      <c r="M44" s="20"/>
      <c r="N44" s="7">
        <v>19.015999999999998</v>
      </c>
      <c r="O44" s="20"/>
      <c r="P44" s="32">
        <v>86.472999999999999</v>
      </c>
      <c r="R44" s="32">
        <v>2.1930000000000001</v>
      </c>
      <c r="T44" s="33">
        <v>50.959000000000003</v>
      </c>
      <c r="V44" s="31">
        <v>45.655999999999999</v>
      </c>
    </row>
    <row r="45" spans="1:23" x14ac:dyDescent="0.35">
      <c r="A45" s="17" t="s">
        <v>33</v>
      </c>
      <c r="B45" s="3">
        <v>9456.1790000000001</v>
      </c>
      <c r="C45" s="20"/>
      <c r="D45" s="3">
        <v>12566.137000000001</v>
      </c>
      <c r="E45" s="20"/>
      <c r="F45" s="3">
        <v>466.84699999999998</v>
      </c>
      <c r="G45" s="20"/>
      <c r="H45" s="3">
        <v>12440.792000000001</v>
      </c>
      <c r="I45" s="20"/>
      <c r="J45" s="3">
        <v>259.07900000000001</v>
      </c>
      <c r="K45" s="20"/>
      <c r="L45" s="9">
        <v>23.71</v>
      </c>
      <c r="M45" s="20"/>
      <c r="N45" s="7">
        <v>122.60899999999999</v>
      </c>
      <c r="O45" s="20"/>
      <c r="P45" s="32">
        <v>1429.3420000000001</v>
      </c>
      <c r="R45" s="32">
        <v>0.99800000000000011</v>
      </c>
      <c r="T45" s="33">
        <v>1955.338</v>
      </c>
      <c r="V45" s="31">
        <v>3105.0279999999998</v>
      </c>
    </row>
    <row r="46" spans="1:23" x14ac:dyDescent="0.35">
      <c r="A46" s="17" t="s">
        <v>34</v>
      </c>
      <c r="B46" s="3">
        <v>7800.3760000000002</v>
      </c>
      <c r="C46" s="20"/>
      <c r="D46" s="3">
        <v>81.391999999999996</v>
      </c>
      <c r="E46" s="20"/>
      <c r="F46" s="3">
        <v>8772.6119999999992</v>
      </c>
      <c r="G46" s="20"/>
      <c r="H46" s="3">
        <v>23583.084999999999</v>
      </c>
      <c r="I46" s="20"/>
      <c r="J46" s="3">
        <v>26.672999999999998</v>
      </c>
      <c r="K46" s="20"/>
      <c r="L46" s="9">
        <v>0.43199999999999994</v>
      </c>
      <c r="M46" s="20"/>
      <c r="N46" s="7">
        <v>28.135999999999999</v>
      </c>
      <c r="O46" s="20"/>
      <c r="P46" s="36">
        <v>1.399</v>
      </c>
      <c r="R46" s="32">
        <v>1.2649999999999999</v>
      </c>
      <c r="T46" s="37">
        <v>-1.7589999999999999</v>
      </c>
      <c r="V46" s="39" t="s">
        <v>103</v>
      </c>
    </row>
    <row r="47" spans="1:23" x14ac:dyDescent="0.35">
      <c r="A47" s="17" t="s">
        <v>35</v>
      </c>
      <c r="B47" s="3">
        <v>2410.5129999999999</v>
      </c>
      <c r="C47" s="20"/>
      <c r="D47" s="3">
        <v>56.082000000000001</v>
      </c>
      <c r="E47" s="20"/>
      <c r="F47" s="3">
        <v>11852.535</v>
      </c>
      <c r="G47" s="20"/>
      <c r="H47" s="3">
        <v>16212.737000000001</v>
      </c>
      <c r="I47" s="20"/>
      <c r="J47" s="3">
        <v>19.029</v>
      </c>
      <c r="K47" s="20"/>
      <c r="L47" s="9">
        <v>0.32099999999999995</v>
      </c>
      <c r="M47" s="20"/>
      <c r="N47" s="7">
        <v>18.103999999999999</v>
      </c>
      <c r="O47" s="20"/>
      <c r="P47" s="36">
        <v>1.4559999999999997</v>
      </c>
      <c r="R47" s="32">
        <v>0.88500000000000001</v>
      </c>
      <c r="T47" s="37">
        <v>-2.452</v>
      </c>
      <c r="V47" s="39" t="s">
        <v>103</v>
      </c>
    </row>
    <row r="48" spans="1:23" x14ac:dyDescent="0.35">
      <c r="A48" s="17" t="s">
        <v>36</v>
      </c>
      <c r="B48" s="3">
        <v>7629.4780000000001</v>
      </c>
      <c r="C48" s="20"/>
      <c r="D48" s="3">
        <v>61.834000000000003</v>
      </c>
      <c r="E48" s="20"/>
      <c r="F48" s="3">
        <v>5342.5919999999996</v>
      </c>
      <c r="G48" s="20"/>
      <c r="H48" s="3">
        <v>21612.407999999999</v>
      </c>
      <c r="I48" s="20"/>
      <c r="J48" s="3">
        <v>29.041</v>
      </c>
      <c r="K48" s="20"/>
      <c r="L48" s="9">
        <v>0.27300000000000002</v>
      </c>
      <c r="M48" s="20"/>
      <c r="N48" s="7">
        <v>35.372</v>
      </c>
      <c r="O48" s="20"/>
      <c r="P48" s="32">
        <v>37.149000000000001</v>
      </c>
      <c r="R48" s="32">
        <v>2.1340000000000003</v>
      </c>
      <c r="T48" s="33">
        <v>158.239</v>
      </c>
      <c r="V48" s="38">
        <v>0.88900000000000001</v>
      </c>
    </row>
    <row r="49" spans="1:22" x14ac:dyDescent="0.35">
      <c r="A49" s="17" t="s">
        <v>37</v>
      </c>
      <c r="B49" s="3">
        <v>2422.9839999999999</v>
      </c>
      <c r="C49" s="20"/>
      <c r="D49" s="3">
        <v>110.913</v>
      </c>
      <c r="E49" s="20"/>
      <c r="F49" s="3">
        <v>8456.6479999999992</v>
      </c>
      <c r="G49" s="20"/>
      <c r="H49" s="3">
        <v>14988.896000000001</v>
      </c>
      <c r="I49" s="20"/>
      <c r="J49" s="3">
        <v>23.635000000000002</v>
      </c>
      <c r="K49" s="20"/>
      <c r="L49" s="9">
        <v>0.43999999999999995</v>
      </c>
      <c r="M49" s="20"/>
      <c r="N49" s="7">
        <v>33.923999999999999</v>
      </c>
      <c r="O49" s="20"/>
      <c r="P49" s="32">
        <v>340.24599999999998</v>
      </c>
      <c r="R49" s="32">
        <v>0.88</v>
      </c>
      <c r="T49" s="37">
        <v>30.367999999999999</v>
      </c>
      <c r="V49" s="38">
        <v>3.4769999999999999</v>
      </c>
    </row>
    <row r="50" spans="1:22" x14ac:dyDescent="0.35">
      <c r="A50" s="17" t="s">
        <v>38</v>
      </c>
      <c r="B50" s="3">
        <v>7945.451</v>
      </c>
      <c r="C50" s="20"/>
      <c r="D50" s="3">
        <v>211.60900000000001</v>
      </c>
      <c r="E50" s="20"/>
      <c r="F50" s="4">
        <v>159.34899999999999</v>
      </c>
      <c r="G50" s="20"/>
      <c r="H50" s="3">
        <v>22383.294000000002</v>
      </c>
      <c r="I50" s="20"/>
      <c r="J50" s="3">
        <v>85.625</v>
      </c>
      <c r="K50" s="20"/>
      <c r="L50" s="9">
        <v>0.59399999999999997</v>
      </c>
      <c r="M50" s="20"/>
      <c r="N50" s="7">
        <v>23.66</v>
      </c>
      <c r="O50" s="20"/>
      <c r="P50" s="32">
        <v>2488.2310000000002</v>
      </c>
      <c r="R50" s="32">
        <v>3.371</v>
      </c>
      <c r="T50" s="33">
        <v>1953.944</v>
      </c>
      <c r="V50" s="31">
        <v>254.79900000000001</v>
      </c>
    </row>
    <row r="51" spans="1:22" x14ac:dyDescent="0.35">
      <c r="A51" s="17" t="s">
        <v>39</v>
      </c>
      <c r="B51" s="3">
        <v>3237.8449999999998</v>
      </c>
      <c r="C51" s="20"/>
      <c r="D51" s="3">
        <v>113.77800000000001</v>
      </c>
      <c r="E51" s="20"/>
      <c r="F51" s="3">
        <v>1414.2329999999999</v>
      </c>
      <c r="G51" s="20"/>
      <c r="H51" s="3">
        <v>18000.967000000001</v>
      </c>
      <c r="I51" s="20"/>
      <c r="J51" s="3">
        <v>43.912999999999997</v>
      </c>
      <c r="K51" s="20"/>
      <c r="L51" s="9">
        <v>0.379</v>
      </c>
      <c r="M51" s="20"/>
      <c r="N51" s="7">
        <v>24.472000000000001</v>
      </c>
      <c r="O51" s="20"/>
      <c r="P51" s="32">
        <v>1406.8700000000001</v>
      </c>
      <c r="R51" s="32">
        <v>1.897</v>
      </c>
      <c r="T51" s="33">
        <v>37.325000000000003</v>
      </c>
      <c r="V51" s="31">
        <v>65.063000000000002</v>
      </c>
    </row>
    <row r="52" spans="1:22" x14ac:dyDescent="0.35">
      <c r="A52" s="17" t="s">
        <v>40</v>
      </c>
      <c r="B52" s="3">
        <v>50164.735999999997</v>
      </c>
      <c r="C52" s="20"/>
      <c r="D52" s="3">
        <v>5011.4549999999999</v>
      </c>
      <c r="E52" s="20"/>
      <c r="F52" s="3">
        <v>33.497999999999998</v>
      </c>
      <c r="G52" s="20"/>
      <c r="H52" s="3">
        <v>34786.245999999999</v>
      </c>
      <c r="I52" s="20"/>
      <c r="J52" s="3">
        <v>460.73</v>
      </c>
      <c r="K52" s="20"/>
      <c r="L52" s="9">
        <v>0.43699999999999994</v>
      </c>
      <c r="M52" s="20"/>
      <c r="N52" s="7">
        <v>12.976000000000001</v>
      </c>
      <c r="O52" s="20"/>
      <c r="P52" s="32">
        <v>17.376999999999999</v>
      </c>
      <c r="R52" s="32">
        <v>0.57400000000000007</v>
      </c>
      <c r="T52" s="37">
        <v>6.5830000000000002</v>
      </c>
      <c r="V52" s="38">
        <v>1.4590000000000001</v>
      </c>
    </row>
    <row r="53" spans="1:22" x14ac:dyDescent="0.35">
      <c r="A53" s="17" t="s">
        <v>41</v>
      </c>
      <c r="B53" s="3">
        <v>26564.205999999998</v>
      </c>
      <c r="C53" s="20"/>
      <c r="D53" s="3">
        <v>34234.673000000003</v>
      </c>
      <c r="E53" s="20"/>
      <c r="F53" s="3">
        <v>1476.34</v>
      </c>
      <c r="G53" s="20"/>
      <c r="H53" s="3">
        <v>50804.330999999998</v>
      </c>
      <c r="I53" s="20"/>
      <c r="J53" s="3">
        <v>532.75599999999997</v>
      </c>
      <c r="K53" s="20"/>
      <c r="L53" s="9">
        <v>39.808999999999997</v>
      </c>
      <c r="M53" s="20"/>
      <c r="N53" s="7">
        <v>231.91200000000001</v>
      </c>
      <c r="O53" s="20"/>
      <c r="P53" s="32">
        <v>616.47399999999993</v>
      </c>
      <c r="R53" s="32">
        <v>0.78</v>
      </c>
      <c r="T53" s="33">
        <v>1241.346</v>
      </c>
      <c r="V53" s="31">
        <v>631.09100000000001</v>
      </c>
    </row>
    <row r="54" spans="1:22" x14ac:dyDescent="0.35">
      <c r="A54" s="17" t="s">
        <v>42</v>
      </c>
      <c r="B54" s="3">
        <v>50600.423000000003</v>
      </c>
      <c r="C54" s="20"/>
      <c r="D54" s="3">
        <v>6396.393</v>
      </c>
      <c r="E54" s="20"/>
      <c r="F54" s="3">
        <v>74.117999999999995</v>
      </c>
      <c r="G54" s="20"/>
      <c r="H54" s="3">
        <v>34915.856</v>
      </c>
      <c r="I54" s="20"/>
      <c r="J54" s="3">
        <v>741.23900000000003</v>
      </c>
      <c r="K54" s="20"/>
      <c r="L54" s="9">
        <v>1.5920000000000001</v>
      </c>
      <c r="M54" s="20"/>
      <c r="N54" s="7">
        <v>13.308999999999999</v>
      </c>
      <c r="O54" s="20"/>
      <c r="P54" s="32">
        <v>127.148</v>
      </c>
      <c r="R54" s="32">
        <v>4.2239999999999993</v>
      </c>
      <c r="T54" s="33">
        <v>258.58699999999999</v>
      </c>
      <c r="V54" s="31">
        <v>865.00599999999997</v>
      </c>
    </row>
    <row r="55" spans="1:22" x14ac:dyDescent="0.35">
      <c r="A55" s="17" t="s">
        <v>43</v>
      </c>
      <c r="B55" s="3">
        <v>25751.440999999999</v>
      </c>
      <c r="C55" s="20"/>
      <c r="D55" s="3">
        <v>36076.311999999998</v>
      </c>
      <c r="E55" s="20"/>
      <c r="F55" s="3">
        <v>1512.924</v>
      </c>
      <c r="G55" s="20"/>
      <c r="H55" s="3">
        <v>51811.163999999997</v>
      </c>
      <c r="I55" s="20"/>
      <c r="J55" s="3">
        <v>605.23099999999999</v>
      </c>
      <c r="K55" s="20"/>
      <c r="L55" s="9">
        <v>42.887</v>
      </c>
      <c r="M55" s="20"/>
      <c r="N55" s="7">
        <v>282.06</v>
      </c>
      <c r="O55" s="20"/>
      <c r="P55" s="32">
        <v>4384.5160000000005</v>
      </c>
      <c r="R55" s="32">
        <v>2.0990000000000002</v>
      </c>
      <c r="T55" s="33">
        <v>6300.7640000000001</v>
      </c>
      <c r="V55" s="40">
        <v>10550.299000000001</v>
      </c>
    </row>
    <row r="56" spans="1:22" x14ac:dyDescent="0.35">
      <c r="A56" s="17" t="s">
        <v>44</v>
      </c>
      <c r="B56" s="3">
        <v>54855.218999999997</v>
      </c>
      <c r="C56" s="20"/>
      <c r="D56" s="3">
        <v>10130.843000000001</v>
      </c>
      <c r="E56" s="20"/>
      <c r="F56" s="3">
        <v>58.29</v>
      </c>
      <c r="G56" s="20"/>
      <c r="H56" s="3">
        <v>38162.161</v>
      </c>
      <c r="I56" s="20"/>
      <c r="J56" s="3">
        <v>760.14</v>
      </c>
      <c r="K56" s="20"/>
      <c r="L56" s="9">
        <v>6.048</v>
      </c>
      <c r="M56" s="20"/>
      <c r="N56" s="7">
        <v>25.062000000000001</v>
      </c>
      <c r="O56" s="20"/>
      <c r="P56" s="32">
        <v>1352.5730000000001</v>
      </c>
      <c r="R56" s="32">
        <v>1.742</v>
      </c>
      <c r="T56" s="33">
        <v>4944.6819999999998</v>
      </c>
      <c r="V56" s="40">
        <v>16741.062000000002</v>
      </c>
    </row>
    <row r="57" spans="1:22" x14ac:dyDescent="0.35">
      <c r="A57" s="17" t="s">
        <v>45</v>
      </c>
      <c r="B57" s="3">
        <v>27136.873</v>
      </c>
      <c r="C57" s="20"/>
      <c r="D57" s="3">
        <v>35757.43</v>
      </c>
      <c r="E57" s="20"/>
      <c r="F57" s="3">
        <v>1477.04</v>
      </c>
      <c r="G57" s="20"/>
      <c r="H57" s="3">
        <v>52434.954999999994</v>
      </c>
      <c r="I57" s="20"/>
      <c r="J57" s="3">
        <v>504.12799999999999</v>
      </c>
      <c r="K57" s="20"/>
      <c r="L57" s="9">
        <v>49.091999999999999</v>
      </c>
      <c r="M57" s="20"/>
      <c r="N57" s="7">
        <v>634.07799999999997</v>
      </c>
      <c r="O57" s="20"/>
      <c r="P57" s="36">
        <v>15075.237000000001</v>
      </c>
      <c r="R57" s="32">
        <v>13.394</v>
      </c>
      <c r="T57" s="33">
        <v>20438.446</v>
      </c>
      <c r="V57" s="40">
        <v>31883.120999999999</v>
      </c>
    </row>
    <row r="58" spans="1:22" x14ac:dyDescent="0.35">
      <c r="A58" s="17" t="s">
        <v>46</v>
      </c>
      <c r="B58" s="3">
        <v>3747.2109999999998</v>
      </c>
      <c r="C58" s="20"/>
      <c r="D58" s="3">
        <v>15.353999999999999</v>
      </c>
      <c r="E58" s="20"/>
      <c r="F58" s="4">
        <v>698.65099999999995</v>
      </c>
      <c r="G58" s="20">
        <f>F58/((F12/20)+100)</f>
        <v>1.1606468115193014</v>
      </c>
      <c r="H58" s="3">
        <v>1580.2279999999998</v>
      </c>
      <c r="I58" s="20"/>
      <c r="J58" s="3">
        <v>26.181999999999999</v>
      </c>
      <c r="K58" s="20"/>
      <c r="L58" s="9" t="s">
        <v>103</v>
      </c>
      <c r="M58" s="20"/>
      <c r="N58" s="7">
        <v>11.414999999999999</v>
      </c>
      <c r="O58" s="20"/>
      <c r="P58" s="6" t="s">
        <v>103</v>
      </c>
      <c r="R58" s="6">
        <v>1.5339999999999998</v>
      </c>
      <c r="T58" s="3">
        <v>4.3449999999999998</v>
      </c>
      <c r="V58" s="7">
        <v>0.17499999999999999</v>
      </c>
    </row>
    <row r="59" spans="1:22" x14ac:dyDescent="0.35">
      <c r="A59" s="17" t="s">
        <v>47</v>
      </c>
      <c r="B59" s="3">
        <v>5167.2749999999996</v>
      </c>
      <c r="C59" s="20"/>
      <c r="D59" s="3">
        <v>340.68700000000001</v>
      </c>
      <c r="E59" s="20"/>
      <c r="F59" s="4">
        <v>71.953999999999994</v>
      </c>
      <c r="G59" s="20">
        <f>F59/((F14/20)+100)</f>
        <v>0.70192279083424658</v>
      </c>
      <c r="H59" s="3">
        <v>2202.9679999999998</v>
      </c>
      <c r="I59" s="20"/>
      <c r="J59" s="3">
        <v>38.159999999999997</v>
      </c>
      <c r="K59" s="20"/>
      <c r="L59" s="9" t="s">
        <v>103</v>
      </c>
      <c r="M59" s="20"/>
      <c r="N59" s="7">
        <v>9.9209999999999994</v>
      </c>
      <c r="O59" s="20"/>
      <c r="P59" s="6" t="s">
        <v>103</v>
      </c>
      <c r="R59" s="6">
        <v>0.55600000000000005</v>
      </c>
      <c r="T59" s="3">
        <v>0.32700000000000001</v>
      </c>
      <c r="V59" s="7">
        <v>7.4999999999999997E-2</v>
      </c>
    </row>
    <row r="60" spans="1:22" x14ac:dyDescent="0.35">
      <c r="A60" s="17" t="s">
        <v>0</v>
      </c>
      <c r="B60" s="3">
        <v>0</v>
      </c>
      <c r="C60" s="20"/>
      <c r="D60" s="3">
        <v>0</v>
      </c>
      <c r="E60" s="20"/>
      <c r="F60" s="3">
        <v>0</v>
      </c>
      <c r="G60" s="20"/>
      <c r="H60" s="2">
        <v>0</v>
      </c>
      <c r="I60" s="20"/>
      <c r="J60" s="2">
        <v>0</v>
      </c>
      <c r="K60" s="20"/>
      <c r="L60" s="9">
        <v>0</v>
      </c>
      <c r="M60" s="20"/>
      <c r="N60" s="6">
        <v>0</v>
      </c>
      <c r="O60" s="20"/>
      <c r="P60" s="7">
        <v>0</v>
      </c>
      <c r="R60" s="7">
        <v>0</v>
      </c>
      <c r="T60" s="3">
        <v>0</v>
      </c>
      <c r="V60" s="7">
        <v>0</v>
      </c>
    </row>
    <row r="61" spans="1:22" x14ac:dyDescent="0.35">
      <c r="A61" s="17" t="s">
        <v>7</v>
      </c>
      <c r="B61" s="3"/>
      <c r="C61" s="20"/>
      <c r="E61" s="20"/>
      <c r="G61" s="20"/>
      <c r="I61" s="20"/>
      <c r="K61" s="20"/>
      <c r="L61" s="9">
        <v>1.409</v>
      </c>
      <c r="M61" s="20"/>
      <c r="O61" s="20"/>
      <c r="P61" s="10">
        <v>2.0339999999999998</v>
      </c>
      <c r="R61" s="7">
        <v>1.3280000000000001</v>
      </c>
      <c r="T61" s="11">
        <v>-0.433</v>
      </c>
      <c r="V61" s="10">
        <v>3.0619999999999998</v>
      </c>
    </row>
    <row r="62" spans="1:22" x14ac:dyDescent="0.35">
      <c r="A62" s="17" t="s">
        <v>1</v>
      </c>
      <c r="B62" s="3"/>
      <c r="C62" s="20"/>
      <c r="D62" s="3">
        <v>11.21</v>
      </c>
      <c r="E62" s="20"/>
      <c r="F62" s="3">
        <v>9.4009999999999998</v>
      </c>
      <c r="G62" s="20"/>
      <c r="H62" s="3">
        <v>9.2650000000000006</v>
      </c>
      <c r="I62" s="20"/>
      <c r="J62" s="3">
        <v>8.907</v>
      </c>
      <c r="K62" s="20"/>
      <c r="L62" s="9">
        <v>10.068</v>
      </c>
      <c r="M62" s="20"/>
      <c r="N62" s="7">
        <v>11.250999999999999</v>
      </c>
      <c r="O62" s="20"/>
      <c r="P62" s="7">
        <v>10.318</v>
      </c>
      <c r="R62" s="7">
        <v>9.5009999999999994</v>
      </c>
      <c r="T62" s="11">
        <v>5.1749999999999998</v>
      </c>
      <c r="V62" s="7">
        <v>10.052</v>
      </c>
    </row>
    <row r="63" spans="1:22" x14ac:dyDescent="0.35">
      <c r="A63" s="17" t="s">
        <v>2</v>
      </c>
      <c r="B63" s="3">
        <v>94.17</v>
      </c>
      <c r="C63" s="20"/>
      <c r="D63" s="3">
        <v>99.879000000000005</v>
      </c>
      <c r="E63" s="20"/>
      <c r="F63" s="3">
        <v>101.12</v>
      </c>
      <c r="G63" s="20"/>
      <c r="H63" s="3">
        <v>100.07299999999999</v>
      </c>
      <c r="I63" s="20"/>
      <c r="J63" s="3">
        <v>100.10899999999999</v>
      </c>
      <c r="K63" s="20"/>
      <c r="L63" s="9">
        <v>101.72799999999999</v>
      </c>
      <c r="M63" s="20"/>
      <c r="N63" s="7">
        <v>99.875</v>
      </c>
      <c r="O63" s="20"/>
      <c r="P63" s="7">
        <v>99.957999999999998</v>
      </c>
      <c r="R63" s="7">
        <v>100.047</v>
      </c>
      <c r="T63" s="3">
        <v>100.497</v>
      </c>
      <c r="V63" s="7">
        <v>99.974000000000004</v>
      </c>
    </row>
    <row r="64" spans="1:22" x14ac:dyDescent="0.35">
      <c r="A64" s="17" t="s">
        <v>3</v>
      </c>
      <c r="B64" s="3">
        <v>1031.6410000000001</v>
      </c>
      <c r="C64" s="20"/>
      <c r="D64" s="3">
        <v>999.12</v>
      </c>
      <c r="E64" s="20"/>
      <c r="F64" s="3">
        <v>1007.44</v>
      </c>
      <c r="G64" s="20"/>
      <c r="H64" s="3">
        <v>1062.894</v>
      </c>
      <c r="I64" s="20"/>
      <c r="J64" s="3">
        <v>997.88</v>
      </c>
      <c r="K64" s="20"/>
      <c r="L64" s="9">
        <v>999.82600000000002</v>
      </c>
      <c r="M64" s="20"/>
      <c r="N64" s="1">
        <v>1009.217</v>
      </c>
      <c r="O64" s="20"/>
      <c r="P64" s="7">
        <v>998.37800000000004</v>
      </c>
      <c r="R64" s="7">
        <v>998.94600000000003</v>
      </c>
      <c r="T64" s="3">
        <v>998.49099999999999</v>
      </c>
      <c r="V64" s="7">
        <v>999.42899999999997</v>
      </c>
    </row>
    <row r="65" spans="1:23" x14ac:dyDescent="0.35">
      <c r="A65" s="17" t="s">
        <v>4</v>
      </c>
      <c r="B65" s="3">
        <v>4994.1880000000001</v>
      </c>
      <c r="C65" s="20"/>
      <c r="D65" s="3">
        <v>4993.3879999999999</v>
      </c>
      <c r="E65" s="20"/>
      <c r="F65" s="3">
        <v>4998.49</v>
      </c>
      <c r="G65" s="20"/>
      <c r="H65" s="3">
        <v>4987.4210000000003</v>
      </c>
      <c r="I65" s="20"/>
      <c r="J65" s="3">
        <v>4977.7939999999999</v>
      </c>
      <c r="K65" s="20"/>
      <c r="L65" s="9">
        <v>4998.5649999999996</v>
      </c>
      <c r="M65" s="20"/>
      <c r="N65" s="1">
        <v>4997.7839999999997</v>
      </c>
      <c r="O65" s="20"/>
      <c r="P65" s="7">
        <v>5000.2349999999997</v>
      </c>
      <c r="R65" s="7">
        <v>4998.2629999999999</v>
      </c>
      <c r="T65" s="3">
        <v>5003.518</v>
      </c>
      <c r="V65" s="7">
        <v>5004.9539999999997</v>
      </c>
    </row>
    <row r="66" spans="1:23" x14ac:dyDescent="0.35">
      <c r="A66" s="17" t="s">
        <v>5</v>
      </c>
      <c r="B66" s="3">
        <v>7368.5959999999995</v>
      </c>
      <c r="C66" s="20">
        <f>B66/4000</f>
        <v>1.8421489999999998</v>
      </c>
      <c r="D66" s="3">
        <v>3939.127</v>
      </c>
      <c r="E66" s="20">
        <f>D66/4000</f>
        <v>0.98478175000000001</v>
      </c>
      <c r="F66" s="3">
        <v>3808.7269999999999</v>
      </c>
      <c r="G66" s="20">
        <f>F66/4000</f>
        <v>0.95218174999999994</v>
      </c>
      <c r="H66" s="3">
        <v>4008.2080000000001</v>
      </c>
      <c r="I66" s="20">
        <f>H66/4000</f>
        <v>1.0020519999999999</v>
      </c>
      <c r="J66" s="3">
        <v>4030.748</v>
      </c>
      <c r="K66" s="20">
        <f>J66/4000</f>
        <v>1.007687</v>
      </c>
      <c r="L66" s="9">
        <v>3952.7629999999999</v>
      </c>
      <c r="M66" s="20">
        <f>L66/4000</f>
        <v>0.98819075000000001</v>
      </c>
      <c r="N66" s="1">
        <v>3899.3989999999999</v>
      </c>
      <c r="O66" s="20">
        <f>N66/4000</f>
        <v>0.97484974999999996</v>
      </c>
      <c r="P66" s="7">
        <v>3881.0329999999999</v>
      </c>
      <c r="Q66" s="20">
        <f>P66/4000</f>
        <v>0.97025824999999999</v>
      </c>
      <c r="R66" s="7">
        <v>3886.9989999999998</v>
      </c>
      <c r="S66" s="20">
        <f>R66/4000</f>
        <v>0.97174974999999997</v>
      </c>
      <c r="T66" s="3">
        <v>3924.1439999999998</v>
      </c>
      <c r="U66" s="20">
        <f>T66/4000</f>
        <v>0.98103599999999991</v>
      </c>
      <c r="V66" s="7">
        <v>3913.15</v>
      </c>
      <c r="W66" s="20">
        <f>V66/4000</f>
        <v>0.97828749999999998</v>
      </c>
    </row>
    <row r="67" spans="1:23" x14ac:dyDescent="0.35">
      <c r="A67" s="17" t="s">
        <v>6</v>
      </c>
      <c r="B67" s="3">
        <v>2020.635</v>
      </c>
      <c r="C67" s="20">
        <f>B67/80</f>
        <v>25.257937500000001</v>
      </c>
      <c r="D67" s="3">
        <v>89.106999999999999</v>
      </c>
      <c r="E67" s="20">
        <f>D67/80</f>
        <v>1.1138375</v>
      </c>
      <c r="F67" s="3">
        <v>77.524000000000001</v>
      </c>
      <c r="G67" s="20">
        <f>F67/80</f>
        <v>0.96904999999999997</v>
      </c>
      <c r="H67" s="3">
        <v>101.997</v>
      </c>
      <c r="I67" s="20">
        <f>H67/80</f>
        <v>1.2749625</v>
      </c>
      <c r="J67" s="3">
        <v>90.748000000000005</v>
      </c>
      <c r="K67" s="20">
        <f>J67/80</f>
        <v>1.13435</v>
      </c>
      <c r="L67" s="9">
        <v>81.626999999999995</v>
      </c>
      <c r="M67" s="20">
        <f>L67/80</f>
        <v>1.0203374999999999</v>
      </c>
      <c r="N67" s="7">
        <v>103.533</v>
      </c>
      <c r="O67" s="20">
        <f>N67/80</f>
        <v>1.2941625000000001</v>
      </c>
      <c r="P67" s="6">
        <v>81.440000000000012</v>
      </c>
      <c r="Q67" s="20">
        <f>P67/80</f>
        <v>1.0180000000000002</v>
      </c>
      <c r="R67" s="6">
        <v>83.19</v>
      </c>
      <c r="S67" s="20">
        <f>R67/80</f>
        <v>1.0398749999999999</v>
      </c>
      <c r="T67" s="3">
        <v>81.123999999999995</v>
      </c>
      <c r="U67" s="20">
        <f>T67/80</f>
        <v>1.0140499999999999</v>
      </c>
      <c r="V67" s="7">
        <v>82.555999999999997</v>
      </c>
      <c r="W67" s="20">
        <f>V67/80</f>
        <v>1.0319499999999999</v>
      </c>
    </row>
    <row r="68" spans="1:23" x14ac:dyDescent="0.35">
      <c r="A68" s="17" t="s">
        <v>48</v>
      </c>
      <c r="B68" s="3">
        <v>2890.4450000000002</v>
      </c>
      <c r="C68" s="20"/>
      <c r="D68" s="3">
        <v>1522.173</v>
      </c>
      <c r="E68" s="20"/>
      <c r="F68" s="3">
        <v>2799.346</v>
      </c>
      <c r="G68" s="20"/>
      <c r="H68" s="3">
        <v>336.98199999999997</v>
      </c>
      <c r="I68" s="20"/>
      <c r="J68" s="3">
        <v>210.87700000000001</v>
      </c>
      <c r="K68" s="20"/>
      <c r="L68" s="9">
        <v>63.045999999999999</v>
      </c>
      <c r="M68" s="20"/>
      <c r="N68" s="7">
        <v>445.15199999999999</v>
      </c>
      <c r="O68" s="20"/>
      <c r="P68" s="6">
        <v>10.064</v>
      </c>
      <c r="R68" s="6">
        <v>3.1809999999999996</v>
      </c>
      <c r="T68" s="3">
        <v>4.6239999999999997</v>
      </c>
      <c r="V68" s="7">
        <v>0.68100000000000005</v>
      </c>
    </row>
    <row r="69" spans="1:23" x14ac:dyDescent="0.35">
      <c r="A69" s="17" t="s">
        <v>49</v>
      </c>
      <c r="B69" s="3">
        <v>2209.1880000000001</v>
      </c>
      <c r="C69" s="20"/>
      <c r="D69" s="3">
        <v>2029.105</v>
      </c>
      <c r="E69" s="20"/>
      <c r="F69" s="3">
        <v>3107.538</v>
      </c>
      <c r="G69" s="20"/>
      <c r="H69" s="3">
        <v>1045.0830000000001</v>
      </c>
      <c r="I69" s="20"/>
      <c r="J69" s="3">
        <v>112.92100000000001</v>
      </c>
      <c r="K69" s="20"/>
      <c r="L69" s="9">
        <v>36.689</v>
      </c>
      <c r="M69" s="20"/>
      <c r="N69" s="7">
        <v>134.31200000000001</v>
      </c>
      <c r="O69" s="20"/>
      <c r="P69" s="6">
        <v>2.9860000000000002</v>
      </c>
      <c r="R69" s="6">
        <v>3.2709999999999999</v>
      </c>
      <c r="T69" s="3">
        <v>1.9830000000000001</v>
      </c>
      <c r="V69" s="7">
        <v>0.68200000000000005</v>
      </c>
    </row>
    <row r="70" spans="1:23" x14ac:dyDescent="0.35">
      <c r="A70" s="17" t="s">
        <v>50</v>
      </c>
      <c r="B70" s="3">
        <v>2474.52</v>
      </c>
      <c r="C70" s="20"/>
      <c r="D70" s="3">
        <v>394.61099999999999</v>
      </c>
      <c r="E70" s="20"/>
      <c r="F70" s="3">
        <v>74.991</v>
      </c>
      <c r="G70" s="20"/>
      <c r="H70" s="3">
        <v>64.804000000000002</v>
      </c>
      <c r="I70" s="20"/>
      <c r="J70" s="3">
        <v>170.28399999999999</v>
      </c>
      <c r="K70" s="20"/>
      <c r="L70" s="9">
        <v>0.52700000000000014</v>
      </c>
      <c r="M70" s="20"/>
      <c r="N70" s="7">
        <v>26.271999999999998</v>
      </c>
      <c r="O70" s="20"/>
      <c r="P70" s="6">
        <v>0.55299999999999994</v>
      </c>
      <c r="R70" s="6">
        <v>1.86</v>
      </c>
      <c r="T70" s="3">
        <v>-1.8140000000000001</v>
      </c>
      <c r="V70" s="7">
        <v>0.17899999999999999</v>
      </c>
    </row>
    <row r="71" spans="1:23" x14ac:dyDescent="0.35">
      <c r="A71" s="17" t="s">
        <v>51</v>
      </c>
      <c r="B71" s="3">
        <v>1874.539</v>
      </c>
      <c r="C71" s="20"/>
      <c r="D71" s="3">
        <v>273.00799999999998</v>
      </c>
      <c r="E71" s="20"/>
      <c r="F71" s="3">
        <v>52.908000000000001</v>
      </c>
      <c r="G71" s="20"/>
      <c r="H71" s="3">
        <v>155.16200000000001</v>
      </c>
      <c r="I71" s="20"/>
      <c r="J71" s="3">
        <v>74.587000000000003</v>
      </c>
      <c r="K71" s="20"/>
      <c r="L71" s="9">
        <v>0.879</v>
      </c>
      <c r="M71" s="20"/>
      <c r="N71" s="7">
        <v>103.22499999999999</v>
      </c>
      <c r="O71" s="20"/>
      <c r="P71" s="6">
        <v>1.7040000000000002</v>
      </c>
      <c r="R71" s="6">
        <v>2.5749999999999997</v>
      </c>
      <c r="T71" s="3">
        <v>-3.5000000000000003E-2</v>
      </c>
      <c r="V71" s="12" t="s">
        <v>103</v>
      </c>
    </row>
    <row r="72" spans="1:23" x14ac:dyDescent="0.35">
      <c r="A72" s="17" t="s">
        <v>52</v>
      </c>
      <c r="B72" s="3">
        <v>1747.701</v>
      </c>
      <c r="C72" s="20"/>
      <c r="D72" s="3">
        <v>697.84500000000003</v>
      </c>
      <c r="E72" s="20"/>
      <c r="F72" s="3">
        <v>1771.2619999999999</v>
      </c>
      <c r="G72" s="20"/>
      <c r="H72" s="3">
        <v>24.006999999999998</v>
      </c>
      <c r="I72" s="20"/>
      <c r="J72" s="3">
        <v>53.152000000000001</v>
      </c>
      <c r="K72" s="20"/>
      <c r="L72" s="9">
        <v>15.273</v>
      </c>
      <c r="M72" s="20"/>
      <c r="N72" s="7">
        <v>251.268</v>
      </c>
      <c r="O72" s="20"/>
      <c r="P72" s="6">
        <v>2.0840000000000001</v>
      </c>
      <c r="R72" s="6">
        <v>1.8049999999999999</v>
      </c>
      <c r="T72" s="33">
        <v>3545.7840000000001</v>
      </c>
      <c r="V72" s="7">
        <v>0.10100000000000001</v>
      </c>
    </row>
    <row r="73" spans="1:23" x14ac:dyDescent="0.35">
      <c r="A73" s="17" t="s">
        <v>53</v>
      </c>
      <c r="B73" s="3">
        <v>1767.518</v>
      </c>
      <c r="C73" s="20"/>
      <c r="D73" s="3">
        <v>595.27700000000004</v>
      </c>
      <c r="E73" s="20"/>
      <c r="F73" s="3">
        <v>2185.0419999999999</v>
      </c>
      <c r="G73" s="20"/>
      <c r="H73" s="3">
        <v>18.472999999999992</v>
      </c>
      <c r="I73" s="20"/>
      <c r="J73" s="3">
        <v>127.252</v>
      </c>
      <c r="K73" s="20"/>
      <c r="L73" s="9">
        <v>30.18</v>
      </c>
      <c r="M73" s="20"/>
      <c r="N73" s="7">
        <v>426.31200000000001</v>
      </c>
      <c r="O73" s="20"/>
      <c r="P73" s="6">
        <v>7.41</v>
      </c>
      <c r="R73" s="6">
        <v>2.0329999999999999</v>
      </c>
      <c r="T73" s="33">
        <v>3834.8609999999999</v>
      </c>
      <c r="V73" s="7">
        <v>0.129</v>
      </c>
    </row>
    <row r="74" spans="1:23" x14ac:dyDescent="0.35">
      <c r="A74" s="17" t="s">
        <v>54</v>
      </c>
      <c r="B74" s="3">
        <v>1720.7940000000001</v>
      </c>
      <c r="C74" s="20"/>
      <c r="D74" s="3">
        <v>226.268</v>
      </c>
      <c r="E74" s="20"/>
      <c r="F74" s="3">
        <v>66.518000000000001</v>
      </c>
      <c r="G74" s="20"/>
      <c r="H74" s="3">
        <v>14.817</v>
      </c>
      <c r="I74" s="20"/>
      <c r="J74" s="3">
        <v>159.65700000000001</v>
      </c>
      <c r="K74" s="20"/>
      <c r="L74" s="9">
        <v>0.50900000000000012</v>
      </c>
      <c r="M74" s="20"/>
      <c r="N74" s="7">
        <v>32.232999999999997</v>
      </c>
      <c r="O74" s="20"/>
      <c r="P74" s="6">
        <v>0.53299999999999992</v>
      </c>
      <c r="R74" s="6">
        <v>2.5009999999999999</v>
      </c>
      <c r="T74" s="33">
        <v>756.928</v>
      </c>
      <c r="V74" s="7">
        <v>0.104</v>
      </c>
    </row>
    <row r="75" spans="1:23" x14ac:dyDescent="0.35">
      <c r="A75" s="17" t="s">
        <v>55</v>
      </c>
      <c r="B75" s="3">
        <v>1804.2619999999999</v>
      </c>
      <c r="C75" s="20"/>
      <c r="D75" s="3">
        <v>138.59899999999999</v>
      </c>
      <c r="E75" s="20"/>
      <c r="F75" s="3">
        <v>90.867000000000004</v>
      </c>
      <c r="G75" s="20"/>
      <c r="H75" s="3">
        <v>6.6340000000000003</v>
      </c>
      <c r="I75" s="20"/>
      <c r="J75" s="3">
        <v>116.93899999999999</v>
      </c>
      <c r="K75" s="20"/>
      <c r="L75" s="9">
        <v>1.9119999999999999</v>
      </c>
      <c r="M75" s="20"/>
      <c r="N75" s="7">
        <v>110.187</v>
      </c>
      <c r="O75" s="20"/>
      <c r="P75" s="6">
        <v>1.7559999999999998</v>
      </c>
      <c r="R75" s="6">
        <v>2.8919999999999999</v>
      </c>
      <c r="T75" s="33">
        <v>521.58000000000004</v>
      </c>
      <c r="V75" s="7">
        <v>0.10100000000000001</v>
      </c>
    </row>
    <row r="76" spans="1:23" x14ac:dyDescent="0.35">
      <c r="A76" s="17" t="s">
        <v>56</v>
      </c>
      <c r="B76" s="3">
        <v>1762.3320000000001</v>
      </c>
      <c r="C76" s="20"/>
      <c r="D76" s="3">
        <v>760.19899999999996</v>
      </c>
      <c r="E76" s="20"/>
      <c r="F76" s="3">
        <v>1666.6379999999999</v>
      </c>
      <c r="G76" s="20"/>
      <c r="H76" s="3">
        <v>27.341999999999992</v>
      </c>
      <c r="I76" s="20"/>
      <c r="J76" s="3">
        <v>142.93600000000001</v>
      </c>
      <c r="K76" s="20"/>
      <c r="L76" s="9">
        <v>39.818999999999996</v>
      </c>
      <c r="M76" s="20"/>
      <c r="N76" s="7">
        <v>536.05799999999999</v>
      </c>
      <c r="O76" s="20"/>
      <c r="P76" s="6">
        <v>8.3819999999999997</v>
      </c>
      <c r="R76" s="32">
        <v>4871.9319999999998</v>
      </c>
      <c r="T76" s="3">
        <v>45.98</v>
      </c>
      <c r="V76" s="7">
        <v>0.124</v>
      </c>
    </row>
    <row r="77" spans="1:23" x14ac:dyDescent="0.35">
      <c r="A77" s="17" t="s">
        <v>57</v>
      </c>
      <c r="B77" s="3">
        <v>1593.462</v>
      </c>
      <c r="C77" s="20"/>
      <c r="D77" s="3">
        <v>922.81</v>
      </c>
      <c r="E77" s="20"/>
      <c r="F77" s="3">
        <v>1276.4739999999999</v>
      </c>
      <c r="G77" s="20"/>
      <c r="H77" s="5" t="s">
        <v>109</v>
      </c>
      <c r="I77" s="20"/>
      <c r="J77" s="3">
        <v>62.374000000000002</v>
      </c>
      <c r="K77" s="20"/>
      <c r="L77" s="9">
        <v>21.305999999999997</v>
      </c>
      <c r="M77" s="20"/>
      <c r="N77" s="7">
        <v>365.625</v>
      </c>
      <c r="O77" s="20"/>
      <c r="P77" s="6">
        <v>7.7289999999999992</v>
      </c>
      <c r="R77" s="32">
        <v>6752.3139999999994</v>
      </c>
      <c r="T77" s="3">
        <v>69.721000000000004</v>
      </c>
      <c r="V77" s="12" t="s">
        <v>103</v>
      </c>
    </row>
    <row r="78" spans="1:23" x14ac:dyDescent="0.35">
      <c r="A78" s="17" t="s">
        <v>58</v>
      </c>
      <c r="B78" s="3">
        <v>1808.873</v>
      </c>
      <c r="C78" s="20"/>
      <c r="D78" s="3">
        <v>625.45100000000002</v>
      </c>
      <c r="E78" s="20"/>
      <c r="F78" s="3">
        <v>70.789000000000001</v>
      </c>
      <c r="G78" s="20"/>
      <c r="H78" s="3">
        <v>10.620999999999995</v>
      </c>
      <c r="I78" s="20"/>
      <c r="J78" s="3">
        <v>164.32400000000001</v>
      </c>
      <c r="K78" s="20"/>
      <c r="L78" s="9">
        <v>1.1420000000000001</v>
      </c>
      <c r="M78" s="20"/>
      <c r="N78" s="7">
        <v>55.262</v>
      </c>
      <c r="O78" s="20"/>
      <c r="P78" s="6">
        <v>1.4059999999999999</v>
      </c>
      <c r="R78" s="32">
        <v>733.35799999999995</v>
      </c>
      <c r="T78" s="3">
        <v>-1.6970000000000001</v>
      </c>
      <c r="V78" s="7">
        <v>0.105</v>
      </c>
    </row>
    <row r="79" spans="1:23" x14ac:dyDescent="0.35">
      <c r="A79" s="17" t="s">
        <v>59</v>
      </c>
      <c r="B79" s="3">
        <v>1622.079</v>
      </c>
      <c r="C79" s="20"/>
      <c r="D79" s="3">
        <v>123.315</v>
      </c>
      <c r="E79" s="20"/>
      <c r="F79" s="3">
        <v>54.719000000000001</v>
      </c>
      <c r="G79" s="20"/>
      <c r="H79" s="3">
        <v>12.029999999999994</v>
      </c>
      <c r="I79" s="20"/>
      <c r="J79" s="3">
        <v>63.984999999999999</v>
      </c>
      <c r="K79" s="20"/>
      <c r="L79" s="9">
        <v>1.0490000000000002</v>
      </c>
      <c r="M79" s="20"/>
      <c r="N79" s="7">
        <v>87.753</v>
      </c>
      <c r="O79" s="20"/>
      <c r="P79" s="6">
        <v>5.5670000000000002</v>
      </c>
      <c r="R79" s="32">
        <v>1500.8910000000001</v>
      </c>
      <c r="T79" s="3">
        <v>2.399</v>
      </c>
      <c r="V79" s="7">
        <v>6.9000000000000006E-2</v>
      </c>
    </row>
    <row r="80" spans="1:23" x14ac:dyDescent="0.35">
      <c r="A80" s="17" t="s">
        <v>60</v>
      </c>
      <c r="B80" s="3">
        <v>1713.058</v>
      </c>
      <c r="C80" s="20"/>
      <c r="D80" s="3">
        <v>831.31</v>
      </c>
      <c r="E80" s="20"/>
      <c r="F80" s="3">
        <v>1911.2650000000001</v>
      </c>
      <c r="G80" s="20"/>
      <c r="H80" s="3">
        <v>45.524999999999999</v>
      </c>
      <c r="I80" s="20"/>
      <c r="J80" s="3">
        <v>142.471</v>
      </c>
      <c r="K80" s="20"/>
      <c r="L80" s="9">
        <v>45.616</v>
      </c>
      <c r="M80" s="20"/>
      <c r="N80" s="7">
        <v>664.90499999999997</v>
      </c>
      <c r="O80" s="20"/>
      <c r="P80" s="32">
        <v>3498.5279999999998</v>
      </c>
      <c r="R80" s="6">
        <v>32.564</v>
      </c>
      <c r="T80" s="3">
        <v>6.9560000000000004</v>
      </c>
      <c r="V80" s="7">
        <v>0.18</v>
      </c>
    </row>
    <row r="81" spans="1:23" x14ac:dyDescent="0.35">
      <c r="A81" s="17" t="s">
        <v>61</v>
      </c>
      <c r="B81" s="3">
        <v>1529.9670000000001</v>
      </c>
      <c r="C81" s="20"/>
      <c r="D81" s="3">
        <v>850.61800000000005</v>
      </c>
      <c r="E81" s="20"/>
      <c r="F81" s="3">
        <v>1390.6679999999999</v>
      </c>
      <c r="G81" s="20"/>
      <c r="H81" s="5" t="s">
        <v>109</v>
      </c>
      <c r="I81" s="20"/>
      <c r="J81" s="3">
        <v>54.494999999999997</v>
      </c>
      <c r="K81" s="20"/>
      <c r="L81" s="9">
        <v>19.027999999999999</v>
      </c>
      <c r="M81" s="20"/>
      <c r="N81" s="7">
        <v>389.57799999999997</v>
      </c>
      <c r="O81" s="20"/>
      <c r="P81" s="32">
        <v>3379.393</v>
      </c>
      <c r="R81" s="6">
        <v>32.315000000000005</v>
      </c>
      <c r="T81" s="3">
        <v>11.239000000000001</v>
      </c>
      <c r="V81" s="7">
        <v>0.13400000000000001</v>
      </c>
    </row>
    <row r="82" spans="1:23" x14ac:dyDescent="0.35">
      <c r="A82" s="17" t="s">
        <v>62</v>
      </c>
      <c r="B82" s="3">
        <v>1505.6869999999999</v>
      </c>
      <c r="C82" s="20">
        <f>((B82-B81)/(0.5*(B82+B81)))</f>
        <v>-1.5996552966840227E-2</v>
      </c>
      <c r="D82" s="3">
        <v>841.73699999999997</v>
      </c>
      <c r="E82" s="20">
        <f>((D82-D81)/(0.5*(D82+D81)))</f>
        <v>-1.0495433877643975E-2</v>
      </c>
      <c r="F82" s="3">
        <v>1321.0039999999999</v>
      </c>
      <c r="G82" s="20">
        <f>((F82-F81)/(0.5*(F82+F81)))</f>
        <v>-5.1380845470986168E-2</v>
      </c>
      <c r="H82" s="5" t="s">
        <v>109</v>
      </c>
      <c r="I82" s="20">
        <v>0</v>
      </c>
      <c r="J82" s="3">
        <v>52.569000000000003</v>
      </c>
      <c r="K82" s="20">
        <f>((J82-J81)/(0.5*(J82+J81)))</f>
        <v>-3.5978480161398693E-2</v>
      </c>
      <c r="L82" s="9">
        <v>18.788999999999998</v>
      </c>
      <c r="M82" s="20">
        <f>((L82-L81)/(0.5*(L82+L81)))</f>
        <v>-1.2639818071237846E-2</v>
      </c>
      <c r="N82" s="7">
        <v>383.26299999999998</v>
      </c>
      <c r="O82" s="20">
        <f>((N82-N81)/(0.5*(N82+N81)))</f>
        <v>-1.6342300680217532E-2</v>
      </c>
      <c r="P82" s="32">
        <v>3328.643</v>
      </c>
      <c r="Q82" s="20">
        <f>((P82-P81)/(0.5*(P82+P81)))</f>
        <v>-1.5131105438313091E-2</v>
      </c>
      <c r="R82" s="6">
        <v>31.832999999999998</v>
      </c>
      <c r="S82" s="20">
        <f>((R82-R81)/(0.5*(R82+R81)))</f>
        <v>-1.5027748331982492E-2</v>
      </c>
      <c r="T82" s="3">
        <v>11.035</v>
      </c>
      <c r="U82" s="20">
        <f>((T82-T81)/(0.5*(T82+T81)))</f>
        <v>-1.8317320642902094E-2</v>
      </c>
      <c r="V82" s="7">
        <v>0.13600000000000001</v>
      </c>
      <c r="W82" s="20">
        <f>((V82-V81)/(0.5*(V82+V81)))</f>
        <v>1.4814814814814828E-2</v>
      </c>
    </row>
    <row r="83" spans="1:23" x14ac:dyDescent="0.35">
      <c r="A83" s="17" t="s">
        <v>63</v>
      </c>
      <c r="B83" s="3">
        <v>2541.5859999999998</v>
      </c>
      <c r="C83" s="20"/>
      <c r="D83" s="3">
        <v>382.55099999999999</v>
      </c>
      <c r="E83" s="20"/>
      <c r="F83" s="3">
        <v>86.876000000000005</v>
      </c>
      <c r="G83" s="20"/>
      <c r="H83" s="3">
        <v>26.794999999999995</v>
      </c>
      <c r="I83" s="20"/>
      <c r="J83" s="3">
        <v>241.22</v>
      </c>
      <c r="K83" s="20"/>
      <c r="L83" s="9">
        <v>0.625</v>
      </c>
      <c r="M83" s="20"/>
      <c r="N83" s="7">
        <v>47.146999999999998</v>
      </c>
      <c r="O83" s="20"/>
      <c r="P83" s="32">
        <v>1021.2470000000001</v>
      </c>
      <c r="R83" s="6">
        <v>3.0399999999999996</v>
      </c>
      <c r="T83" s="3">
        <v>4.5330000000000004</v>
      </c>
      <c r="V83" s="7">
        <v>0.123</v>
      </c>
    </row>
    <row r="84" spans="1:23" x14ac:dyDescent="0.35">
      <c r="A84" s="17" t="s">
        <v>64</v>
      </c>
      <c r="B84" s="3">
        <v>1429.402</v>
      </c>
      <c r="C84" s="20"/>
      <c r="D84" s="3">
        <v>202.72</v>
      </c>
      <c r="E84" s="20"/>
      <c r="F84" s="3">
        <v>60.372999999999998</v>
      </c>
      <c r="G84" s="20"/>
      <c r="H84" s="5" t="s">
        <v>109</v>
      </c>
      <c r="I84" s="20"/>
      <c r="J84" s="3">
        <v>104.89700000000001</v>
      </c>
      <c r="K84" s="20"/>
      <c r="L84" s="9">
        <v>1.7690000000000001</v>
      </c>
      <c r="M84" s="20"/>
      <c r="N84" s="7">
        <v>132.93299999999999</v>
      </c>
      <c r="O84" s="20"/>
      <c r="P84" s="32">
        <v>684.16</v>
      </c>
      <c r="R84" s="6">
        <v>13.007999999999999</v>
      </c>
      <c r="T84" s="3">
        <v>-0.82299999999999995</v>
      </c>
      <c r="V84" s="12" t="s">
        <v>103</v>
      </c>
    </row>
    <row r="85" spans="1:23" x14ac:dyDescent="0.35">
      <c r="A85" s="17" t="s">
        <v>65</v>
      </c>
      <c r="B85" s="3">
        <v>1630.136</v>
      </c>
      <c r="C85" s="20"/>
      <c r="D85" s="3">
        <v>575.19899999999996</v>
      </c>
      <c r="E85" s="20"/>
      <c r="F85" s="3">
        <v>2057.799</v>
      </c>
      <c r="G85" s="20"/>
      <c r="H85" s="5" t="s">
        <v>109</v>
      </c>
      <c r="I85" s="20"/>
      <c r="J85" s="3">
        <v>116.53700000000001</v>
      </c>
      <c r="K85" s="20"/>
      <c r="L85" s="9">
        <v>29.951000000000001</v>
      </c>
      <c r="M85" s="20"/>
      <c r="N85" s="7">
        <v>240.08799999999999</v>
      </c>
      <c r="O85" s="20"/>
      <c r="P85" s="6">
        <v>15.311</v>
      </c>
      <c r="R85" s="6">
        <v>3.7759999999999998</v>
      </c>
      <c r="T85" s="3">
        <v>1.7290000000000001</v>
      </c>
      <c r="V85" s="30">
        <v>8192.3909999999996</v>
      </c>
    </row>
    <row r="86" spans="1:23" x14ac:dyDescent="0.35">
      <c r="A86" s="17" t="s">
        <v>66</v>
      </c>
      <c r="B86" s="3">
        <v>2022.1010000000001</v>
      </c>
      <c r="C86" s="20"/>
      <c r="D86" s="3">
        <v>535.30999999999995</v>
      </c>
      <c r="E86" s="20"/>
      <c r="F86" s="3">
        <v>1272.5409999999999</v>
      </c>
      <c r="G86" s="20"/>
      <c r="H86" s="5" t="s">
        <v>109</v>
      </c>
      <c r="I86" s="20"/>
      <c r="J86" s="3">
        <v>53.6</v>
      </c>
      <c r="K86" s="20"/>
      <c r="L86" s="9">
        <v>13.467000000000001</v>
      </c>
      <c r="M86" s="20"/>
      <c r="N86" s="7">
        <v>68.513999999999996</v>
      </c>
      <c r="O86" s="20"/>
      <c r="P86" s="6">
        <v>6.1210000000000004</v>
      </c>
      <c r="R86" s="6">
        <v>3.6519999999999997</v>
      </c>
      <c r="T86" s="3">
        <v>0.13200000000000001</v>
      </c>
      <c r="V86" s="30">
        <v>6449.6989999999996</v>
      </c>
    </row>
    <row r="87" spans="1:23" x14ac:dyDescent="0.35">
      <c r="A87" s="17" t="s">
        <v>67</v>
      </c>
      <c r="B87" s="3">
        <v>2100.5120000000002</v>
      </c>
      <c r="C87" s="20"/>
      <c r="D87" s="3">
        <v>274.65800000000002</v>
      </c>
      <c r="E87" s="20"/>
      <c r="F87" s="3">
        <v>68.475999999999999</v>
      </c>
      <c r="G87" s="20"/>
      <c r="H87" s="3">
        <v>6.3569999999999993</v>
      </c>
      <c r="I87" s="20"/>
      <c r="J87" s="3">
        <v>189.53299999999999</v>
      </c>
      <c r="K87" s="20"/>
      <c r="L87" s="9">
        <v>0.41599999999999998</v>
      </c>
      <c r="M87" s="20"/>
      <c r="N87" s="7">
        <v>32.204999999999998</v>
      </c>
      <c r="O87" s="20"/>
      <c r="P87" s="6">
        <v>1.028</v>
      </c>
      <c r="R87" s="6">
        <v>2.1919999999999997</v>
      </c>
      <c r="T87" s="3">
        <v>-2.1040000000000001</v>
      </c>
      <c r="V87" s="31">
        <v>1471.88</v>
      </c>
    </row>
    <row r="88" spans="1:23" x14ac:dyDescent="0.35">
      <c r="A88" s="17" t="s">
        <v>68</v>
      </c>
      <c r="B88" s="3">
        <v>1449.77</v>
      </c>
      <c r="C88" s="20"/>
      <c r="D88" s="3">
        <v>153.08699999999999</v>
      </c>
      <c r="E88" s="20"/>
      <c r="F88" s="3">
        <v>84.037000000000006</v>
      </c>
      <c r="G88" s="20"/>
      <c r="H88" s="3">
        <v>6.4019999999999939</v>
      </c>
      <c r="I88" s="20"/>
      <c r="J88" s="3">
        <v>98.456999999999994</v>
      </c>
      <c r="K88" s="20"/>
      <c r="L88" s="9">
        <v>1.4530000000000001</v>
      </c>
      <c r="M88" s="20"/>
      <c r="N88" s="7">
        <v>98.316000000000003</v>
      </c>
      <c r="O88" s="20"/>
      <c r="P88" s="6">
        <v>5.4979999999999993</v>
      </c>
      <c r="R88" s="6">
        <v>4.1529999999999996</v>
      </c>
      <c r="T88" s="3">
        <v>-1.3180000000000001</v>
      </c>
      <c r="V88" s="31">
        <v>1083.1990000000001</v>
      </c>
    </row>
    <row r="89" spans="1:23" x14ac:dyDescent="0.35">
      <c r="A89" s="17" t="s">
        <v>69</v>
      </c>
      <c r="B89" s="3">
        <v>1544.7249999999999</v>
      </c>
      <c r="C89" s="20"/>
      <c r="D89" s="3">
        <v>580.30999999999995</v>
      </c>
      <c r="E89" s="20"/>
      <c r="F89" s="3">
        <v>1685.4649999999999</v>
      </c>
      <c r="G89" s="20"/>
      <c r="H89" s="5" t="s">
        <v>109</v>
      </c>
      <c r="I89" s="20"/>
      <c r="J89" s="3">
        <v>123.798</v>
      </c>
      <c r="K89" s="20"/>
      <c r="L89" s="9">
        <v>28.016999999999999</v>
      </c>
      <c r="M89" s="20"/>
      <c r="N89" s="7">
        <v>385.49599999999998</v>
      </c>
      <c r="O89" s="20"/>
      <c r="P89" s="32">
        <v>482.173</v>
      </c>
      <c r="R89" s="32">
        <v>1056.172</v>
      </c>
      <c r="T89" s="33">
        <v>1023.628</v>
      </c>
      <c r="V89" s="31">
        <v>2060.2559999999999</v>
      </c>
    </row>
    <row r="90" spans="1:23" x14ac:dyDescent="0.35">
      <c r="A90" s="17" t="s">
        <v>0</v>
      </c>
      <c r="B90" s="2">
        <v>0</v>
      </c>
      <c r="C90" s="20"/>
      <c r="D90" s="3">
        <v>0</v>
      </c>
      <c r="E90" s="20"/>
      <c r="F90" s="2">
        <v>0</v>
      </c>
      <c r="G90" s="20"/>
      <c r="H90" s="2">
        <v>0</v>
      </c>
      <c r="I90" s="20"/>
      <c r="J90" s="2">
        <v>0</v>
      </c>
      <c r="K90" s="20"/>
      <c r="L90" s="9">
        <v>0</v>
      </c>
      <c r="M90" s="20"/>
      <c r="N90" s="6">
        <v>0</v>
      </c>
      <c r="O90" s="20"/>
      <c r="P90" s="7">
        <v>0</v>
      </c>
      <c r="R90" s="7">
        <v>0</v>
      </c>
      <c r="T90" s="3">
        <v>0</v>
      </c>
      <c r="V90" s="7">
        <v>0</v>
      </c>
    </row>
    <row r="91" spans="1:23" x14ac:dyDescent="0.35">
      <c r="A91" s="17" t="s">
        <v>7</v>
      </c>
      <c r="C91" s="20"/>
      <c r="E91" s="20"/>
      <c r="G91" s="20"/>
      <c r="I91" s="20"/>
      <c r="K91" s="20"/>
      <c r="L91" s="9">
        <v>1.4219999999999999</v>
      </c>
      <c r="M91" s="20"/>
      <c r="O91" s="20"/>
      <c r="P91" s="10">
        <v>2.2069999999999999</v>
      </c>
      <c r="R91" s="7">
        <v>1.39</v>
      </c>
      <c r="T91" s="11">
        <v>-0.55300000000000005</v>
      </c>
      <c r="V91" s="10">
        <v>3.1789999999999998</v>
      </c>
    </row>
    <row r="92" spans="1:23" x14ac:dyDescent="0.35">
      <c r="A92" s="17" t="s">
        <v>1</v>
      </c>
      <c r="C92" s="20"/>
      <c r="D92" s="3">
        <v>11.792999999999999</v>
      </c>
      <c r="E92" s="20"/>
      <c r="F92" s="3">
        <v>11.180999999999999</v>
      </c>
      <c r="G92" s="20"/>
      <c r="H92" s="3">
        <v>11.135999999999999</v>
      </c>
      <c r="I92" s="20"/>
      <c r="J92" s="3">
        <v>10.269</v>
      </c>
      <c r="K92" s="20"/>
      <c r="L92" s="9">
        <v>10.304</v>
      </c>
      <c r="M92" s="20"/>
      <c r="N92" s="7">
        <v>11.601000000000001</v>
      </c>
      <c r="O92" s="20"/>
      <c r="P92" s="7">
        <v>10.411</v>
      </c>
      <c r="R92" s="7">
        <v>9.5519999999999996</v>
      </c>
      <c r="T92" s="11">
        <v>6.1130000000000004</v>
      </c>
      <c r="V92" s="7">
        <v>10.01</v>
      </c>
    </row>
    <row r="93" spans="1:23" x14ac:dyDescent="0.35">
      <c r="A93" s="17" t="s">
        <v>2</v>
      </c>
      <c r="B93" s="3">
        <v>93.173000000000002</v>
      </c>
      <c r="C93" s="20"/>
      <c r="D93" s="3">
        <v>99.820999999999998</v>
      </c>
      <c r="E93" s="20"/>
      <c r="F93" s="3">
        <v>104.345</v>
      </c>
      <c r="G93" s="20"/>
      <c r="H93" s="3">
        <v>99.885999999999996</v>
      </c>
      <c r="I93" s="20"/>
      <c r="J93" s="3">
        <v>99.972999999999999</v>
      </c>
      <c r="K93" s="20"/>
      <c r="L93" s="9">
        <v>101.41200000000001</v>
      </c>
      <c r="M93" s="20"/>
      <c r="N93" s="7">
        <v>99.74</v>
      </c>
      <c r="O93" s="20"/>
      <c r="P93" s="7">
        <v>99.947000000000003</v>
      </c>
      <c r="R93" s="7">
        <v>100.041</v>
      </c>
      <c r="T93" s="3">
        <v>100.404</v>
      </c>
      <c r="V93" s="7">
        <v>99.977000000000004</v>
      </c>
    </row>
    <row r="94" spans="1:23" x14ac:dyDescent="0.35">
      <c r="A94" s="17" t="s">
        <v>3</v>
      </c>
      <c r="B94" s="3">
        <v>1020.6130000000001</v>
      </c>
      <c r="C94" s="20"/>
      <c r="D94" s="3">
        <v>999.08900000000006</v>
      </c>
      <c r="E94" s="20"/>
      <c r="F94" s="3">
        <v>1000.698</v>
      </c>
      <c r="G94" s="20"/>
      <c r="H94" s="3">
        <v>1048.105</v>
      </c>
      <c r="I94" s="20"/>
      <c r="J94" s="3">
        <v>998.38599999999997</v>
      </c>
      <c r="K94" s="20"/>
      <c r="L94" s="9">
        <v>1001.843</v>
      </c>
      <c r="M94" s="20"/>
      <c r="N94" s="7">
        <v>998.13599999999997</v>
      </c>
      <c r="O94" s="20"/>
      <c r="P94" s="7">
        <v>998.09199999999998</v>
      </c>
      <c r="R94" s="7">
        <v>1000.265</v>
      </c>
      <c r="T94" s="3">
        <v>998.41</v>
      </c>
      <c r="V94" s="7">
        <v>999.51</v>
      </c>
    </row>
    <row r="95" spans="1:23" x14ac:dyDescent="0.35">
      <c r="A95" s="17" t="s">
        <v>4</v>
      </c>
      <c r="B95" s="3">
        <v>4996.2139999999999</v>
      </c>
      <c r="C95" s="20"/>
      <c r="D95" s="3">
        <v>4995.4849999999997</v>
      </c>
      <c r="E95" s="20"/>
      <c r="F95" s="3">
        <v>4999.7730000000001</v>
      </c>
      <c r="G95" s="20"/>
      <c r="H95" s="3">
        <v>4990.3789999999999</v>
      </c>
      <c r="I95" s="20"/>
      <c r="J95" s="3">
        <v>4977.9870000000001</v>
      </c>
      <c r="K95" s="20"/>
      <c r="L95" s="9">
        <v>4989.4809999999998</v>
      </c>
      <c r="M95" s="20"/>
      <c r="N95" s="7">
        <v>4999.652</v>
      </c>
      <c r="O95" s="20"/>
      <c r="P95" s="7">
        <v>5000.2759999999998</v>
      </c>
      <c r="R95" s="7">
        <v>4999.7520000000004</v>
      </c>
      <c r="T95" s="3">
        <v>5004.4390000000003</v>
      </c>
      <c r="V95" s="7">
        <v>5003.085</v>
      </c>
    </row>
    <row r="96" spans="1:23" x14ac:dyDescent="0.35">
      <c r="A96" s="17" t="s">
        <v>5</v>
      </c>
      <c r="B96" s="3">
        <v>7410.6270000000004</v>
      </c>
      <c r="C96" s="20">
        <f>B96/4000</f>
        <v>1.8526567500000002</v>
      </c>
      <c r="D96" s="3">
        <v>3978.5360000000001</v>
      </c>
      <c r="E96" s="20">
        <f>D96/4000</f>
        <v>0.99463400000000002</v>
      </c>
      <c r="F96" s="3">
        <v>3916.567</v>
      </c>
      <c r="G96" s="20">
        <f>F96/4000</f>
        <v>0.97914175000000003</v>
      </c>
      <c r="H96" s="3">
        <v>4039.2840000000001</v>
      </c>
      <c r="I96" s="20">
        <f>H96/4000</f>
        <v>1.0098210000000001</v>
      </c>
      <c r="J96" s="3">
        <v>4099.1589999999997</v>
      </c>
      <c r="K96" s="20">
        <f>J96/4000</f>
        <v>1.0247897499999998</v>
      </c>
      <c r="L96" s="9">
        <v>3945.83</v>
      </c>
      <c r="M96" s="20">
        <f>L96/4000</f>
        <v>0.98645749999999999</v>
      </c>
      <c r="N96" s="7">
        <v>3945.1660000000002</v>
      </c>
      <c r="O96" s="20">
        <f>N96/4000</f>
        <v>0.98629149999999999</v>
      </c>
      <c r="P96" s="7">
        <v>3899.3</v>
      </c>
      <c r="Q96" s="20">
        <f>P96/4000</f>
        <v>0.97482500000000005</v>
      </c>
      <c r="R96" s="7">
        <v>3894.069</v>
      </c>
      <c r="S96" s="20">
        <f>R96/4000</f>
        <v>0.97351725</v>
      </c>
      <c r="T96" s="3">
        <v>3906.3359999999998</v>
      </c>
      <c r="U96" s="20">
        <f>T96/4000</f>
        <v>0.9765839999999999</v>
      </c>
      <c r="V96" s="7">
        <v>3898.8629999999998</v>
      </c>
      <c r="W96" s="20">
        <f>V96/4000</f>
        <v>0.97471574999999999</v>
      </c>
    </row>
    <row r="97" spans="1:23" x14ac:dyDescent="0.35">
      <c r="A97" s="17" t="s">
        <v>6</v>
      </c>
      <c r="B97" s="3">
        <v>2127.54</v>
      </c>
      <c r="C97" s="20">
        <f>B97/80</f>
        <v>26.594249999999999</v>
      </c>
      <c r="D97" s="3">
        <v>89.923000000000002</v>
      </c>
      <c r="E97" s="20">
        <f>D97/80</f>
        <v>1.1240375</v>
      </c>
      <c r="F97" s="3">
        <v>85.192999999999998</v>
      </c>
      <c r="G97" s="20">
        <f>F97/80</f>
        <v>1.0649124999999999</v>
      </c>
      <c r="H97" s="3">
        <v>105.855</v>
      </c>
      <c r="I97" s="20">
        <f>H97/80</f>
        <v>1.3231875</v>
      </c>
      <c r="J97" s="3">
        <v>89.123999999999995</v>
      </c>
      <c r="K97" s="20">
        <f>J97/80</f>
        <v>1.11405</v>
      </c>
      <c r="L97" s="9">
        <v>81.668999999999997</v>
      </c>
      <c r="M97" s="20">
        <f>L97/80</f>
        <v>1.0208625</v>
      </c>
      <c r="N97" s="7">
        <v>102.655</v>
      </c>
      <c r="O97" s="20">
        <f>N97/80</f>
        <v>1.2831874999999999</v>
      </c>
      <c r="P97" s="6">
        <v>81.999000000000009</v>
      </c>
      <c r="Q97" s="20">
        <f>P97/80</f>
        <v>1.0249875000000002</v>
      </c>
      <c r="R97" s="6">
        <v>82.708999999999989</v>
      </c>
      <c r="S97" s="20">
        <f>R97/80</f>
        <v>1.0338624999999999</v>
      </c>
      <c r="T97" s="3">
        <v>80.287000000000006</v>
      </c>
      <c r="U97" s="20">
        <f>T97/80</f>
        <v>1.0035875000000001</v>
      </c>
      <c r="V97" s="7">
        <v>82.594999999999999</v>
      </c>
      <c r="W97" s="20">
        <f>V97/80</f>
        <v>1.0324374999999999</v>
      </c>
    </row>
    <row r="98" spans="1:23" x14ac:dyDescent="0.35">
      <c r="A98" s="17" t="s">
        <v>70</v>
      </c>
      <c r="B98" s="3">
        <v>2137.4690000000001</v>
      </c>
      <c r="C98" s="20"/>
      <c r="D98" s="3">
        <v>764.01</v>
      </c>
      <c r="E98" s="20"/>
      <c r="F98" s="3">
        <v>1391.1189999999999</v>
      </c>
      <c r="G98" s="20"/>
      <c r="H98" s="3">
        <v>20.655999999999999</v>
      </c>
      <c r="I98" s="20"/>
      <c r="J98" s="3">
        <v>58.999000000000002</v>
      </c>
      <c r="K98" s="20"/>
      <c r="L98" s="9">
        <v>16.900000000000002</v>
      </c>
      <c r="M98" s="20"/>
      <c r="N98" s="7">
        <v>331.11700000000002</v>
      </c>
      <c r="O98" s="20"/>
      <c r="P98" s="32">
        <v>580.702</v>
      </c>
      <c r="R98" s="32">
        <v>1178.9770000000001</v>
      </c>
      <c r="T98" s="33">
        <v>1064.3879999999999</v>
      </c>
      <c r="V98" s="31">
        <v>2307.9349999999999</v>
      </c>
    </row>
    <row r="99" spans="1:23" x14ac:dyDescent="0.35">
      <c r="A99" s="17" t="s">
        <v>71</v>
      </c>
      <c r="B99" s="3">
        <v>1963.296</v>
      </c>
      <c r="C99" s="20"/>
      <c r="D99" s="3">
        <v>281.27699999999999</v>
      </c>
      <c r="E99" s="20"/>
      <c r="F99" s="3">
        <v>70.054000000000002</v>
      </c>
      <c r="G99" s="20"/>
      <c r="H99" s="3">
        <v>38.886999999999993</v>
      </c>
      <c r="I99" s="20"/>
      <c r="J99" s="3">
        <v>187.065</v>
      </c>
      <c r="K99" s="20"/>
      <c r="L99" s="9">
        <v>0.44700000000000001</v>
      </c>
      <c r="M99" s="20"/>
      <c r="N99" s="7">
        <v>26.890999999999998</v>
      </c>
      <c r="O99" s="20"/>
      <c r="P99" s="32">
        <v>173.02099999999999</v>
      </c>
      <c r="R99" s="32">
        <v>209.66400000000002</v>
      </c>
      <c r="T99" s="33">
        <v>219.846</v>
      </c>
      <c r="V99" s="31">
        <v>394.25400000000002</v>
      </c>
    </row>
    <row r="100" spans="1:23" x14ac:dyDescent="0.35">
      <c r="A100" s="17" t="s">
        <v>72</v>
      </c>
      <c r="B100" s="3">
        <v>2771.6869999999999</v>
      </c>
      <c r="C100" s="20"/>
      <c r="D100" s="3">
        <v>110.431</v>
      </c>
      <c r="E100" s="20"/>
      <c r="F100" s="3">
        <v>64.025000000000006</v>
      </c>
      <c r="G100" s="20"/>
      <c r="H100" s="3">
        <v>23.589999999999996</v>
      </c>
      <c r="I100" s="20"/>
      <c r="J100" s="3">
        <v>99.727999999999994</v>
      </c>
      <c r="K100" s="20"/>
      <c r="L100" s="9">
        <v>1.61</v>
      </c>
      <c r="M100" s="20"/>
      <c r="N100" s="7">
        <v>95.906999999999996</v>
      </c>
      <c r="O100" s="20"/>
      <c r="P100" s="32">
        <v>97.078000000000003</v>
      </c>
      <c r="R100" s="32">
        <v>359.154</v>
      </c>
      <c r="T100" s="33">
        <v>80.471000000000004</v>
      </c>
      <c r="V100" s="31">
        <v>271.70999999999998</v>
      </c>
    </row>
    <row r="101" spans="1:23" x14ac:dyDescent="0.35">
      <c r="A101" s="17" t="s">
        <v>73</v>
      </c>
      <c r="B101" s="3">
        <v>2394.1010000000001</v>
      </c>
      <c r="C101" s="20"/>
      <c r="D101" s="3">
        <v>1459.671</v>
      </c>
      <c r="E101" s="20"/>
      <c r="F101" s="3">
        <v>2929.15</v>
      </c>
      <c r="G101" s="20"/>
      <c r="H101" s="3">
        <v>479.49199999999996</v>
      </c>
      <c r="I101" s="20"/>
      <c r="J101" s="3">
        <v>196.74700000000001</v>
      </c>
      <c r="K101" s="20"/>
      <c r="L101" s="9">
        <v>54.625999999999998</v>
      </c>
      <c r="M101" s="20"/>
      <c r="N101" s="7">
        <v>385.29</v>
      </c>
      <c r="O101" s="20"/>
      <c r="P101" s="32">
        <v>190.20099999999999</v>
      </c>
      <c r="R101" s="32">
        <v>155.422</v>
      </c>
      <c r="T101" s="33">
        <v>282.64400000000001</v>
      </c>
      <c r="V101" s="31">
        <v>537.72099999999989</v>
      </c>
    </row>
    <row r="102" spans="1:23" x14ac:dyDescent="0.35">
      <c r="A102" s="17" t="s">
        <v>74</v>
      </c>
      <c r="B102" s="3">
        <v>2107.15</v>
      </c>
      <c r="C102" s="20"/>
      <c r="D102" s="3">
        <v>1499.98</v>
      </c>
      <c r="E102" s="20"/>
      <c r="F102" s="3">
        <v>2495.4769999999999</v>
      </c>
      <c r="G102" s="20"/>
      <c r="H102" s="3">
        <v>902.30200000000002</v>
      </c>
      <c r="I102" s="20"/>
      <c r="J102" s="3">
        <v>84.302999999999997</v>
      </c>
      <c r="K102" s="20"/>
      <c r="L102" s="9">
        <v>25.324000000000002</v>
      </c>
      <c r="M102" s="20"/>
      <c r="N102" s="7">
        <v>142.34700000000001</v>
      </c>
      <c r="O102" s="20"/>
      <c r="P102" s="32">
        <v>185.429</v>
      </c>
      <c r="R102" s="32">
        <v>137.01400000000001</v>
      </c>
      <c r="T102" s="33">
        <v>240.38900000000001</v>
      </c>
      <c r="V102" s="31">
        <v>504.036</v>
      </c>
    </row>
    <row r="103" spans="1:23" x14ac:dyDescent="0.35">
      <c r="A103" s="17" t="s">
        <v>75</v>
      </c>
      <c r="B103" s="3">
        <v>2163.848</v>
      </c>
      <c r="C103" s="20"/>
      <c r="D103" s="3">
        <v>955.73699999999997</v>
      </c>
      <c r="E103" s="20"/>
      <c r="F103" s="3">
        <v>2499.9679999999998</v>
      </c>
      <c r="G103" s="20"/>
      <c r="H103" s="3">
        <v>477.63199999999995</v>
      </c>
      <c r="I103" s="20"/>
      <c r="J103" s="3">
        <v>138.21100000000001</v>
      </c>
      <c r="K103" s="20"/>
      <c r="L103" s="9">
        <v>36.951000000000001</v>
      </c>
      <c r="M103" s="20"/>
      <c r="N103" s="7">
        <v>349.36599999999999</v>
      </c>
      <c r="O103" s="20"/>
      <c r="P103" s="32">
        <v>886.12</v>
      </c>
      <c r="R103" s="32">
        <v>1139.25</v>
      </c>
      <c r="T103" s="33">
        <v>1129.335</v>
      </c>
      <c r="V103" s="31">
        <v>2076.509</v>
      </c>
    </row>
    <row r="104" spans="1:23" x14ac:dyDescent="0.35">
      <c r="A104" s="17" t="s">
        <v>76</v>
      </c>
      <c r="B104" s="3">
        <v>1910.5709999999999</v>
      </c>
      <c r="C104" s="20"/>
      <c r="D104" s="3">
        <v>1226.8009999999999</v>
      </c>
      <c r="E104" s="20"/>
      <c r="F104" s="3">
        <v>2728.2579999999998</v>
      </c>
      <c r="G104" s="20"/>
      <c r="H104" s="3">
        <v>936.702</v>
      </c>
      <c r="I104" s="20"/>
      <c r="J104" s="3">
        <v>76.861999999999995</v>
      </c>
      <c r="K104" s="20"/>
      <c r="L104" s="9">
        <v>21.795999999999999</v>
      </c>
      <c r="M104" s="20"/>
      <c r="N104" s="7">
        <v>265.42899999999997</v>
      </c>
      <c r="O104" s="20"/>
      <c r="P104" s="32">
        <v>780.93299999999999</v>
      </c>
      <c r="R104" s="32">
        <v>1221.5070000000001</v>
      </c>
      <c r="T104" s="33">
        <v>1400.2560000000001</v>
      </c>
      <c r="V104" s="31">
        <v>2313.808</v>
      </c>
    </row>
    <row r="105" spans="1:23" x14ac:dyDescent="0.35">
      <c r="A105" s="17" t="s">
        <v>77</v>
      </c>
      <c r="B105" s="3">
        <v>1964.502</v>
      </c>
      <c r="C105" s="20">
        <f>((B105-B104)/(0.5*(B105+B104)))</f>
        <v>2.7834830466419623E-2</v>
      </c>
      <c r="D105" s="3">
        <v>1254.8810000000001</v>
      </c>
      <c r="E105" s="20">
        <f>((D105-D104)/(0.5*(D105+D104)))</f>
        <v>2.2629813167037643E-2</v>
      </c>
      <c r="F105" s="3">
        <v>2760.1129999999998</v>
      </c>
      <c r="G105" s="20">
        <f>((F105-F104)/(0.5*(F105+F104)))</f>
        <v>1.1608180277900318E-2</v>
      </c>
      <c r="H105" s="3">
        <v>969.20799999999997</v>
      </c>
      <c r="I105" s="20">
        <f>((H105-H104)/(0.5*(H105+H104)))</f>
        <v>3.4110739751614688E-2</v>
      </c>
      <c r="J105" s="3">
        <v>62.901000000000003</v>
      </c>
      <c r="K105" s="21">
        <f>((J105-J104)/(0.5*(J105+J104)))</f>
        <v>-0.19978105793378778</v>
      </c>
      <c r="L105" s="9">
        <v>22.425000000000001</v>
      </c>
      <c r="M105" s="20">
        <f>((L105-L104)/(0.5*(L105+L104)))</f>
        <v>2.8448022432780863E-2</v>
      </c>
      <c r="N105" s="7">
        <v>273.31299999999999</v>
      </c>
      <c r="O105" s="20">
        <f>((N105-N104)/(0.5*(N105+N104)))</f>
        <v>2.9268184028718811E-2</v>
      </c>
      <c r="P105" s="32">
        <v>798.39400000000001</v>
      </c>
      <c r="Q105" s="20">
        <f>((P105-P104)/(0.5*(P105+P104)))</f>
        <v>2.2111950216769566E-2</v>
      </c>
      <c r="R105" s="32">
        <v>1248.2239999999999</v>
      </c>
      <c r="S105" s="20">
        <f>((R105-R104)/(0.5*(R105+R104)))</f>
        <v>2.1635554641375822E-2</v>
      </c>
      <c r="T105" s="33">
        <v>1440.7929999999999</v>
      </c>
      <c r="U105" s="20">
        <f>((T105-T104)/(0.5*(T105+T104)))</f>
        <v>2.8536642627423749E-2</v>
      </c>
      <c r="V105" s="31">
        <v>2339.6120000000001</v>
      </c>
      <c r="W105" s="20">
        <f>((V105-V104)/(0.5*(V105+V104)))</f>
        <v>1.1090337859037047E-2</v>
      </c>
    </row>
    <row r="106" spans="1:23" x14ac:dyDescent="0.35">
      <c r="A106" s="17" t="s">
        <v>78</v>
      </c>
      <c r="B106" s="3">
        <v>2289.6529999999998</v>
      </c>
      <c r="C106" s="20"/>
      <c r="D106" s="3">
        <v>555.93899999999996</v>
      </c>
      <c r="E106" s="20"/>
      <c r="F106" s="3">
        <v>1994.1669999999999</v>
      </c>
      <c r="G106" s="20"/>
      <c r="H106" s="3">
        <v>197.04300000000001</v>
      </c>
      <c r="I106" s="20"/>
      <c r="J106" s="3">
        <v>89.608999999999995</v>
      </c>
      <c r="K106" s="20"/>
      <c r="L106" s="9">
        <v>22.760999999999999</v>
      </c>
      <c r="M106" s="20"/>
      <c r="N106" s="7">
        <v>213.959</v>
      </c>
      <c r="O106" s="20"/>
      <c r="P106" s="32">
        <v>1416.9970000000001</v>
      </c>
      <c r="R106" s="32">
        <v>1892.8789999999999</v>
      </c>
      <c r="T106" s="33">
        <v>1829.7159999999999</v>
      </c>
      <c r="V106" s="31">
        <v>3295.9839999999999</v>
      </c>
    </row>
    <row r="107" spans="1:23" x14ac:dyDescent="0.35">
      <c r="A107" s="17" t="s">
        <v>79</v>
      </c>
      <c r="B107" s="3">
        <v>2021.4670000000001</v>
      </c>
      <c r="C107" s="20"/>
      <c r="D107" s="3">
        <v>465.75200000000001</v>
      </c>
      <c r="E107" s="20"/>
      <c r="F107" s="3">
        <v>1644.5889999999999</v>
      </c>
      <c r="G107" s="20"/>
      <c r="H107" s="3">
        <v>102.66</v>
      </c>
      <c r="I107" s="20"/>
      <c r="J107" s="3">
        <v>35.052999999999997</v>
      </c>
      <c r="K107" s="20"/>
      <c r="L107" s="9">
        <v>8.581999999999999</v>
      </c>
      <c r="M107" s="20"/>
      <c r="N107" s="7">
        <v>121.306</v>
      </c>
      <c r="O107" s="20"/>
      <c r="P107" s="32">
        <v>1171.1860000000001</v>
      </c>
      <c r="R107" s="32">
        <v>1688.4839999999999</v>
      </c>
      <c r="T107" s="33">
        <v>1838.355</v>
      </c>
      <c r="V107" s="31">
        <v>2710.97</v>
      </c>
    </row>
    <row r="108" spans="1:23" x14ac:dyDescent="0.35">
      <c r="A108" s="17" t="s">
        <v>80</v>
      </c>
      <c r="B108" s="3">
        <v>2370.2570000000001</v>
      </c>
      <c r="C108" s="20"/>
      <c r="D108" s="3">
        <v>363.24400000000003</v>
      </c>
      <c r="E108" s="20"/>
      <c r="F108" s="3">
        <v>86.754000000000005</v>
      </c>
      <c r="G108" s="20"/>
      <c r="H108" s="3">
        <v>110.589</v>
      </c>
      <c r="I108" s="20"/>
      <c r="J108" s="3">
        <v>165.916</v>
      </c>
      <c r="K108" s="20"/>
      <c r="L108" s="9">
        <v>0.53600000000000003</v>
      </c>
      <c r="M108" s="20"/>
      <c r="N108" s="7">
        <v>30.332000000000001</v>
      </c>
      <c r="O108" s="20"/>
      <c r="P108" s="32">
        <v>33.360999999999997</v>
      </c>
      <c r="R108" s="32">
        <v>25.954999999999998</v>
      </c>
      <c r="T108" s="37">
        <v>29.515000000000001</v>
      </c>
      <c r="V108" s="31">
        <v>62.694000000000003</v>
      </c>
    </row>
    <row r="109" spans="1:23" x14ac:dyDescent="0.35">
      <c r="A109" s="17" t="s">
        <v>81</v>
      </c>
      <c r="B109" s="3">
        <v>2255.4229999999998</v>
      </c>
      <c r="C109" s="20"/>
      <c r="D109" s="3">
        <v>308.95800000000003</v>
      </c>
      <c r="E109" s="20"/>
      <c r="F109" s="3">
        <v>50.238999999999997</v>
      </c>
      <c r="G109" s="20"/>
      <c r="H109" s="3">
        <v>337.07100000000003</v>
      </c>
      <c r="I109" s="20"/>
      <c r="J109" s="3">
        <v>62.152000000000001</v>
      </c>
      <c r="K109" s="20"/>
      <c r="L109" s="9">
        <v>0.46600000000000003</v>
      </c>
      <c r="M109" s="20"/>
      <c r="N109" s="7">
        <v>39.701999999999998</v>
      </c>
      <c r="O109" s="20"/>
      <c r="P109" s="32">
        <v>45.954999999999998</v>
      </c>
      <c r="R109" s="32">
        <v>85.063999999999993</v>
      </c>
      <c r="T109" s="37">
        <v>18.763000000000002</v>
      </c>
      <c r="V109" s="31">
        <v>139.82599999999999</v>
      </c>
    </row>
    <row r="110" spans="1:23" x14ac:dyDescent="0.35">
      <c r="A110" s="17" t="s">
        <v>82</v>
      </c>
      <c r="B110" s="3">
        <v>2290.3670000000002</v>
      </c>
      <c r="C110" s="20"/>
      <c r="D110" s="3">
        <v>367.661</v>
      </c>
      <c r="E110" s="20"/>
      <c r="F110" s="3">
        <v>79.417000000000002</v>
      </c>
      <c r="G110" s="20"/>
      <c r="H110" s="3">
        <v>143.54500000000002</v>
      </c>
      <c r="I110" s="20"/>
      <c r="J110" s="3">
        <v>169.72499999999999</v>
      </c>
      <c r="K110" s="20"/>
      <c r="L110" s="9">
        <v>0.43099999999999999</v>
      </c>
      <c r="M110" s="20"/>
      <c r="N110" s="7">
        <v>27.206</v>
      </c>
      <c r="O110" s="20"/>
      <c r="P110" s="32">
        <v>191.35999999999999</v>
      </c>
      <c r="R110" s="32">
        <v>193.30600000000001</v>
      </c>
      <c r="T110" s="33">
        <v>200.44499999999999</v>
      </c>
      <c r="V110" s="31">
        <v>317.899</v>
      </c>
    </row>
    <row r="111" spans="1:23" x14ac:dyDescent="0.35">
      <c r="A111" s="17" t="s">
        <v>83</v>
      </c>
      <c r="B111" s="3">
        <v>2339.8620000000001</v>
      </c>
      <c r="C111" s="20"/>
      <c r="D111" s="3">
        <v>225.05500000000001</v>
      </c>
      <c r="E111" s="20"/>
      <c r="F111" s="3">
        <v>49.631</v>
      </c>
      <c r="G111" s="20"/>
      <c r="H111" s="3">
        <v>261.27499999999998</v>
      </c>
      <c r="I111" s="20"/>
      <c r="J111" s="3">
        <v>55.609000000000002</v>
      </c>
      <c r="K111" s="20"/>
      <c r="L111" s="9">
        <v>0.55400000000000005</v>
      </c>
      <c r="M111" s="20"/>
      <c r="N111" s="7">
        <v>46.277999999999999</v>
      </c>
      <c r="O111" s="20"/>
      <c r="P111" s="32">
        <v>93.968000000000004</v>
      </c>
      <c r="R111" s="32">
        <v>373.39499999999998</v>
      </c>
      <c r="T111" s="33">
        <v>40.704000000000001</v>
      </c>
      <c r="V111" s="31">
        <v>78.506</v>
      </c>
    </row>
    <row r="112" spans="1:23" x14ac:dyDescent="0.35">
      <c r="A112" s="17" t="s">
        <v>84</v>
      </c>
      <c r="B112" s="3">
        <v>1998.886</v>
      </c>
      <c r="C112" s="20"/>
      <c r="D112" s="3">
        <v>231.155</v>
      </c>
      <c r="E112" s="20"/>
      <c r="F112" s="3">
        <v>61.835000000000001</v>
      </c>
      <c r="G112" s="20"/>
      <c r="H112" s="3">
        <v>96.786000000000001</v>
      </c>
      <c r="I112" s="20"/>
      <c r="J112" s="3">
        <v>139.19800000000001</v>
      </c>
      <c r="K112" s="20"/>
      <c r="L112" s="9">
        <v>0.311</v>
      </c>
      <c r="M112" s="20"/>
      <c r="N112" s="7">
        <v>25.809000000000001</v>
      </c>
      <c r="O112" s="20"/>
      <c r="P112" s="32">
        <v>424.238</v>
      </c>
      <c r="R112" s="32">
        <v>474.435</v>
      </c>
      <c r="T112" s="33">
        <v>403.18799999999999</v>
      </c>
      <c r="V112" s="31">
        <v>509.70299999999997</v>
      </c>
    </row>
    <row r="113" spans="1:23" x14ac:dyDescent="0.35">
      <c r="A113" s="17" t="s">
        <v>85</v>
      </c>
      <c r="B113" s="3">
        <v>2071.7399999999998</v>
      </c>
      <c r="C113" s="20"/>
      <c r="D113" s="3">
        <v>249.61500000000001</v>
      </c>
      <c r="E113" s="20"/>
      <c r="F113" s="3">
        <v>43.57</v>
      </c>
      <c r="G113" s="20"/>
      <c r="H113" s="3">
        <v>183.85300000000001</v>
      </c>
      <c r="I113" s="20"/>
      <c r="J113" s="3">
        <v>53.706000000000003</v>
      </c>
      <c r="K113" s="20"/>
      <c r="L113" s="9">
        <v>0.46600000000000003</v>
      </c>
      <c r="M113" s="20"/>
      <c r="N113" s="7">
        <v>41.323</v>
      </c>
      <c r="O113" s="20"/>
      <c r="P113" s="32">
        <v>145.654</v>
      </c>
      <c r="R113" s="32">
        <v>965.68799999999999</v>
      </c>
      <c r="T113" s="33">
        <v>98.171000000000006</v>
      </c>
      <c r="V113" s="31">
        <v>201.52199999999999</v>
      </c>
    </row>
    <row r="114" spans="1:23" x14ac:dyDescent="0.35">
      <c r="A114" s="17" t="s">
        <v>86</v>
      </c>
      <c r="B114" s="3">
        <v>2478.3649999999998</v>
      </c>
      <c r="C114" s="20"/>
      <c r="D114" s="3">
        <v>159.535</v>
      </c>
      <c r="E114" s="20"/>
      <c r="F114" s="3">
        <v>560.29</v>
      </c>
      <c r="G114" s="20"/>
      <c r="H114" s="3">
        <v>639.32899999999995</v>
      </c>
      <c r="I114" s="20"/>
      <c r="J114" s="3">
        <v>54.148000000000003</v>
      </c>
      <c r="K114" s="20"/>
      <c r="L114" s="9">
        <v>5.665</v>
      </c>
      <c r="M114" s="20"/>
      <c r="N114" s="7">
        <v>60.033000000000001</v>
      </c>
      <c r="O114" s="20"/>
      <c r="P114" s="6">
        <v>0.24</v>
      </c>
      <c r="R114" s="6">
        <v>2.1189999999999998</v>
      </c>
      <c r="T114" s="3">
        <v>7.0570000000000004</v>
      </c>
      <c r="V114" s="7">
        <v>0.14199999999999999</v>
      </c>
    </row>
    <row r="115" spans="1:23" x14ac:dyDescent="0.35">
      <c r="A115" s="17" t="s">
        <v>87</v>
      </c>
      <c r="B115" s="3">
        <v>1689.2280000000001</v>
      </c>
      <c r="C115" s="20"/>
      <c r="D115" s="3">
        <v>169.19499999999999</v>
      </c>
      <c r="E115" s="20"/>
      <c r="F115" s="3">
        <v>584.577</v>
      </c>
      <c r="G115" s="20"/>
      <c r="H115" s="3">
        <v>441.67500000000001</v>
      </c>
      <c r="I115" s="20"/>
      <c r="J115" s="3">
        <v>25.574999999999999</v>
      </c>
      <c r="K115" s="20"/>
      <c r="L115" s="9">
        <v>2.9039999999999999</v>
      </c>
      <c r="M115" s="20"/>
      <c r="N115" s="7">
        <v>51.616</v>
      </c>
      <c r="O115" s="20"/>
      <c r="P115" s="6">
        <v>0.31399999999999995</v>
      </c>
      <c r="R115" s="6">
        <v>1.538</v>
      </c>
      <c r="T115" s="3">
        <v>0.436</v>
      </c>
      <c r="V115" s="7">
        <v>0.16800000000000001</v>
      </c>
    </row>
    <row r="116" spans="1:23" x14ac:dyDescent="0.35">
      <c r="A116" s="17" t="s">
        <v>88</v>
      </c>
      <c r="B116" s="3">
        <v>4211.7070000000003</v>
      </c>
      <c r="C116" s="20"/>
      <c r="D116" s="3">
        <v>565.78099999999995</v>
      </c>
      <c r="E116" s="20"/>
      <c r="F116" s="3">
        <v>82.372</v>
      </c>
      <c r="G116" s="20"/>
      <c r="H116" s="3">
        <v>1163.07</v>
      </c>
      <c r="I116" s="20"/>
      <c r="J116" s="3">
        <v>224.364</v>
      </c>
      <c r="K116" s="20"/>
      <c r="L116" s="9">
        <v>0.41099999999999998</v>
      </c>
      <c r="M116" s="20"/>
      <c r="N116" s="7">
        <v>26.771000000000001</v>
      </c>
      <c r="O116" s="20"/>
      <c r="P116" s="6">
        <v>0.30999999999999994</v>
      </c>
      <c r="R116" s="6">
        <v>1.774</v>
      </c>
      <c r="T116" s="3">
        <v>-1.84</v>
      </c>
      <c r="V116" s="7">
        <v>0.154</v>
      </c>
    </row>
    <row r="117" spans="1:23" x14ac:dyDescent="0.35">
      <c r="A117" s="17" t="s">
        <v>89</v>
      </c>
      <c r="B117" s="3">
        <v>2556.8090000000002</v>
      </c>
      <c r="C117" s="20"/>
      <c r="D117" s="3">
        <v>1129.8889999999999</v>
      </c>
      <c r="E117" s="20"/>
      <c r="F117" s="3">
        <v>76.117999999999995</v>
      </c>
      <c r="G117" s="20"/>
      <c r="H117" s="3">
        <v>1235.7539999999999</v>
      </c>
      <c r="I117" s="20"/>
      <c r="J117" s="3">
        <v>66.97</v>
      </c>
      <c r="K117" s="20"/>
      <c r="L117" s="9">
        <v>1.7789999999999999</v>
      </c>
      <c r="M117" s="20"/>
      <c r="N117" s="7">
        <v>40.572000000000003</v>
      </c>
      <c r="O117" s="20"/>
      <c r="P117" s="6">
        <v>0.11399999999999999</v>
      </c>
      <c r="R117" s="6">
        <v>1.1870000000000001</v>
      </c>
      <c r="T117" s="3">
        <v>-2.3090000000000002</v>
      </c>
      <c r="V117" s="7">
        <v>0.159</v>
      </c>
    </row>
    <row r="118" spans="1:23" x14ac:dyDescent="0.35">
      <c r="A118" s="17" t="s">
        <v>90</v>
      </c>
      <c r="B118" s="3">
        <v>2387.1379999999999</v>
      </c>
      <c r="C118" s="20"/>
      <c r="D118" s="3">
        <v>1254.82</v>
      </c>
      <c r="E118" s="20"/>
      <c r="F118" s="3">
        <v>83.043000000000006</v>
      </c>
      <c r="G118" s="20"/>
      <c r="H118" s="3">
        <v>1574.165</v>
      </c>
      <c r="I118" s="20"/>
      <c r="J118" s="3">
        <v>53.734999999999999</v>
      </c>
      <c r="K118" s="20"/>
      <c r="L118" s="9">
        <v>1.341</v>
      </c>
      <c r="M118" s="20"/>
      <c r="N118" s="7">
        <v>32.841999999999999</v>
      </c>
      <c r="O118" s="20"/>
      <c r="P118" s="6">
        <v>0.15100000000000002</v>
      </c>
      <c r="R118" s="6">
        <v>2.8209999999999997</v>
      </c>
      <c r="T118" s="3">
        <v>-2.2999999999999998</v>
      </c>
      <c r="V118" s="7">
        <v>0.157</v>
      </c>
    </row>
    <row r="119" spans="1:23" x14ac:dyDescent="0.35">
      <c r="A119" s="17" t="s">
        <v>91</v>
      </c>
      <c r="B119" s="11">
        <v>1777.1579999999999</v>
      </c>
      <c r="C119" s="20"/>
      <c r="D119" s="3">
        <v>11.129</v>
      </c>
      <c r="E119" s="20"/>
      <c r="F119" s="3">
        <v>40.905000000000001</v>
      </c>
      <c r="G119" s="20"/>
      <c r="H119" s="3">
        <v>21.616</v>
      </c>
      <c r="I119" s="20"/>
      <c r="J119" s="3">
        <v>32.362000000000002</v>
      </c>
      <c r="K119" s="20"/>
      <c r="L119" s="9">
        <v>9.600000000000003E-2</v>
      </c>
      <c r="M119" s="20"/>
      <c r="N119" s="7">
        <v>16.140999999999998</v>
      </c>
      <c r="O119" s="20"/>
      <c r="P119" s="6">
        <v>1.175</v>
      </c>
      <c r="R119" s="6">
        <v>4.2850000000000001</v>
      </c>
      <c r="T119" s="3">
        <v>4.8029999999999999</v>
      </c>
      <c r="V119" s="7">
        <v>0.54800000000000004</v>
      </c>
    </row>
    <row r="120" spans="1:23" x14ac:dyDescent="0.35">
      <c r="A120" s="17" t="s">
        <v>5</v>
      </c>
      <c r="B120" s="3">
        <v>7520.9979999999996</v>
      </c>
      <c r="C120" s="20">
        <f>B120/4000</f>
        <v>1.8802494999999999</v>
      </c>
      <c r="D120" s="3">
        <v>3933.6419999999998</v>
      </c>
      <c r="E120" s="20">
        <f>D120/4000</f>
        <v>0.98341049999999997</v>
      </c>
      <c r="F120" s="3">
        <v>3829.12</v>
      </c>
      <c r="G120" s="20">
        <f>F120/4000</f>
        <v>0.95728000000000002</v>
      </c>
      <c r="H120" s="4">
        <v>3969.069</v>
      </c>
      <c r="I120" s="20">
        <f>H120/4000</f>
        <v>0.99226725000000005</v>
      </c>
      <c r="J120" s="3">
        <v>4067.3330000000001</v>
      </c>
      <c r="K120" s="20">
        <f>J120/4000</f>
        <v>1.0168332499999999</v>
      </c>
      <c r="L120" s="9">
        <v>3976.6329999999998</v>
      </c>
      <c r="M120" s="20">
        <f>L120/4000</f>
        <v>0.99415824999999991</v>
      </c>
      <c r="N120" s="7">
        <v>3992.5259999999998</v>
      </c>
      <c r="O120" s="20">
        <f>N120/4000</f>
        <v>0.99813149999999995</v>
      </c>
      <c r="P120" s="7">
        <v>3976.8679999999999</v>
      </c>
      <c r="Q120" s="20">
        <f>P120/4000</f>
        <v>0.99421700000000002</v>
      </c>
      <c r="R120" s="7">
        <v>4003.9369999999999</v>
      </c>
      <c r="S120" s="20">
        <f>R120/4000</f>
        <v>1.0009842499999999</v>
      </c>
      <c r="T120" s="3">
        <v>4019.0189999999998</v>
      </c>
      <c r="U120" s="20">
        <f>T120/4000</f>
        <v>1.00475475</v>
      </c>
      <c r="V120" s="7">
        <v>4006.788</v>
      </c>
      <c r="W120" s="20">
        <f>V120/4000</f>
        <v>1.0016970000000001</v>
      </c>
    </row>
    <row r="121" spans="1:23" x14ac:dyDescent="0.35">
      <c r="A121" s="17" t="s">
        <v>6</v>
      </c>
      <c r="B121" s="3">
        <v>2021.3320000000001</v>
      </c>
      <c r="C121" s="20">
        <f>B121/80</f>
        <v>25.266650000000002</v>
      </c>
      <c r="D121" s="3">
        <v>87.215000000000003</v>
      </c>
      <c r="E121" s="20">
        <f>D121/80</f>
        <v>1.0901875000000001</v>
      </c>
      <c r="F121" s="3">
        <v>83.54</v>
      </c>
      <c r="G121" s="20">
        <f>F121/80</f>
        <v>1.0442500000000001</v>
      </c>
      <c r="H121" s="4">
        <v>110.05</v>
      </c>
      <c r="I121" s="20">
        <f>H121/80</f>
        <v>1.3756249999999999</v>
      </c>
      <c r="J121" s="3">
        <v>88.866</v>
      </c>
      <c r="K121" s="20">
        <f>J121/80</f>
        <v>1.110825</v>
      </c>
      <c r="L121" s="9">
        <v>81.039999999999992</v>
      </c>
      <c r="M121" s="20">
        <f>L121/80</f>
        <v>1.0129999999999999</v>
      </c>
      <c r="N121" s="7">
        <v>102.09</v>
      </c>
      <c r="O121" s="20">
        <f>N121/80</f>
        <v>1.276125</v>
      </c>
      <c r="P121" s="6">
        <v>81.926000000000002</v>
      </c>
      <c r="Q121" s="20">
        <f>P121/80</f>
        <v>1.0240750000000001</v>
      </c>
      <c r="R121" s="6">
        <v>82.592999999999989</v>
      </c>
      <c r="S121" s="20">
        <f>R121/80</f>
        <v>1.0324125</v>
      </c>
      <c r="T121" s="3">
        <v>80.320999999999998</v>
      </c>
      <c r="U121" s="20">
        <f>T121/80</f>
        <v>1.0040125</v>
      </c>
      <c r="V121" s="7">
        <v>81.938000000000002</v>
      </c>
      <c r="W121" s="20">
        <f>V121/80</f>
        <v>1.0242249999999999</v>
      </c>
    </row>
  </sheetData>
  <mergeCells count="11">
    <mergeCell ref="N1:O1"/>
    <mergeCell ref="P1:Q1"/>
    <mergeCell ref="R1:S1"/>
    <mergeCell ref="T1:U1"/>
    <mergeCell ref="V1:W1"/>
    <mergeCell ref="L1:M1"/>
    <mergeCell ref="B1:C1"/>
    <mergeCell ref="D1:E1"/>
    <mergeCell ref="F1:G1"/>
    <mergeCell ref="H1:I1"/>
    <mergeCell ref="J1:K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List of experiments</vt:lpstr>
      <vt:lpstr>ICP-MS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KevinB</dc:creator>
  <cp:lastModifiedBy>cc245-admin</cp:lastModifiedBy>
  <dcterms:created xsi:type="dcterms:W3CDTF">2018-04-23T14:14:59Z</dcterms:created>
  <dcterms:modified xsi:type="dcterms:W3CDTF">2018-08-07T08:43:58Z</dcterms:modified>
</cp:coreProperties>
</file>