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Ring_of_rings\Peng_Song_results\Data_repository\Spreadsheets_with_Comsol_results\"/>
    </mc:Choice>
  </mc:AlternateContent>
  <bookViews>
    <workbookView xWindow="0" yWindow="0" windowWidth="20490" windowHeight="7755"/>
  </bookViews>
  <sheets>
    <sheet name="Information" sheetId="13" r:id="rId1"/>
    <sheet name="Final" sheetId="12" r:id="rId2"/>
    <sheet name="Processed results" sheetId="10" r:id="rId3"/>
    <sheet name="Raw results" sheetId="1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5" i="10" l="1"/>
  <c r="C85" i="10" s="1"/>
  <c r="B85" i="10"/>
  <c r="A85" i="10"/>
  <c r="E84" i="10"/>
  <c r="C84" i="10" s="1"/>
  <c r="B84" i="10"/>
  <c r="A84" i="10"/>
  <c r="E83" i="10"/>
  <c r="C83" i="10" s="1"/>
  <c r="B83" i="10"/>
  <c r="A83" i="10"/>
  <c r="E82" i="10"/>
  <c r="C82" i="10" s="1"/>
  <c r="B82" i="10"/>
  <c r="A82" i="10"/>
  <c r="E81" i="10"/>
  <c r="C81" i="10" s="1"/>
  <c r="B81" i="10"/>
  <c r="A81" i="10"/>
  <c r="E80" i="10"/>
  <c r="C80" i="10" s="1"/>
  <c r="B80" i="10"/>
  <c r="A80" i="10"/>
  <c r="E79" i="10"/>
  <c r="C79" i="10" s="1"/>
  <c r="B79" i="10"/>
  <c r="A79" i="10"/>
  <c r="E78" i="10"/>
  <c r="C78" i="10" s="1"/>
  <c r="B78" i="10"/>
  <c r="A78" i="10"/>
  <c r="E77" i="10"/>
  <c r="C77" i="10" s="1"/>
  <c r="B77" i="10"/>
  <c r="A77" i="10"/>
  <c r="E76" i="10"/>
  <c r="C76" i="10" s="1"/>
  <c r="B76" i="10"/>
  <c r="A76" i="10"/>
  <c r="E75" i="10"/>
  <c r="C75" i="10" s="1"/>
  <c r="B75" i="10"/>
  <c r="A75" i="10"/>
  <c r="E74" i="10"/>
  <c r="C74" i="10" s="1"/>
  <c r="B74" i="10"/>
  <c r="A74" i="10"/>
  <c r="E73" i="10"/>
  <c r="C73" i="10" s="1"/>
  <c r="B73" i="10"/>
  <c r="A73" i="10"/>
  <c r="E72" i="10"/>
  <c r="C72" i="10" s="1"/>
  <c r="B72" i="10"/>
  <c r="A72" i="10"/>
  <c r="E71" i="10"/>
  <c r="C71" i="10" s="1"/>
  <c r="B71" i="10"/>
  <c r="A71" i="10"/>
  <c r="E70" i="10"/>
  <c r="C70" i="10" s="1"/>
  <c r="B70" i="10"/>
  <c r="A70" i="10"/>
  <c r="E68" i="10"/>
  <c r="C68" i="10" s="1"/>
  <c r="B68" i="10"/>
  <c r="A68" i="10"/>
  <c r="E67" i="10"/>
  <c r="C67" i="10" s="1"/>
  <c r="B67" i="10"/>
  <c r="A67" i="10"/>
  <c r="E66" i="10"/>
  <c r="C66" i="10" s="1"/>
  <c r="B66" i="10"/>
  <c r="A66" i="10"/>
  <c r="E65" i="10"/>
  <c r="C65" i="10" s="1"/>
  <c r="B65" i="10"/>
  <c r="A65" i="10"/>
  <c r="E64" i="10"/>
  <c r="C64" i="10" s="1"/>
  <c r="B64" i="10"/>
  <c r="A64" i="10"/>
  <c r="E63" i="10"/>
  <c r="C63" i="10" s="1"/>
  <c r="B63" i="10"/>
  <c r="A63" i="10"/>
  <c r="E62" i="10"/>
  <c r="C62" i="10" s="1"/>
  <c r="B62" i="10"/>
  <c r="A62" i="10"/>
  <c r="E61" i="10"/>
  <c r="C61" i="10" s="1"/>
  <c r="B61" i="10"/>
  <c r="A61" i="10"/>
  <c r="E60" i="10"/>
  <c r="C60" i="10" s="1"/>
  <c r="B60" i="10"/>
  <c r="A60" i="10"/>
  <c r="E59" i="10"/>
  <c r="C59" i="10" s="1"/>
  <c r="B59" i="10"/>
  <c r="A59" i="10"/>
  <c r="E58" i="10"/>
  <c r="C58" i="10" s="1"/>
  <c r="B58" i="10"/>
  <c r="A58" i="10"/>
  <c r="E57" i="10"/>
  <c r="C57" i="10" s="1"/>
  <c r="B57" i="10"/>
  <c r="A57" i="10"/>
  <c r="E56" i="10"/>
  <c r="C56" i="10" s="1"/>
  <c r="B56" i="10"/>
  <c r="A56" i="10"/>
  <c r="E55" i="10"/>
  <c r="C55" i="10" s="1"/>
  <c r="B55" i="10"/>
  <c r="A55" i="10"/>
  <c r="E54" i="10"/>
  <c r="C54" i="10" s="1"/>
  <c r="B54" i="10"/>
  <c r="A54" i="10"/>
  <c r="E53" i="10"/>
  <c r="C53" i="10" s="1"/>
  <c r="B53" i="10"/>
  <c r="A53" i="10"/>
  <c r="E51" i="10"/>
  <c r="C51" i="10" s="1"/>
  <c r="B51" i="10"/>
  <c r="A51" i="10"/>
  <c r="E50" i="10"/>
  <c r="C50" i="10" s="1"/>
  <c r="B50" i="10"/>
  <c r="A50" i="10"/>
  <c r="E49" i="10"/>
  <c r="C49" i="10" s="1"/>
  <c r="B49" i="10"/>
  <c r="A49" i="10"/>
  <c r="E48" i="10"/>
  <c r="C48" i="10" s="1"/>
  <c r="B48" i="10"/>
  <c r="A48" i="10"/>
  <c r="E47" i="10"/>
  <c r="C47" i="10" s="1"/>
  <c r="B47" i="10"/>
  <c r="A47" i="10"/>
  <c r="E46" i="10"/>
  <c r="C46" i="10" s="1"/>
  <c r="B46" i="10"/>
  <c r="A46" i="10"/>
  <c r="E45" i="10"/>
  <c r="C45" i="10" s="1"/>
  <c r="B45" i="10"/>
  <c r="A45" i="10"/>
  <c r="E44" i="10"/>
  <c r="C44" i="10" s="1"/>
  <c r="B44" i="10"/>
  <c r="A44" i="10"/>
  <c r="E43" i="10"/>
  <c r="C43" i="10" s="1"/>
  <c r="B43" i="10"/>
  <c r="A43" i="10"/>
  <c r="E42" i="10"/>
  <c r="C42" i="10" s="1"/>
  <c r="B42" i="10"/>
  <c r="A42" i="10"/>
  <c r="E41" i="10"/>
  <c r="C41" i="10" s="1"/>
  <c r="B41" i="10"/>
  <c r="A41" i="10"/>
  <c r="E40" i="10"/>
  <c r="C40" i="10" s="1"/>
  <c r="B40" i="10"/>
  <c r="A40" i="10"/>
  <c r="E39" i="10"/>
  <c r="C39" i="10" s="1"/>
  <c r="B39" i="10"/>
  <c r="A39" i="10"/>
  <c r="E38" i="10"/>
  <c r="C38" i="10" s="1"/>
  <c r="B38" i="10"/>
  <c r="A38" i="10"/>
  <c r="E37" i="10"/>
  <c r="C37" i="10" s="1"/>
  <c r="B37" i="10"/>
  <c r="A37" i="10"/>
  <c r="E36" i="10"/>
  <c r="C36" i="10" s="1"/>
  <c r="B36" i="10"/>
  <c r="A36" i="10"/>
  <c r="E34" i="10"/>
  <c r="C34" i="10" s="1"/>
  <c r="B34" i="10"/>
  <c r="A34" i="10"/>
  <c r="E33" i="10"/>
  <c r="C33" i="10" s="1"/>
  <c r="B33" i="10"/>
  <c r="A33" i="10"/>
  <c r="E32" i="10"/>
  <c r="C32" i="10" s="1"/>
  <c r="B32" i="10"/>
  <c r="A32" i="10"/>
  <c r="E31" i="10"/>
  <c r="C31" i="10" s="1"/>
  <c r="B31" i="10"/>
  <c r="A31" i="10"/>
  <c r="E30" i="10"/>
  <c r="C30" i="10" s="1"/>
  <c r="B30" i="10"/>
  <c r="A30" i="10"/>
  <c r="E29" i="10"/>
  <c r="C29" i="10" s="1"/>
  <c r="B29" i="10"/>
  <c r="A29" i="10"/>
  <c r="E28" i="10"/>
  <c r="C28" i="10" s="1"/>
  <c r="B28" i="10"/>
  <c r="A28" i="10"/>
  <c r="E27" i="10"/>
  <c r="C27" i="10" s="1"/>
  <c r="B27" i="10"/>
  <c r="A27" i="10"/>
  <c r="E26" i="10"/>
  <c r="C26" i="10" s="1"/>
  <c r="B26" i="10"/>
  <c r="A26" i="10"/>
  <c r="E25" i="10"/>
  <c r="C25" i="10" s="1"/>
  <c r="B25" i="10"/>
  <c r="A25" i="10"/>
  <c r="E24" i="10"/>
  <c r="C24" i="10" s="1"/>
  <c r="B24" i="10"/>
  <c r="A24" i="10"/>
  <c r="E23" i="10"/>
  <c r="C23" i="10" s="1"/>
  <c r="B23" i="10"/>
  <c r="A23" i="10"/>
  <c r="E22" i="10"/>
  <c r="C22" i="10" s="1"/>
  <c r="B22" i="10"/>
  <c r="A22" i="10"/>
  <c r="E21" i="10"/>
  <c r="C21" i="10" s="1"/>
  <c r="B21" i="10"/>
  <c r="A21" i="10"/>
  <c r="E20" i="10"/>
  <c r="C20" i="10" s="1"/>
  <c r="B20" i="10"/>
  <c r="A20" i="10"/>
  <c r="E19" i="10"/>
  <c r="C19" i="10" s="1"/>
  <c r="B19" i="10"/>
  <c r="A19" i="10"/>
  <c r="E17" i="10"/>
  <c r="C17" i="10" s="1"/>
  <c r="B17" i="10"/>
  <c r="A17" i="10"/>
  <c r="E16" i="10"/>
  <c r="C16" i="10" s="1"/>
  <c r="B16" i="10"/>
  <c r="A16" i="10"/>
  <c r="E15" i="10"/>
  <c r="C15" i="10" s="1"/>
  <c r="B15" i="10"/>
  <c r="A15" i="10"/>
  <c r="E14" i="10"/>
  <c r="C14" i="10" s="1"/>
  <c r="B14" i="10"/>
  <c r="A14" i="10"/>
  <c r="E13" i="10"/>
  <c r="C13" i="10" s="1"/>
  <c r="B13" i="10"/>
  <c r="A13" i="10"/>
  <c r="E12" i="10"/>
  <c r="B12" i="10"/>
  <c r="A12" i="10"/>
  <c r="E11" i="10"/>
  <c r="C11" i="10" s="1"/>
  <c r="B11" i="10"/>
  <c r="A11" i="10"/>
  <c r="E10" i="10"/>
  <c r="C10" i="10" s="1"/>
  <c r="B10" i="10"/>
  <c r="A10" i="10"/>
  <c r="E9" i="10"/>
  <c r="C9" i="10" s="1"/>
  <c r="B9" i="10"/>
  <c r="A9" i="10"/>
  <c r="E8" i="10"/>
  <c r="C8" i="10" s="1"/>
  <c r="B8" i="10"/>
  <c r="A8" i="10"/>
  <c r="E7" i="10"/>
  <c r="C7" i="10" s="1"/>
  <c r="B7" i="10"/>
  <c r="A7" i="10"/>
  <c r="E6" i="10"/>
  <c r="C6" i="10" s="1"/>
  <c r="B6" i="10"/>
  <c r="A6" i="10"/>
  <c r="E5" i="10"/>
  <c r="C5" i="10" s="1"/>
  <c r="B5" i="10"/>
  <c r="A5" i="10"/>
  <c r="E4" i="10"/>
  <c r="C4" i="10" s="1"/>
  <c r="B4" i="10"/>
  <c r="A4" i="10"/>
  <c r="E3" i="10"/>
  <c r="C3" i="10" s="1"/>
  <c r="B3" i="10"/>
  <c r="A3" i="10"/>
  <c r="E2" i="10"/>
  <c r="B2" i="10"/>
  <c r="A12" i="12" l="1"/>
  <c r="C12" i="10"/>
  <c r="A2" i="12"/>
  <c r="C2" i="10"/>
  <c r="A20" i="12"/>
  <c r="D24" i="10"/>
  <c r="A24" i="12"/>
  <c r="D28" i="10"/>
  <c r="A28" i="12"/>
  <c r="D32" i="10"/>
  <c r="A32" i="12"/>
  <c r="A21" i="12"/>
  <c r="D25" i="10"/>
  <c r="A25" i="12"/>
  <c r="A29" i="12"/>
  <c r="D33" i="10"/>
  <c r="A33" i="12"/>
  <c r="A19" i="12"/>
  <c r="D23" i="10"/>
  <c r="A23" i="12"/>
  <c r="D27" i="10"/>
  <c r="A27" i="12"/>
  <c r="D31" i="10"/>
  <c r="A31" i="12"/>
  <c r="D22" i="10"/>
  <c r="A22" i="12"/>
  <c r="D26" i="10"/>
  <c r="A26" i="12"/>
  <c r="D30" i="10"/>
  <c r="A30" i="12"/>
  <c r="D34" i="10"/>
  <c r="A34" i="12"/>
  <c r="D5" i="10"/>
  <c r="A5" i="12"/>
  <c r="D9" i="10"/>
  <c r="A9" i="12"/>
  <c r="D13" i="10"/>
  <c r="A13" i="12"/>
  <c r="D17" i="10"/>
  <c r="A17" i="12"/>
  <c r="D4" i="10"/>
  <c r="A4" i="12"/>
  <c r="D8" i="10"/>
  <c r="A8" i="12"/>
  <c r="D16" i="10"/>
  <c r="A16" i="12"/>
  <c r="D3" i="10"/>
  <c r="A3" i="12"/>
  <c r="D7" i="10"/>
  <c r="A7" i="12"/>
  <c r="D11" i="10"/>
  <c r="A11" i="12"/>
  <c r="D15" i="10"/>
  <c r="A15" i="12"/>
  <c r="D6" i="10"/>
  <c r="A6" i="12"/>
  <c r="D10" i="10"/>
  <c r="A10" i="12"/>
  <c r="D14" i="10"/>
  <c r="A14" i="12"/>
  <c r="D68" i="10"/>
  <c r="D48" i="10"/>
  <c r="D36" i="10"/>
  <c r="D60" i="10"/>
  <c r="D56" i="10"/>
  <c r="D55" i="10"/>
  <c r="D58" i="10"/>
  <c r="D12" i="10"/>
  <c r="D54" i="10"/>
  <c r="D62" i="10"/>
  <c r="D66" i="10"/>
  <c r="D83" i="10"/>
  <c r="D44" i="10"/>
  <c r="D74" i="10"/>
  <c r="D51" i="10"/>
  <c r="D82" i="10"/>
  <c r="D75" i="10"/>
  <c r="D40" i="10"/>
  <c r="D72" i="10"/>
  <c r="D70" i="10"/>
  <c r="D37" i="10"/>
  <c r="D71" i="10"/>
  <c r="D78" i="10"/>
  <c r="D19" i="10"/>
  <c r="D41" i="10"/>
  <c r="D42" i="10"/>
  <c r="D63" i="10"/>
  <c r="D79" i="10"/>
  <c r="D20" i="10"/>
  <c r="D67" i="10"/>
  <c r="D80" i="10"/>
  <c r="D21" i="10"/>
  <c r="D29" i="10"/>
  <c r="D38" i="10"/>
  <c r="D47" i="10"/>
  <c r="D49" i="10"/>
  <c r="D43" i="10"/>
  <c r="D45" i="10"/>
  <c r="D50" i="10"/>
  <c r="D39" i="10"/>
  <c r="D46" i="10"/>
  <c r="D64" i="10"/>
  <c r="D76" i="10"/>
  <c r="D84" i="10"/>
  <c r="D57" i="10"/>
  <c r="D59" i="10"/>
  <c r="D61" i="10"/>
  <c r="D53" i="10"/>
  <c r="D73" i="10"/>
  <c r="D77" i="10"/>
  <c r="D81" i="10"/>
  <c r="D85" i="10"/>
  <c r="D65" i="10"/>
  <c r="M85" i="1"/>
  <c r="L85" i="1"/>
  <c r="K85" i="1"/>
  <c r="M84" i="1"/>
  <c r="L84" i="1"/>
  <c r="K84" i="1"/>
  <c r="M83" i="1"/>
  <c r="F83" i="10" s="1"/>
  <c r="L83" i="1"/>
  <c r="K83" i="1"/>
  <c r="M82" i="1"/>
  <c r="F82" i="10" s="1"/>
  <c r="L82" i="1"/>
  <c r="K82" i="1"/>
  <c r="M81" i="1"/>
  <c r="L81" i="1"/>
  <c r="K81" i="1"/>
  <c r="M80" i="1"/>
  <c r="L80" i="1"/>
  <c r="K80" i="1"/>
  <c r="M79" i="1"/>
  <c r="L79" i="1"/>
  <c r="K79" i="1"/>
  <c r="M78" i="1"/>
  <c r="F78" i="10" s="1"/>
  <c r="L78" i="1"/>
  <c r="K78" i="1"/>
  <c r="M77" i="1"/>
  <c r="L77" i="1"/>
  <c r="K77" i="1"/>
  <c r="M76" i="1"/>
  <c r="L76" i="1"/>
  <c r="K76" i="1"/>
  <c r="M75" i="1"/>
  <c r="F75" i="10" s="1"/>
  <c r="L75" i="1"/>
  <c r="K75" i="1"/>
  <c r="M74" i="1"/>
  <c r="L74" i="1"/>
  <c r="K74" i="1"/>
  <c r="M73" i="1"/>
  <c r="F73" i="10" s="1"/>
  <c r="L73" i="1"/>
  <c r="K73" i="1"/>
  <c r="M72" i="1"/>
  <c r="F72" i="10" s="1"/>
  <c r="L72" i="1"/>
  <c r="K72" i="1"/>
  <c r="M71" i="1"/>
  <c r="F71" i="10" s="1"/>
  <c r="L71" i="1"/>
  <c r="K71" i="1"/>
  <c r="M70" i="1"/>
  <c r="L70" i="1"/>
  <c r="K70" i="1"/>
  <c r="M68" i="1"/>
  <c r="F68" i="10" s="1"/>
  <c r="L68" i="1"/>
  <c r="K68" i="1"/>
  <c r="M67" i="1"/>
  <c r="F67" i="10" s="1"/>
  <c r="L67" i="1"/>
  <c r="K67" i="1"/>
  <c r="M66" i="1"/>
  <c r="F66" i="10" s="1"/>
  <c r="L66" i="1"/>
  <c r="K66" i="1"/>
  <c r="M65" i="1"/>
  <c r="L65" i="1"/>
  <c r="K65" i="1"/>
  <c r="M64" i="1"/>
  <c r="L64" i="1"/>
  <c r="K64" i="1"/>
  <c r="M63" i="1"/>
  <c r="F63" i="10" s="1"/>
  <c r="L63" i="1"/>
  <c r="K63" i="1"/>
  <c r="M62" i="1"/>
  <c r="F62" i="10" s="1"/>
  <c r="L62" i="1"/>
  <c r="K62" i="1"/>
  <c r="M61" i="1"/>
  <c r="F61" i="10" s="1"/>
  <c r="L61" i="1"/>
  <c r="K61" i="1"/>
  <c r="M60" i="1"/>
  <c r="F60" i="10" s="1"/>
  <c r="L60" i="1"/>
  <c r="K60" i="1"/>
  <c r="M59" i="1"/>
  <c r="L59" i="1"/>
  <c r="K59" i="1"/>
  <c r="M58" i="1"/>
  <c r="F58" i="10" s="1"/>
  <c r="L58" i="1"/>
  <c r="K58" i="1"/>
  <c r="M57" i="1"/>
  <c r="F57" i="10" s="1"/>
  <c r="L57" i="1"/>
  <c r="K57" i="1"/>
  <c r="M56" i="1"/>
  <c r="F56" i="10" s="1"/>
  <c r="L56" i="1"/>
  <c r="K56" i="1"/>
  <c r="M55" i="1"/>
  <c r="F55" i="10" s="1"/>
  <c r="L55" i="1"/>
  <c r="K55" i="1"/>
  <c r="M54" i="1"/>
  <c r="F54" i="10" s="1"/>
  <c r="L54" i="1"/>
  <c r="K54" i="1"/>
  <c r="M53" i="1"/>
  <c r="F53" i="10" s="1"/>
  <c r="L53" i="1"/>
  <c r="K53" i="1"/>
  <c r="M51" i="1"/>
  <c r="F51" i="10" s="1"/>
  <c r="L51" i="1"/>
  <c r="K51" i="1"/>
  <c r="M50" i="1"/>
  <c r="L50" i="1"/>
  <c r="K50" i="1"/>
  <c r="M49" i="1"/>
  <c r="L49" i="1"/>
  <c r="K49" i="1"/>
  <c r="M48" i="1"/>
  <c r="F48" i="10" s="1"/>
  <c r="L48" i="1"/>
  <c r="K48" i="1"/>
  <c r="M47" i="1"/>
  <c r="F47" i="10" s="1"/>
  <c r="L47" i="1"/>
  <c r="K47" i="1"/>
  <c r="M46" i="1"/>
  <c r="L46" i="1"/>
  <c r="K46" i="1"/>
  <c r="M45" i="1"/>
  <c r="F45" i="10" s="1"/>
  <c r="L45" i="1"/>
  <c r="K45" i="1"/>
  <c r="M44" i="1"/>
  <c r="F44" i="10" s="1"/>
  <c r="L44" i="1"/>
  <c r="K44" i="1"/>
  <c r="M43" i="1"/>
  <c r="L43" i="1"/>
  <c r="K43" i="1"/>
  <c r="M42" i="1"/>
  <c r="F42" i="10" s="1"/>
  <c r="L42" i="1"/>
  <c r="K42" i="1"/>
  <c r="M41" i="1"/>
  <c r="F41" i="10" s="1"/>
  <c r="L41" i="1"/>
  <c r="K41" i="1"/>
  <c r="M40" i="1"/>
  <c r="F40" i="10" s="1"/>
  <c r="L40" i="1"/>
  <c r="K40" i="1"/>
  <c r="M39" i="1"/>
  <c r="L39" i="1"/>
  <c r="K39" i="1"/>
  <c r="M38" i="1"/>
  <c r="L38" i="1"/>
  <c r="K38" i="1"/>
  <c r="M37" i="1"/>
  <c r="F37" i="10" s="1"/>
  <c r="L37" i="1"/>
  <c r="K37" i="1"/>
  <c r="M36" i="1"/>
  <c r="F36" i="10" s="1"/>
  <c r="L36" i="1"/>
  <c r="K36" i="1"/>
  <c r="M34" i="1"/>
  <c r="F34" i="10" s="1"/>
  <c r="L34" i="1"/>
  <c r="K34" i="1"/>
  <c r="M33" i="1"/>
  <c r="F33" i="10" s="1"/>
  <c r="L33" i="1"/>
  <c r="K33" i="1"/>
  <c r="M32" i="1"/>
  <c r="L32" i="1"/>
  <c r="K32" i="1"/>
  <c r="M31" i="1"/>
  <c r="L31" i="1"/>
  <c r="K31" i="1"/>
  <c r="M30" i="1"/>
  <c r="F30" i="10" s="1"/>
  <c r="L30" i="1"/>
  <c r="K30" i="1"/>
  <c r="M29" i="1"/>
  <c r="L29" i="1"/>
  <c r="K29" i="1"/>
  <c r="M28" i="1"/>
  <c r="F28" i="10" s="1"/>
  <c r="L28" i="1"/>
  <c r="K28" i="1"/>
  <c r="M27" i="1"/>
  <c r="F27" i="10" s="1"/>
  <c r="L27" i="1"/>
  <c r="K27" i="1"/>
  <c r="M26" i="1"/>
  <c r="F26" i="10" s="1"/>
  <c r="L26" i="1"/>
  <c r="K26" i="1"/>
  <c r="M25" i="1"/>
  <c r="F25" i="10" s="1"/>
  <c r="L25" i="1"/>
  <c r="K25" i="1"/>
  <c r="M24" i="1"/>
  <c r="F24" i="10" s="1"/>
  <c r="L24" i="1"/>
  <c r="K24" i="1"/>
  <c r="M23" i="1"/>
  <c r="F23" i="10" s="1"/>
  <c r="L23" i="1"/>
  <c r="K23" i="1"/>
  <c r="M22" i="1"/>
  <c r="F22" i="10" s="1"/>
  <c r="L22" i="1"/>
  <c r="K22" i="1"/>
  <c r="M21" i="1"/>
  <c r="L21" i="1"/>
  <c r="K21" i="1"/>
  <c r="M20" i="1"/>
  <c r="L20" i="1"/>
  <c r="K20" i="1"/>
  <c r="M19" i="1"/>
  <c r="F19" i="10" s="1"/>
  <c r="L19" i="1"/>
  <c r="K19" i="1"/>
  <c r="M17" i="1"/>
  <c r="L17" i="1"/>
  <c r="K17" i="1"/>
  <c r="M16" i="1"/>
  <c r="L16" i="1"/>
  <c r="K16" i="1"/>
  <c r="M15" i="1"/>
  <c r="L15" i="1"/>
  <c r="K15" i="1"/>
  <c r="M14" i="1"/>
  <c r="L14" i="1"/>
  <c r="K14" i="1"/>
  <c r="M13" i="1"/>
  <c r="L13" i="1"/>
  <c r="K13" i="1"/>
  <c r="M12" i="1"/>
  <c r="L12" i="1"/>
  <c r="K12" i="1"/>
  <c r="M11" i="1"/>
  <c r="L11" i="1"/>
  <c r="K11" i="1"/>
  <c r="M10" i="1"/>
  <c r="L10" i="1"/>
  <c r="K10" i="1"/>
  <c r="M9" i="1"/>
  <c r="L9" i="1"/>
  <c r="K9" i="1"/>
  <c r="M8" i="1"/>
  <c r="L8" i="1"/>
  <c r="K8" i="1"/>
  <c r="M7" i="1"/>
  <c r="L7" i="1"/>
  <c r="K7" i="1"/>
  <c r="M6" i="1"/>
  <c r="L6" i="1"/>
  <c r="K6" i="1"/>
  <c r="M5" i="1"/>
  <c r="L5" i="1"/>
  <c r="K5" i="1"/>
  <c r="M4" i="1"/>
  <c r="L4" i="1"/>
  <c r="K4" i="1"/>
  <c r="M3" i="1"/>
  <c r="L3" i="1"/>
  <c r="K3" i="1"/>
  <c r="M2" i="1"/>
  <c r="F64" i="10" l="1"/>
  <c r="E30" i="12" s="1"/>
  <c r="F76" i="10"/>
  <c r="F25" i="12" s="1"/>
  <c r="F39" i="10"/>
  <c r="F59" i="10"/>
  <c r="F38" i="10"/>
  <c r="D21" i="12" s="1"/>
  <c r="F46" i="10"/>
  <c r="D29" i="12" s="1"/>
  <c r="F50" i="10"/>
  <c r="F70" i="10"/>
  <c r="F74" i="10"/>
  <c r="F23" i="12" s="1"/>
  <c r="F20" i="10"/>
  <c r="C20" i="12" s="1"/>
  <c r="F32" i="10"/>
  <c r="F80" i="10"/>
  <c r="F29" i="12" s="1"/>
  <c r="F84" i="10"/>
  <c r="F31" i="10"/>
  <c r="C31" i="12" s="1"/>
  <c r="F43" i="10"/>
  <c r="F79" i="10"/>
  <c r="F21" i="10"/>
  <c r="C21" i="12" s="1"/>
  <c r="F29" i="10"/>
  <c r="F49" i="10"/>
  <c r="D32" i="12" s="1"/>
  <c r="F65" i="10"/>
  <c r="F77" i="10"/>
  <c r="F81" i="10"/>
  <c r="F30" i="12" s="1"/>
  <c r="F85" i="10"/>
  <c r="F12" i="10"/>
  <c r="B29" i="12" s="1"/>
  <c r="F3" i="10"/>
  <c r="B20" i="12" s="1"/>
  <c r="F7" i="10"/>
  <c r="B24" i="12" s="1"/>
  <c r="F11" i="10"/>
  <c r="B28" i="12" s="1"/>
  <c r="F15" i="10"/>
  <c r="B32" i="12" s="1"/>
  <c r="F16" i="10"/>
  <c r="B33" i="12" s="1"/>
  <c r="F2" i="10"/>
  <c r="B19" i="12" s="1"/>
  <c r="F6" i="10"/>
  <c r="B23" i="12" s="1"/>
  <c r="F10" i="10"/>
  <c r="B27" i="12" s="1"/>
  <c r="F14" i="10"/>
  <c r="B31" i="12" s="1"/>
  <c r="F4" i="10"/>
  <c r="B21" i="12" s="1"/>
  <c r="F8" i="10"/>
  <c r="B25" i="12" s="1"/>
  <c r="F5" i="10"/>
  <c r="B22" i="12" s="1"/>
  <c r="F9" i="10"/>
  <c r="B26" i="12" s="1"/>
  <c r="F13" i="10"/>
  <c r="B30" i="12" s="1"/>
  <c r="F17" i="10"/>
  <c r="B34" i="12" s="1"/>
  <c r="N73" i="1"/>
  <c r="G73" i="10" s="1"/>
  <c r="N77" i="1"/>
  <c r="G77" i="10" s="1"/>
  <c r="N81" i="1"/>
  <c r="G81" i="10" s="1"/>
  <c r="N85" i="1"/>
  <c r="G85" i="10" s="1"/>
  <c r="N55" i="1"/>
  <c r="G55" i="10" s="1"/>
  <c r="H55" i="10" s="1"/>
  <c r="E4" i="12" s="1"/>
  <c r="N59" i="1"/>
  <c r="G59" i="10" s="1"/>
  <c r="N63" i="1"/>
  <c r="G63" i="10" s="1"/>
  <c r="N67" i="1"/>
  <c r="G67" i="10" s="1"/>
  <c r="N37" i="1"/>
  <c r="G37" i="10" s="1"/>
  <c r="H37" i="10" s="1"/>
  <c r="D3" i="12" s="1"/>
  <c r="N41" i="1"/>
  <c r="G41" i="10" s="1"/>
  <c r="H41" i="10" s="1"/>
  <c r="D7" i="12" s="1"/>
  <c r="N45" i="1"/>
  <c r="G45" i="10" s="1"/>
  <c r="H45" i="10" s="1"/>
  <c r="D11" i="12" s="1"/>
  <c r="N49" i="1"/>
  <c r="G49" i="10" s="1"/>
  <c r="N19" i="1"/>
  <c r="G19" i="10" s="1"/>
  <c r="H19" i="10" s="1"/>
  <c r="C2" i="12" s="1"/>
  <c r="N23" i="1"/>
  <c r="G23" i="10" s="1"/>
  <c r="N27" i="1"/>
  <c r="G27" i="10" s="1"/>
  <c r="H27" i="10" s="1"/>
  <c r="C10" i="12" s="1"/>
  <c r="N31" i="1"/>
  <c r="G31" i="10" s="1"/>
  <c r="D34" i="12"/>
  <c r="E27" i="12"/>
  <c r="F24" i="12"/>
  <c r="F32" i="12"/>
  <c r="C25" i="12"/>
  <c r="D30" i="12"/>
  <c r="E19" i="12"/>
  <c r="F20" i="12"/>
  <c r="N5" i="1"/>
  <c r="G5" i="10" s="1"/>
  <c r="N9" i="1"/>
  <c r="G9" i="10" s="1"/>
  <c r="N13" i="1"/>
  <c r="G13" i="10" s="1"/>
  <c r="N17" i="1"/>
  <c r="G17" i="10" s="1"/>
  <c r="C19" i="12"/>
  <c r="N21" i="1"/>
  <c r="G21" i="10" s="1"/>
  <c r="C23" i="12"/>
  <c r="N25" i="1"/>
  <c r="G25" i="10" s="1"/>
  <c r="C27" i="12"/>
  <c r="N29" i="1"/>
  <c r="G29" i="10" s="1"/>
  <c r="N33" i="1"/>
  <c r="G33" i="10" s="1"/>
  <c r="D20" i="12"/>
  <c r="N39" i="1"/>
  <c r="G39" i="10" s="1"/>
  <c r="D24" i="12"/>
  <c r="N43" i="1"/>
  <c r="G43" i="10" s="1"/>
  <c r="D28" i="12"/>
  <c r="N47" i="1"/>
  <c r="G47" i="10" s="1"/>
  <c r="H47" i="10" s="1"/>
  <c r="D13" i="12" s="1"/>
  <c r="N51" i="1"/>
  <c r="G51" i="10" s="1"/>
  <c r="N53" i="1"/>
  <c r="G53" i="10" s="1"/>
  <c r="E21" i="12"/>
  <c r="N57" i="1"/>
  <c r="G57" i="10" s="1"/>
  <c r="H57" i="10" s="1"/>
  <c r="E6" i="12" s="1"/>
  <c r="N61" i="1"/>
  <c r="G61" i="10" s="1"/>
  <c r="E29" i="12"/>
  <c r="N65" i="1"/>
  <c r="G65" i="10" s="1"/>
  <c r="E33" i="12"/>
  <c r="C33" i="12"/>
  <c r="E23" i="12"/>
  <c r="N20" i="1"/>
  <c r="G20" i="10" s="1"/>
  <c r="C22" i="12"/>
  <c r="N24" i="1"/>
  <c r="G24" i="10" s="1"/>
  <c r="H24" i="10" s="1"/>
  <c r="C7" i="12" s="1"/>
  <c r="C26" i="12"/>
  <c r="N28" i="1"/>
  <c r="G28" i="10" s="1"/>
  <c r="C30" i="12"/>
  <c r="N32" i="1"/>
  <c r="G32" i="10" s="1"/>
  <c r="C34" i="12"/>
  <c r="D19" i="12"/>
  <c r="N38" i="1"/>
  <c r="G38" i="10" s="1"/>
  <c r="D23" i="12"/>
  <c r="N42" i="1"/>
  <c r="G42" i="10" s="1"/>
  <c r="D27" i="12"/>
  <c r="N46" i="1"/>
  <c r="G46" i="10" s="1"/>
  <c r="D31" i="12"/>
  <c r="N50" i="1"/>
  <c r="G50" i="10" s="1"/>
  <c r="E20" i="12"/>
  <c r="N56" i="1"/>
  <c r="G56" i="10" s="1"/>
  <c r="E24" i="12"/>
  <c r="N60" i="1"/>
  <c r="G60" i="10" s="1"/>
  <c r="E28" i="12"/>
  <c r="N64" i="1"/>
  <c r="G64" i="10" s="1"/>
  <c r="E32" i="12"/>
  <c r="N68" i="1"/>
  <c r="G68" i="10" s="1"/>
  <c r="N70" i="1"/>
  <c r="G70" i="10" s="1"/>
  <c r="F21" i="12"/>
  <c r="N74" i="1"/>
  <c r="G74" i="10" s="1"/>
  <c r="N78" i="1"/>
  <c r="G78" i="10" s="1"/>
  <c r="H78" i="10" s="1"/>
  <c r="F10" i="12" s="1"/>
  <c r="N82" i="1"/>
  <c r="G82" i="10" s="1"/>
  <c r="H82" i="10" s="1"/>
  <c r="F14" i="12" s="1"/>
  <c r="N22" i="1"/>
  <c r="G22" i="10" s="1"/>
  <c r="C24" i="12"/>
  <c r="N26" i="1"/>
  <c r="G26" i="10" s="1"/>
  <c r="H26" i="10" s="1"/>
  <c r="C9" i="12" s="1"/>
  <c r="C28" i="12"/>
  <c r="N30" i="1"/>
  <c r="G30" i="10" s="1"/>
  <c r="H30" i="10" s="1"/>
  <c r="C13" i="12" s="1"/>
  <c r="N34" i="1"/>
  <c r="G34" i="10" s="1"/>
  <c r="N36" i="1"/>
  <c r="G36" i="10" s="1"/>
  <c r="N40" i="1"/>
  <c r="G40" i="10" s="1"/>
  <c r="H40" i="10" s="1"/>
  <c r="D6" i="12" s="1"/>
  <c r="D25" i="12"/>
  <c r="N44" i="1"/>
  <c r="G44" i="10" s="1"/>
  <c r="H44" i="10" s="1"/>
  <c r="D10" i="12" s="1"/>
  <c r="N48" i="1"/>
  <c r="G48" i="10" s="1"/>
  <c r="N54" i="1"/>
  <c r="G54" i="10" s="1"/>
  <c r="E22" i="12"/>
  <c r="N58" i="1"/>
  <c r="G58" i="10" s="1"/>
  <c r="H58" i="10" s="1"/>
  <c r="E7" i="12" s="1"/>
  <c r="E26" i="12"/>
  <c r="N62" i="1"/>
  <c r="G62" i="10" s="1"/>
  <c r="N66" i="1"/>
  <c r="G66" i="10" s="1"/>
  <c r="H66" i="10" s="1"/>
  <c r="E15" i="12" s="1"/>
  <c r="E34" i="12"/>
  <c r="N72" i="1"/>
  <c r="G72" i="10" s="1"/>
  <c r="N76" i="1"/>
  <c r="G76" i="10" s="1"/>
  <c r="F27" i="12"/>
  <c r="N80" i="1"/>
  <c r="G80" i="10" s="1"/>
  <c r="F31" i="12"/>
  <c r="N84" i="1"/>
  <c r="G84" i="10" s="1"/>
  <c r="N71" i="1"/>
  <c r="G71" i="10" s="1"/>
  <c r="F22" i="12"/>
  <c r="N75" i="1"/>
  <c r="G75" i="10" s="1"/>
  <c r="N79" i="1"/>
  <c r="G79" i="10" s="1"/>
  <c r="N83" i="1"/>
  <c r="G83" i="10" s="1"/>
  <c r="H83" i="10" s="1"/>
  <c r="F15" i="12" s="1"/>
  <c r="N6" i="1"/>
  <c r="G6" i="10" s="1"/>
  <c r="N10" i="1"/>
  <c r="G10" i="10" s="1"/>
  <c r="N14" i="1"/>
  <c r="G14" i="10" s="1"/>
  <c r="N4" i="1"/>
  <c r="G4" i="10" s="1"/>
  <c r="N8" i="1"/>
  <c r="G8" i="10" s="1"/>
  <c r="N12" i="1"/>
  <c r="G12" i="10" s="1"/>
  <c r="N16" i="1"/>
  <c r="G16" i="10" s="1"/>
  <c r="N3" i="1"/>
  <c r="G3" i="10" s="1"/>
  <c r="N7" i="1"/>
  <c r="G7" i="10" s="1"/>
  <c r="N11" i="1"/>
  <c r="G11" i="10" s="1"/>
  <c r="N15" i="1"/>
  <c r="G15" i="10" s="1"/>
  <c r="H59" i="10" l="1"/>
  <c r="E8" i="12" s="1"/>
  <c r="H81" i="10"/>
  <c r="F13" i="12" s="1"/>
  <c r="H3" i="10"/>
  <c r="B3" i="12" s="1"/>
  <c r="H80" i="10"/>
  <c r="F12" i="12" s="1"/>
  <c r="F19" i="12"/>
  <c r="H14" i="10"/>
  <c r="B14" i="12" s="1"/>
  <c r="H21" i="10"/>
  <c r="C4" i="12" s="1"/>
  <c r="H6" i="10"/>
  <c r="B6" i="12" s="1"/>
  <c r="H79" i="10"/>
  <c r="F11" i="12" s="1"/>
  <c r="H20" i="10"/>
  <c r="C3" i="12" s="1"/>
  <c r="H84" i="10"/>
  <c r="F16" i="12" s="1"/>
  <c r="F34" i="12"/>
  <c r="F26" i="12"/>
  <c r="E31" i="12"/>
  <c r="C29" i="12"/>
  <c r="F28" i="12"/>
  <c r="D26" i="12"/>
  <c r="F33" i="12"/>
  <c r="C32" i="12"/>
  <c r="D33" i="12"/>
  <c r="E25" i="12"/>
  <c r="D22" i="12"/>
  <c r="H77" i="10"/>
  <c r="F9" i="12" s="1"/>
  <c r="H74" i="10"/>
  <c r="F6" i="12" s="1"/>
  <c r="H8" i="10"/>
  <c r="B8" i="12" s="1"/>
  <c r="H13" i="10"/>
  <c r="B13" i="12" s="1"/>
  <c r="H73" i="10"/>
  <c r="F5" i="12" s="1"/>
  <c r="H9" i="10"/>
  <c r="B9" i="12" s="1"/>
  <c r="H11" i="10"/>
  <c r="B11" i="12" s="1"/>
  <c r="H10" i="10"/>
  <c r="B10" i="12" s="1"/>
  <c r="H65" i="10"/>
  <c r="E14" i="12" s="1"/>
  <c r="H5" i="10"/>
  <c r="B5" i="12" s="1"/>
  <c r="H70" i="10"/>
  <c r="F2" i="12" s="1"/>
  <c r="H85" i="10"/>
  <c r="F17" i="12" s="1"/>
  <c r="H76" i="10"/>
  <c r="F8" i="12" s="1"/>
  <c r="H29" i="10"/>
  <c r="C12" i="12" s="1"/>
  <c r="H43" i="10"/>
  <c r="D9" i="12" s="1"/>
  <c r="H60" i="10"/>
  <c r="E9" i="12" s="1"/>
  <c r="H56" i="10"/>
  <c r="E5" i="12" s="1"/>
  <c r="H63" i="10"/>
  <c r="E12" i="12" s="1"/>
  <c r="H67" i="10"/>
  <c r="E16" i="12" s="1"/>
  <c r="H62" i="10"/>
  <c r="E11" i="12" s="1"/>
  <c r="H64" i="10"/>
  <c r="E13" i="12" s="1"/>
  <c r="H23" i="10"/>
  <c r="C6" i="12" s="1"/>
  <c r="H75" i="10"/>
  <c r="F7" i="12" s="1"/>
  <c r="H42" i="10"/>
  <c r="D8" i="12" s="1"/>
  <c r="H49" i="10"/>
  <c r="D15" i="12" s="1"/>
  <c r="H31" i="10"/>
  <c r="C14" i="12" s="1"/>
  <c r="H16" i="10"/>
  <c r="B16" i="12" s="1"/>
  <c r="H51" i="10"/>
  <c r="D17" i="12" s="1"/>
  <c r="H38" i="10"/>
  <c r="D4" i="12" s="1"/>
  <c r="H12" i="10"/>
  <c r="B12" i="12" s="1"/>
  <c r="H54" i="10"/>
  <c r="E3" i="12" s="1"/>
  <c r="H36" i="10"/>
  <c r="D2" i="12" s="1"/>
  <c r="H50" i="10"/>
  <c r="D16" i="12" s="1"/>
  <c r="H32" i="10"/>
  <c r="C15" i="12" s="1"/>
  <c r="H28" i="10"/>
  <c r="C11" i="12" s="1"/>
  <c r="H34" i="10"/>
  <c r="C17" i="12" s="1"/>
  <c r="H46" i="10"/>
  <c r="D12" i="12" s="1"/>
  <c r="H71" i="10"/>
  <c r="F3" i="12" s="1"/>
  <c r="H39" i="10"/>
  <c r="D5" i="12" s="1"/>
  <c r="H33" i="10"/>
  <c r="C16" i="12" s="1"/>
  <c r="H53" i="10"/>
  <c r="E2" i="12" s="1"/>
  <c r="H61" i="10"/>
  <c r="E10" i="12" s="1"/>
  <c r="H72" i="10"/>
  <c r="F4" i="12" s="1"/>
  <c r="H17" i="10"/>
  <c r="B17" i="12" s="1"/>
  <c r="H25" i="10"/>
  <c r="C8" i="12" s="1"/>
  <c r="H48" i="10"/>
  <c r="D14" i="12" s="1"/>
  <c r="H22" i="10"/>
  <c r="C5" i="12" s="1"/>
  <c r="H68" i="10"/>
  <c r="E17" i="12" s="1"/>
  <c r="H15" i="10"/>
  <c r="B15" i="12" s="1"/>
  <c r="H4" i="10"/>
  <c r="B4" i="12" s="1"/>
  <c r="H7" i="10"/>
  <c r="B7" i="12" s="1"/>
  <c r="A2" i="10"/>
  <c r="D2" i="10" s="1"/>
  <c r="L2" i="1" l="1"/>
  <c r="K2" i="1"/>
  <c r="N2" i="1" l="1"/>
  <c r="G2" i="10" s="1"/>
  <c r="H2" i="10" l="1"/>
  <c r="B2" i="12" s="1"/>
</calcChain>
</file>

<file path=xl/sharedStrings.xml><?xml version="1.0" encoding="utf-8"?>
<sst xmlns="http://schemas.openxmlformats.org/spreadsheetml/2006/main" count="71" uniqueCount="66">
  <si>
    <t>average n_R</t>
  </si>
  <si>
    <t>average n_I</t>
  </si>
  <si>
    <t>real x</t>
  </si>
  <si>
    <t>Real x</t>
  </si>
  <si>
    <t>Unscaled</t>
  </si>
  <si>
    <t>M</t>
  </si>
  <si>
    <t>n_eff real (x)</t>
  </si>
  <si>
    <t>n_eff imag (x)</t>
  </si>
  <si>
    <t>loss (x) (dB/m)</t>
  </si>
  <si>
    <t>n_eff real (y)</t>
  </si>
  <si>
    <t>n_eff imag (y)</t>
  </si>
  <si>
    <t>loss (y) (dB/m)</t>
  </si>
  <si>
    <t>Loss in 1 wl</t>
  </si>
  <si>
    <t>(7 ; 0.1)</t>
  </si>
  <si>
    <t>(7 ; 0.2)</t>
  </si>
  <si>
    <t>(7 ; 0.3)</t>
  </si>
  <si>
    <t>Scaled</t>
  </si>
  <si>
    <t>Scaled loss</t>
  </si>
  <si>
    <t>(9 ; 0.1)</t>
  </si>
  <si>
    <t>(9 ; 0.2)</t>
  </si>
  <si>
    <t>In all calculations, r_c=15 micron, and other structural parameters are scaled to this</t>
  </si>
  <si>
    <t>Sheet "Raw results" contains the following data:</t>
  </si>
  <si>
    <t>Column A</t>
  </si>
  <si>
    <t>The M value</t>
  </si>
  <si>
    <t>Columns B</t>
  </si>
  <si>
    <t>Columns C and G</t>
  </si>
  <si>
    <t>Columns D to F</t>
  </si>
  <si>
    <t>Raw data from the Comsol calculations for the x polarisation of the fundamental mode: real and imaginary parts of the effective index, and the confinement loss</t>
  </si>
  <si>
    <t>Columns H to J</t>
  </si>
  <si>
    <t>Raw data from the Comsol calculations for the y polarisation of the fundamental mode: real and imaginary parts of the effective index, and the confinement loss</t>
  </si>
  <si>
    <t>Column K</t>
  </si>
  <si>
    <t>Average real part of the effective index, calculated from columns D and H</t>
  </si>
  <si>
    <t>Column L</t>
  </si>
  <si>
    <t>Average imaginary part of the effective index, calculated from columns E and I</t>
  </si>
  <si>
    <t>Column M</t>
  </si>
  <si>
    <t>Average loss incurred in propagation through one wavelength, calculated from columns F and J</t>
  </si>
  <si>
    <t>Column N</t>
  </si>
  <si>
    <t>Normalised transverse wavevector x, as defined in Equation (2) of the paper, and calculated from columns K and L</t>
  </si>
  <si>
    <t>Sheet "Processed results" contains the following data:</t>
  </si>
  <si>
    <t>Columns A, B and E</t>
  </si>
  <si>
    <t>Column C</t>
  </si>
  <si>
    <t>Column D</t>
  </si>
  <si>
    <t>Column F</t>
  </si>
  <si>
    <t>The loss in one wavelength, taken from column M of "Raw results"</t>
  </si>
  <si>
    <t>Column G</t>
  </si>
  <si>
    <t>The real part of the normalised transverse wavelength, taken from column N of "Raw results"</t>
  </si>
  <si>
    <t>Column H</t>
  </si>
  <si>
    <t>The scaled confinement loss, defined in Equation (9) in the paper. This uses cell $J$2, which contains the value of x_0, the first zero of the J_0 Bessel function</t>
  </si>
  <si>
    <t>All the data is extracted from the relevant parts of the "Processed results" sheet</t>
  </si>
  <si>
    <t xml:space="preserve">Rows 2 to 17 contain the scaled confinement loss data </t>
  </si>
  <si>
    <t xml:space="preserve">Rows 19 to 34 contain the unscaled confinement loss data (not used in the paper) </t>
  </si>
  <si>
    <t>This spreadsheet contains the data presented in Figure 5 for jacketed structures</t>
  </si>
  <si>
    <t>Sheet "Final" contains the data used for the triangle points in Figure 5</t>
  </si>
  <si>
    <t>average loss in 1 wl</t>
  </si>
  <si>
    <t>The selected structures are defined by the number of capillaries (M) and the normalised gap between capillaries (gamma)</t>
  </si>
  <si>
    <t>In all calculations, lambda_0=1 micron, and the glass width is anti-resonant (i.e. Omega=1)</t>
  </si>
  <si>
    <t xml:space="preserve">Calculations are performed with a range of dielectric constants, epsilon, from 1.5 to 3.0 </t>
  </si>
  <si>
    <t>The gamma value</t>
  </si>
  <si>
    <t>The epsilon value</t>
  </si>
  <si>
    <t xml:space="preserve">The M, gamma and epsilon values, taken from columns A, B and C of "Raw results" </t>
  </si>
  <si>
    <t>The normalised anti-resonant glass thickness, calculated using Equation (6) of the paper. This uses the epsilon value from column E</t>
  </si>
  <si>
    <t>The normalised inner radius, rho, calculated using Equation (5) of the paper</t>
  </si>
  <si>
    <t>epsilon</t>
  </si>
  <si>
    <t>gamma</t>
  </si>
  <si>
    <t>omega_AR</t>
  </si>
  <si>
    <t>rho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</si>
</sst>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00000E+00"/>
    <numFmt numFmtId="165" formatCode="0.00000000"/>
    <numFmt numFmtId="166" formatCode="0.00000"/>
    <numFmt numFmtId="167" formatCode="0.00000E+00"/>
    <numFmt numFmtId="168" formatCode="0.0000000000"/>
    <numFmt numFmtId="169" formatCode="0.0000"/>
    <numFmt numFmtId="170" formatCode="0.000000"/>
  </numFmts>
  <fonts count="2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166" fontId="0" fillId="0" borderId="0" xfId="0" applyNumberFormat="1"/>
    <xf numFmtId="167" fontId="0" fillId="0" borderId="0" xfId="0" applyNumberFormat="1"/>
    <xf numFmtId="168" fontId="0" fillId="0" borderId="0" xfId="0" applyNumberFormat="1" applyAlignment="1">
      <alignment horizontal="center"/>
    </xf>
    <xf numFmtId="167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7" fontId="0" fillId="0" borderId="0" xfId="0" applyNumberFormat="1" applyAlignment="1">
      <alignment horizontal="right"/>
    </xf>
    <xf numFmtId="168" fontId="0" fillId="0" borderId="0" xfId="0" applyNumberFormat="1"/>
    <xf numFmtId="170" fontId="0" fillId="0" borderId="0" xfId="0" applyNumberFormat="1" applyAlignment="1">
      <alignment horizontal="center" vertical="center"/>
    </xf>
    <xf numFmtId="170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35"/>
  <sheetViews>
    <sheetView tabSelected="1" workbookViewId="0">
      <selection activeCell="B26" sqref="B26"/>
    </sheetView>
  </sheetViews>
  <sheetFormatPr defaultRowHeight="15"/>
  <cols>
    <col min="1" max="1" width="19.7109375" customWidth="1"/>
    <col min="2" max="2" width="146.85546875" bestFit="1" customWidth="1"/>
  </cols>
  <sheetData>
    <row r="2" spans="1:2">
      <c r="A2" t="s">
        <v>51</v>
      </c>
    </row>
    <row r="4" spans="1:2">
      <c r="A4" t="s">
        <v>54</v>
      </c>
    </row>
    <row r="5" spans="1:2">
      <c r="A5" t="s">
        <v>20</v>
      </c>
    </row>
    <row r="6" spans="1:2">
      <c r="A6" t="s">
        <v>55</v>
      </c>
    </row>
    <row r="7" spans="1:2">
      <c r="A7" t="s">
        <v>56</v>
      </c>
    </row>
    <row r="9" spans="1:2">
      <c r="A9" t="s">
        <v>21</v>
      </c>
    </row>
    <row r="11" spans="1:2">
      <c r="A11" t="s">
        <v>22</v>
      </c>
      <c r="B11" t="s">
        <v>23</v>
      </c>
    </row>
    <row r="12" spans="1:2">
      <c r="A12" t="s">
        <v>24</v>
      </c>
      <c r="B12" t="s">
        <v>57</v>
      </c>
    </row>
    <row r="13" spans="1:2">
      <c r="A13" t="s">
        <v>25</v>
      </c>
      <c r="B13" t="s">
        <v>58</v>
      </c>
    </row>
    <row r="14" spans="1:2">
      <c r="A14" t="s">
        <v>26</v>
      </c>
      <c r="B14" t="s">
        <v>27</v>
      </c>
    </row>
    <row r="15" spans="1:2">
      <c r="A15" t="s">
        <v>28</v>
      </c>
      <c r="B15" t="s">
        <v>29</v>
      </c>
    </row>
    <row r="16" spans="1:2">
      <c r="A16" t="s">
        <v>30</v>
      </c>
      <c r="B16" t="s">
        <v>31</v>
      </c>
    </row>
    <row r="17" spans="1:2">
      <c r="A17" t="s">
        <v>32</v>
      </c>
      <c r="B17" t="s">
        <v>33</v>
      </c>
    </row>
    <row r="18" spans="1:2">
      <c r="A18" t="s">
        <v>34</v>
      </c>
      <c r="B18" t="s">
        <v>35</v>
      </c>
    </row>
    <row r="19" spans="1:2">
      <c r="A19" t="s">
        <v>36</v>
      </c>
      <c r="B19" t="s">
        <v>37</v>
      </c>
    </row>
    <row r="21" spans="1:2">
      <c r="A21" t="s">
        <v>38</v>
      </c>
    </row>
    <row r="23" spans="1:2">
      <c r="A23" t="s">
        <v>39</v>
      </c>
      <c r="B23" t="s">
        <v>59</v>
      </c>
    </row>
    <row r="24" spans="1:2">
      <c r="A24" t="s">
        <v>40</v>
      </c>
      <c r="B24" t="s">
        <v>60</v>
      </c>
    </row>
    <row r="25" spans="1:2">
      <c r="A25" t="s">
        <v>41</v>
      </c>
      <c r="B25" t="s">
        <v>61</v>
      </c>
    </row>
    <row r="26" spans="1:2">
      <c r="A26" t="s">
        <v>42</v>
      </c>
      <c r="B26" t="s">
        <v>43</v>
      </c>
    </row>
    <row r="27" spans="1:2">
      <c r="A27" t="s">
        <v>44</v>
      </c>
      <c r="B27" t="s">
        <v>45</v>
      </c>
    </row>
    <row r="28" spans="1:2">
      <c r="A28" t="s">
        <v>46</v>
      </c>
      <c r="B28" t="s">
        <v>47</v>
      </c>
    </row>
    <row r="30" spans="1:2">
      <c r="A30" t="s">
        <v>52</v>
      </c>
    </row>
    <row r="32" spans="1:2">
      <c r="A32" t="s">
        <v>48</v>
      </c>
    </row>
    <row r="34" spans="1:1">
      <c r="A34" t="s">
        <v>49</v>
      </c>
    </row>
    <row r="35" spans="1:1">
      <c r="A35" t="s">
        <v>50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workbookViewId="0">
      <selection activeCell="A2" sqref="A2"/>
    </sheetView>
  </sheetViews>
  <sheetFormatPr defaultRowHeight="15"/>
  <cols>
    <col min="1" max="1" width="10" style="7" bestFit="1" customWidth="1"/>
    <col min="2" max="6" width="15.7109375" style="9" customWidth="1"/>
  </cols>
  <sheetData>
    <row r="1" spans="1:8">
      <c r="A1" s="7" t="s">
        <v>62</v>
      </c>
      <c r="B1" s="9" t="s">
        <v>13</v>
      </c>
      <c r="C1" s="9" t="s">
        <v>14</v>
      </c>
      <c r="D1" s="9" t="s">
        <v>15</v>
      </c>
      <c r="E1" s="9" t="s">
        <v>18</v>
      </c>
      <c r="F1" s="9" t="s">
        <v>19</v>
      </c>
    </row>
    <row r="2" spans="1:8">
      <c r="A2" s="7">
        <f>'Processed results'!E2</f>
        <v>1.5</v>
      </c>
      <c r="B2" s="9">
        <f>'Processed results'!H2</f>
        <v>1.8512710796178176E-8</v>
      </c>
      <c r="C2" s="9">
        <f>'Processed results'!H19</f>
        <v>2.0092863489231807E-8</v>
      </c>
      <c r="D2" s="9">
        <f>'Processed results'!H36</f>
        <v>2.422220873932795E-8</v>
      </c>
      <c r="E2" s="9">
        <f>'Processed results'!H53</f>
        <v>2.1733539259856665E-8</v>
      </c>
      <c r="F2" s="9">
        <f>'Processed results'!H70</f>
        <v>2.8596815915287903E-8</v>
      </c>
      <c r="H2" t="s">
        <v>16</v>
      </c>
    </row>
    <row r="3" spans="1:8">
      <c r="A3" s="7">
        <f>'Processed results'!E3</f>
        <v>1.6</v>
      </c>
      <c r="B3" s="9">
        <f>'Processed results'!H3</f>
        <v>1.5986585199693721E-8</v>
      </c>
      <c r="C3" s="9">
        <f>'Processed results'!H20</f>
        <v>1.7304045258639656E-8</v>
      </c>
      <c r="D3" s="9">
        <f>'Processed results'!H37</f>
        <v>2.0673789808812418E-8</v>
      </c>
      <c r="E3" s="9">
        <f>'Processed results'!H54</f>
        <v>1.9279250239321335E-8</v>
      </c>
      <c r="F3" s="9">
        <f>'Processed results'!H71</f>
        <v>2.3786170249784113E-8</v>
      </c>
    </row>
    <row r="4" spans="1:8">
      <c r="A4" s="7">
        <f>'Processed results'!E4</f>
        <v>1.7</v>
      </c>
      <c r="B4" s="9">
        <f>'Processed results'!H4</f>
        <v>1.449934878494148E-8</v>
      </c>
      <c r="C4" s="9">
        <f>'Processed results'!H21</f>
        <v>1.5623205214607308E-8</v>
      </c>
      <c r="D4" s="9">
        <f>'Processed results'!H38</f>
        <v>1.8583929680157696E-8</v>
      </c>
      <c r="E4" s="9">
        <f>'Processed results'!H55</f>
        <v>1.7171368723095441E-8</v>
      </c>
      <c r="F4" s="9">
        <f>'Processed results'!H72</f>
        <v>2.1357435274195249E-8</v>
      </c>
    </row>
    <row r="5" spans="1:8">
      <c r="A5" s="7">
        <f>'Processed results'!E5</f>
        <v>1.8</v>
      </c>
      <c r="B5" s="9">
        <f>'Processed results'!H5</f>
        <v>1.3505929110371861E-8</v>
      </c>
      <c r="C5" s="9">
        <f>'Processed results'!H22</f>
        <v>1.4538124101912274E-8</v>
      </c>
      <c r="D5" s="9">
        <f>'Processed results'!H39</f>
        <v>1.7208544619859759E-8</v>
      </c>
      <c r="E5" s="9">
        <f>'Processed results'!H56</f>
        <v>1.5660036881270324E-8</v>
      </c>
      <c r="F5" s="9">
        <f>'Processed results'!H73</f>
        <v>1.965502064570197E-8</v>
      </c>
    </row>
    <row r="6" spans="1:8">
      <c r="A6" s="7">
        <f>'Processed results'!E6</f>
        <v>1.9</v>
      </c>
      <c r="B6" s="9">
        <f>'Processed results'!H6</f>
        <v>1.2870073354615658E-8</v>
      </c>
      <c r="C6" s="9">
        <f>'Processed results'!H23</f>
        <v>1.3781613925930532E-8</v>
      </c>
      <c r="D6" s="9">
        <f>'Processed results'!H40</f>
        <v>1.6248199670672715E-8</v>
      </c>
      <c r="E6" s="9">
        <f>'Processed results'!H57</f>
        <v>1.4918914104737674E-8</v>
      </c>
      <c r="F6" s="9">
        <f>'Processed results'!H74</f>
        <v>1.8194417598358227E-8</v>
      </c>
    </row>
    <row r="7" spans="1:8">
      <c r="A7" s="7">
        <f>'Processed results'!E7</f>
        <v>2</v>
      </c>
      <c r="B7" s="9">
        <f>'Processed results'!H7</f>
        <v>1.2493997622088068E-8</v>
      </c>
      <c r="C7" s="9">
        <f>'Processed results'!H24</f>
        <v>1.3333741531108305E-8</v>
      </c>
      <c r="D7" s="9">
        <f>'Processed results'!H41</f>
        <v>1.5572620019856541E-8</v>
      </c>
      <c r="E7" s="9">
        <f>'Processed results'!H58</f>
        <v>1.4235982408996756E-8</v>
      </c>
      <c r="F7" s="9">
        <f>'Processed results'!H75</f>
        <v>1.7610755705015111E-8</v>
      </c>
    </row>
    <row r="8" spans="1:8">
      <c r="A8" s="7">
        <f>'Processed results'!E8</f>
        <v>2.1</v>
      </c>
      <c r="B8" s="9">
        <f>'Processed results'!H8</f>
        <v>1.2257040973347026E-8</v>
      </c>
      <c r="C8" s="9">
        <f>'Processed results'!H25</f>
        <v>1.3071270314928532E-8</v>
      </c>
      <c r="D8" s="9">
        <f>'Processed results'!H42</f>
        <v>1.523540046464427E-8</v>
      </c>
      <c r="E8" s="9">
        <f>'Processed results'!H59</f>
        <v>1.3866208086269421E-8</v>
      </c>
      <c r="F8" s="9">
        <f>'Processed results'!H76</f>
        <v>1.724009920211875E-8</v>
      </c>
    </row>
    <row r="9" spans="1:8">
      <c r="A9" s="7">
        <f>'Processed results'!E9</f>
        <v>2.2000000000000002</v>
      </c>
      <c r="B9" s="9">
        <f>'Processed results'!H9</f>
        <v>1.214323534652329E-8</v>
      </c>
      <c r="C9" s="9">
        <f>'Processed results'!H26</f>
        <v>1.2899485000869803E-8</v>
      </c>
      <c r="D9" s="9">
        <f>'Processed results'!H43</f>
        <v>1.5006747833306E-8</v>
      </c>
      <c r="E9" s="9">
        <f>'Processed results'!H60</f>
        <v>1.3691672773369168E-8</v>
      </c>
      <c r="F9" s="9">
        <f>'Processed results'!H77</f>
        <v>1.6897272827776976E-8</v>
      </c>
    </row>
    <row r="10" spans="1:8">
      <c r="A10" s="7">
        <f>'Processed results'!E10</f>
        <v>2.2999999999999998</v>
      </c>
      <c r="B10" s="9">
        <f>'Processed results'!H10</f>
        <v>1.2138139480521118E-8</v>
      </c>
      <c r="C10" s="9">
        <f>'Processed results'!H27</f>
        <v>1.2838042757499213E-8</v>
      </c>
      <c r="D10" s="9">
        <f>'Processed results'!H44</f>
        <v>1.485953147845489E-8</v>
      </c>
      <c r="E10" s="9">
        <f>'Processed results'!H61</f>
        <v>1.3621418153326482E-8</v>
      </c>
      <c r="F10" s="9">
        <f>'Processed results'!H78</f>
        <v>1.6651811163489298E-8</v>
      </c>
    </row>
    <row r="11" spans="1:8">
      <c r="A11" s="7">
        <f>'Processed results'!E11</f>
        <v>2.4</v>
      </c>
      <c r="B11" s="9">
        <f>'Processed results'!H11</f>
        <v>1.2201984235798209E-8</v>
      </c>
      <c r="C11" s="9">
        <f>'Processed results'!H28</f>
        <v>1.2874097746247324E-8</v>
      </c>
      <c r="D11" s="9">
        <f>'Processed results'!H45</f>
        <v>1.4797368511241681E-8</v>
      </c>
      <c r="E11" s="9">
        <f>'Processed results'!H62</f>
        <v>1.3622899982635449E-8</v>
      </c>
      <c r="F11" s="9">
        <f>'Processed results'!H79</f>
        <v>1.6542747140612733E-8</v>
      </c>
    </row>
    <row r="12" spans="1:8">
      <c r="A12" s="7">
        <f>'Processed results'!E12</f>
        <v>2.5</v>
      </c>
      <c r="B12" s="9">
        <f>'Processed results'!H12</f>
        <v>1.2318352501587895E-8</v>
      </c>
      <c r="C12" s="9">
        <f>'Processed results'!H29</f>
        <v>1.2970566062375825E-8</v>
      </c>
      <c r="D12" s="9">
        <f>'Processed results'!H46</f>
        <v>1.4825447596708202E-8</v>
      </c>
      <c r="E12" s="9">
        <f>'Processed results'!H63</f>
        <v>1.3693086033023814E-8</v>
      </c>
      <c r="F12" s="9">
        <f>'Processed results'!H80</f>
        <v>1.6545924714787606E-8</v>
      </c>
    </row>
    <row r="13" spans="1:8">
      <c r="A13" s="7">
        <f>'Processed results'!E13</f>
        <v>2.6</v>
      </c>
      <c r="B13" s="9">
        <f>'Processed results'!H13</f>
        <v>1.2478171861702995E-8</v>
      </c>
      <c r="C13" s="9">
        <f>'Processed results'!H30</f>
        <v>1.3119596472363464E-8</v>
      </c>
      <c r="D13" s="9">
        <f>'Processed results'!H47</f>
        <v>1.4925296929291981E-8</v>
      </c>
      <c r="E13" s="9">
        <f>'Processed results'!H64</f>
        <v>1.3824923533063309E-8</v>
      </c>
      <c r="F13" s="9">
        <f>'Processed results'!H81</f>
        <v>1.6635907029563602E-8</v>
      </c>
    </row>
    <row r="14" spans="1:8">
      <c r="A14" s="7">
        <f>'Processed results'!E14</f>
        <v>2.7</v>
      </c>
      <c r="B14" s="9">
        <f>'Processed results'!H14</f>
        <v>1.2676740109968702E-8</v>
      </c>
      <c r="C14" s="9">
        <f>'Processed results'!H31</f>
        <v>1.3308271916273481E-8</v>
      </c>
      <c r="D14" s="9">
        <f>'Processed results'!H48</f>
        <v>1.5079425034144658E-8</v>
      </c>
      <c r="E14" s="9">
        <f>'Processed results'!H65</f>
        <v>1.4004773779717425E-8</v>
      </c>
      <c r="F14" s="9">
        <f>'Processed results'!H82</f>
        <v>1.6793684135731689E-8</v>
      </c>
    </row>
    <row r="15" spans="1:8">
      <c r="A15" s="7">
        <f>'Processed results'!E15</f>
        <v>2.8</v>
      </c>
      <c r="B15" s="9">
        <f>'Processed results'!H15</f>
        <v>1.2909484544028866E-8</v>
      </c>
      <c r="C15" s="9">
        <f>'Processed results'!H32</f>
        <v>1.3529458767653405E-8</v>
      </c>
      <c r="D15" s="9">
        <f>'Processed results'!H49</f>
        <v>1.5276739108172061E-8</v>
      </c>
      <c r="E15" s="9">
        <f>'Processed results'!H66</f>
        <v>1.4223538224557714E-8</v>
      </c>
      <c r="F15" s="9">
        <f>'Processed results'!H83</f>
        <v>1.6999258185478843E-8</v>
      </c>
    </row>
    <row r="16" spans="1:8">
      <c r="A16" s="7">
        <f>'Processed results'!E16</f>
        <v>2.9</v>
      </c>
      <c r="B16" s="9">
        <f>'Processed results'!H16</f>
        <v>1.3169687667029962E-8</v>
      </c>
      <c r="C16" s="9">
        <f>'Processed results'!H33</f>
        <v>1.3778108218142752E-8</v>
      </c>
      <c r="D16" s="9">
        <f>'Processed results'!H50</f>
        <v>1.5509465743442753E-8</v>
      </c>
      <c r="E16" s="9">
        <f>'Processed results'!H67</f>
        <v>1.4476680757345398E-8</v>
      </c>
      <c r="F16" s="9">
        <f>'Processed results'!H84</f>
        <v>1.723895476372213E-8</v>
      </c>
    </row>
    <row r="17" spans="1:8">
      <c r="A17" s="7">
        <f>'Processed results'!E17</f>
        <v>3</v>
      </c>
      <c r="B17" s="9">
        <f>'Processed results'!H17</f>
        <v>1.3453740419508462E-8</v>
      </c>
      <c r="C17" s="9">
        <f>'Processed results'!H34</f>
        <v>1.4050615304229404E-8</v>
      </c>
      <c r="D17" s="9">
        <f>'Processed results'!H51</f>
        <v>1.577359745542667E-8</v>
      </c>
      <c r="E17" s="9">
        <f>'Processed results'!H68</f>
        <v>1.4758583316304381E-8</v>
      </c>
      <c r="F17" s="9">
        <f>'Processed results'!H85</f>
        <v>1.7511157141441669E-8</v>
      </c>
    </row>
    <row r="19" spans="1:8">
      <c r="A19" s="7">
        <f>'Processed results'!E19</f>
        <v>1.5</v>
      </c>
      <c r="B19" s="9">
        <f>'Processed results'!F2</f>
        <v>2.131947360287285E-8</v>
      </c>
      <c r="C19" s="9">
        <f>'Processed results'!F19</f>
        <v>2.0308342997938099E-8</v>
      </c>
      <c r="D19" s="9">
        <f>'Processed results'!F36</f>
        <v>2.4889977200706845E-8</v>
      </c>
      <c r="E19" s="9">
        <f>'Processed results'!F53</f>
        <v>2.3923746157036197E-8</v>
      </c>
      <c r="F19" s="9">
        <f>'Processed results'!F70</f>
        <v>3.8887250545813099E-8</v>
      </c>
      <c r="H19" t="s">
        <v>4</v>
      </c>
    </row>
    <row r="20" spans="1:8">
      <c r="A20" s="7">
        <f>'Processed results'!E20</f>
        <v>1.6</v>
      </c>
      <c r="B20" s="9">
        <f>'Processed results'!F3</f>
        <v>1.849679243469135E-8</v>
      </c>
      <c r="C20" s="9">
        <f>'Processed results'!F20</f>
        <v>1.7511778976228249E-8</v>
      </c>
      <c r="D20" s="9">
        <f>'Processed results'!F37</f>
        <v>2.1202791500734298E-8</v>
      </c>
      <c r="E20" s="9">
        <f>'Processed results'!F54</f>
        <v>2.1142100587601E-8</v>
      </c>
      <c r="F20" s="9">
        <f>'Processed results'!F71</f>
        <v>3.2115140466598149E-8</v>
      </c>
    </row>
    <row r="21" spans="1:8">
      <c r="A21" s="7">
        <f>'Processed results'!E21</f>
        <v>1.7</v>
      </c>
      <c r="B21" s="9">
        <f>'Processed results'!F4</f>
        <v>1.6838440956837901E-8</v>
      </c>
      <c r="C21" s="9">
        <f>'Processed results'!F21</f>
        <v>1.5827182715237997E-8</v>
      </c>
      <c r="D21" s="9">
        <f>'Processed results'!F38</f>
        <v>1.90317279597237E-8</v>
      </c>
      <c r="E21" s="9">
        <f>'Processed results'!F55</f>
        <v>1.8776095456848397E-8</v>
      </c>
      <c r="F21" s="9">
        <f>'Processed results'!F72</f>
        <v>2.8677387111396301E-8</v>
      </c>
    </row>
    <row r="22" spans="1:8">
      <c r="A22" s="7">
        <f>'Processed results'!E22</f>
        <v>1.8</v>
      </c>
      <c r="B22" s="9">
        <f>'Processed results'!F5</f>
        <v>1.573254309363125E-8</v>
      </c>
      <c r="C22" s="9">
        <f>'Processed results'!F22</f>
        <v>1.4740784053795149E-8</v>
      </c>
      <c r="D22" s="9">
        <f>'Processed results'!F39</f>
        <v>1.7603012903130847E-8</v>
      </c>
      <c r="E22" s="9">
        <f>'Processed results'!F56</f>
        <v>1.7084023533171748E-8</v>
      </c>
      <c r="F22" s="9">
        <f>'Processed results'!F73</f>
        <v>2.6275066752463548E-8</v>
      </c>
    </row>
    <row r="23" spans="1:8">
      <c r="A23" s="7">
        <f>'Processed results'!E23</f>
        <v>1.9</v>
      </c>
      <c r="B23" s="9">
        <f>'Processed results'!F6</f>
        <v>1.5030200409795397E-8</v>
      </c>
      <c r="C23" s="9">
        <f>'Processed results'!F23</f>
        <v>1.39841680225951E-8</v>
      </c>
      <c r="D23" s="9">
        <f>'Processed results'!F40</f>
        <v>1.6605183073299347E-8</v>
      </c>
      <c r="E23" s="9">
        <f>'Processed results'!F57</f>
        <v>1.6244662818157299E-8</v>
      </c>
      <c r="F23" s="9">
        <f>'Processed results'!F74</f>
        <v>2.4233947649367648E-8</v>
      </c>
    </row>
    <row r="24" spans="1:8">
      <c r="A24" s="7">
        <f>'Processed results'!E24</f>
        <v>2</v>
      </c>
      <c r="B24" s="9">
        <f>'Processed results'!F7</f>
        <v>1.4622942270425149E-8</v>
      </c>
      <c r="C24" s="9">
        <f>'Processed results'!F24</f>
        <v>1.3538504844704001E-8</v>
      </c>
      <c r="D24" s="9">
        <f>'Processed results'!F41</f>
        <v>1.5902428171252049E-8</v>
      </c>
      <c r="E24" s="9">
        <f>'Processed results'!F58</f>
        <v>1.547634968651055E-8</v>
      </c>
      <c r="F24" s="9">
        <f>'Processed results'!F75</f>
        <v>2.3384464995511452E-8</v>
      </c>
    </row>
    <row r="25" spans="1:8">
      <c r="A25" s="7">
        <f>'Processed results'!E25</f>
        <v>2.1</v>
      </c>
      <c r="B25" s="9">
        <f>'Processed results'!F8</f>
        <v>1.4372906162961149E-8</v>
      </c>
      <c r="C25" s="9">
        <f>'Processed results'!F25</f>
        <v>1.3279601046718899E-8</v>
      </c>
      <c r="D25" s="9">
        <f>'Processed results'!F42</f>
        <v>1.5547834843526302E-8</v>
      </c>
      <c r="E25" s="9">
        <f>'Processed results'!F59</f>
        <v>1.5053803268725299E-8</v>
      </c>
      <c r="F25" s="9">
        <f>'Processed results'!F76</f>
        <v>2.2831871941038845E-8</v>
      </c>
    </row>
    <row r="26" spans="1:8">
      <c r="A26" s="7">
        <f>'Processed results'!E26</f>
        <v>2.2000000000000002</v>
      </c>
      <c r="B26" s="9">
        <f>'Processed results'!F9</f>
        <v>1.4263312083622549E-8</v>
      </c>
      <c r="C26" s="9">
        <f>'Processed results'!F26</f>
        <v>1.3111759044601049E-8</v>
      </c>
      <c r="D26" s="9">
        <f>'Processed results'!F43</f>
        <v>1.53058098002416E-8</v>
      </c>
      <c r="E26" s="9">
        <f>'Processed results'!F60</f>
        <v>1.4846713216825249E-8</v>
      </c>
      <c r="F26" s="9">
        <f>'Processed results'!F77</f>
        <v>2.2326391628513796E-8</v>
      </c>
    </row>
    <row r="27" spans="1:8">
      <c r="A27" s="7">
        <f>'Processed results'!E27</f>
        <v>2.2999999999999998</v>
      </c>
      <c r="B27" s="9">
        <f>'Processed results'!F10</f>
        <v>1.4278589167233498E-8</v>
      </c>
      <c r="C27" s="9">
        <f>'Processed results'!F27</f>
        <v>1.3055285462536649E-8</v>
      </c>
      <c r="D27" s="9">
        <f>'Processed results'!F44</f>
        <v>1.5148152441283899E-8</v>
      </c>
      <c r="E27" s="9">
        <f>'Processed results'!F61</f>
        <v>1.4755143654678648E-8</v>
      </c>
      <c r="F27" s="9">
        <f>'Processed results'!F78</f>
        <v>2.1957441039884248E-8</v>
      </c>
    </row>
    <row r="28" spans="1:8">
      <c r="A28" s="7">
        <f>'Processed results'!E28</f>
        <v>2.4</v>
      </c>
      <c r="B28" s="9">
        <f>'Processed results'!F11</f>
        <v>1.4372915821161148E-8</v>
      </c>
      <c r="C28" s="9">
        <f>'Processed results'!F28</f>
        <v>1.3097384519876849E-8</v>
      </c>
      <c r="D28" s="9">
        <f>'Processed results'!F45</f>
        <v>1.507818311764345E-8</v>
      </c>
      <c r="E28" s="9">
        <f>'Processed results'!F62</f>
        <v>1.4743086827651349E-8</v>
      </c>
      <c r="F28" s="9">
        <f>'Processed results'!F79</f>
        <v>2.1774220267059851E-8</v>
      </c>
    </row>
    <row r="29" spans="1:8">
      <c r="A29" s="7">
        <f>'Processed results'!E29</f>
        <v>2.5</v>
      </c>
      <c r="B29" s="9">
        <f>'Processed results'!F12</f>
        <v>1.4527574415500148E-8</v>
      </c>
      <c r="C29" s="9">
        <f>'Processed results'!F29</f>
        <v>1.3200520006520648E-8</v>
      </c>
      <c r="D29" s="9">
        <f>'Processed results'!F46</f>
        <v>1.5100903801775801E-8</v>
      </c>
      <c r="E29" s="9">
        <f>'Processed results'!F63</f>
        <v>1.4806744374775249E-8</v>
      </c>
      <c r="F29" s="9">
        <f>'Processed results'!F80</f>
        <v>2.1743052279049947E-8</v>
      </c>
    </row>
    <row r="30" spans="1:8">
      <c r="A30" s="7">
        <f>'Processed results'!E30</f>
        <v>2.6</v>
      </c>
      <c r="B30" s="9">
        <f>'Processed results'!F13</f>
        <v>1.4732315801255499E-8</v>
      </c>
      <c r="C30" s="9">
        <f>'Processed results'!F30</f>
        <v>1.33568300096344E-8</v>
      </c>
      <c r="D30" s="9">
        <f>'Processed results'!F47</f>
        <v>1.5197278184359199E-8</v>
      </c>
      <c r="E30" s="9">
        <f>'Processed results'!F64</f>
        <v>1.4938090065588848E-8</v>
      </c>
      <c r="F30" s="9">
        <f>'Processed results'!F81</f>
        <v>2.1829164371896948E-8</v>
      </c>
    </row>
    <row r="31" spans="1:8">
      <c r="A31" s="7">
        <f>'Processed results'!E31</f>
        <v>2.7</v>
      </c>
      <c r="B31" s="9">
        <f>'Processed results'!F14</f>
        <v>1.4981914287288648E-8</v>
      </c>
      <c r="C31" s="9">
        <f>'Processed results'!F31</f>
        <v>1.355325733442525E-8</v>
      </c>
      <c r="D31" s="9">
        <f>'Processed results'!F48</f>
        <v>1.5349341600884299E-8</v>
      </c>
      <c r="E31" s="9">
        <f>'Processed results'!F65</f>
        <v>1.51220958653541E-8</v>
      </c>
      <c r="F31" s="9">
        <f>'Processed results'!F82</f>
        <v>2.2006676684745199E-8</v>
      </c>
    </row>
    <row r="32" spans="1:8">
      <c r="A32" s="7">
        <f>'Processed results'!E32</f>
        <v>2.8</v>
      </c>
      <c r="B32" s="9">
        <f>'Processed results'!F15</f>
        <v>1.52712228661483E-8</v>
      </c>
      <c r="C32" s="9">
        <f>'Processed results'!F32</f>
        <v>1.3782605756063648E-8</v>
      </c>
      <c r="D32" s="9">
        <f>'Processed results'!F49</f>
        <v>1.5545691579034949E-8</v>
      </c>
      <c r="E32" s="9">
        <f>'Processed results'!F66</f>
        <v>1.5348723569711847E-8</v>
      </c>
      <c r="F32" s="9">
        <f>'Processed results'!F83</f>
        <v>2.2248712664128749E-8</v>
      </c>
    </row>
    <row r="33" spans="1:6">
      <c r="A33" s="7">
        <f>'Processed results'!E33</f>
        <v>2.9</v>
      </c>
      <c r="B33" s="9">
        <f>'Processed results'!F16</f>
        <v>1.5592490903028997E-8</v>
      </c>
      <c r="C33" s="9">
        <f>'Processed results'!F33</f>
        <v>1.40397839050791E-8</v>
      </c>
      <c r="D33" s="9">
        <f>'Processed results'!F50</f>
        <v>1.5778336027031599E-8</v>
      </c>
      <c r="E33" s="9">
        <f>'Processed results'!F67</f>
        <v>1.5612919042953298E-8</v>
      </c>
      <c r="F33" s="9">
        <f>'Processed results'!F84</f>
        <v>2.2536906141226748E-8</v>
      </c>
    </row>
    <row r="34" spans="1:6">
      <c r="A34" s="7">
        <f>'Processed results'!E34</f>
        <v>3</v>
      </c>
      <c r="B34" s="9">
        <f>'Processed results'!F17</f>
        <v>1.5941598999584851E-8</v>
      </c>
      <c r="C34" s="9">
        <f>'Processed results'!F34</f>
        <v>1.4321160094550998E-8</v>
      </c>
      <c r="D34" s="9">
        <f>'Processed results'!F51</f>
        <v>1.604313442326415E-8</v>
      </c>
      <c r="E34" s="9">
        <f>'Processed results'!F68</f>
        <v>1.5908497332903952E-8</v>
      </c>
      <c r="F34" s="9">
        <f>'Processed results'!F85</f>
        <v>2.2868791535126998E-8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6"/>
  <sheetViews>
    <sheetView workbookViewId="0">
      <selection activeCell="E2" sqref="E2"/>
    </sheetView>
  </sheetViews>
  <sheetFormatPr defaultRowHeight="15"/>
  <cols>
    <col min="1" max="1" width="5.5703125" style="6" customWidth="1"/>
    <col min="2" max="2" width="9.140625" style="7"/>
    <col min="3" max="3" width="10.42578125" style="13" bestFit="1" customWidth="1"/>
    <col min="4" max="5" width="9.140625" style="8"/>
    <col min="6" max="6" width="14.7109375" style="9" customWidth="1"/>
    <col min="7" max="7" width="14.7109375" style="5" customWidth="1"/>
    <col min="8" max="8" width="12" style="8" bestFit="1" customWidth="1"/>
    <col min="9" max="9" width="12" customWidth="1"/>
    <col min="10" max="10" width="31.5703125" style="11" bestFit="1" customWidth="1"/>
  </cols>
  <sheetData>
    <row r="1" spans="1:10">
      <c r="A1" s="6" t="s">
        <v>5</v>
      </c>
      <c r="B1" s="7" t="s">
        <v>63</v>
      </c>
      <c r="C1" s="13" t="s">
        <v>64</v>
      </c>
      <c r="D1" s="8" t="s">
        <v>65</v>
      </c>
      <c r="E1" s="8" t="s">
        <v>62</v>
      </c>
      <c r="F1" s="9" t="s">
        <v>12</v>
      </c>
      <c r="G1" s="5" t="s">
        <v>3</v>
      </c>
      <c r="H1" s="4" t="s">
        <v>17</v>
      </c>
      <c r="I1" s="10"/>
    </row>
    <row r="2" spans="1:10">
      <c r="A2" s="6">
        <f>'Raw results'!A2</f>
        <v>7</v>
      </c>
      <c r="B2" s="7">
        <f>'Raw results'!B2</f>
        <v>0.1</v>
      </c>
      <c r="C2" s="13">
        <f>0.25/15/SQRT(E2-1)</f>
        <v>2.3570226039551584E-2</v>
      </c>
      <c r="D2" s="12">
        <f>((B2/2)-(1+C2)*SIN(PI()/A2)+C2)/(SIN(PI()/A2)-1)</f>
        <v>0.6545303085029005</v>
      </c>
      <c r="E2" s="12">
        <f>'Raw results'!C2</f>
        <v>1.5</v>
      </c>
      <c r="F2" s="9">
        <f>'Raw results'!M2</f>
        <v>2.131947360287285E-8</v>
      </c>
      <c r="G2" s="5">
        <f>'Raw results'!N2</f>
        <v>2.2713166587300564</v>
      </c>
      <c r="H2" s="4">
        <f t="shared" ref="H2:H17" si="0">$F2*(SIN($D2*PI()*$G2/$J$2))^2</f>
        <v>1.8512710796178176E-8</v>
      </c>
      <c r="I2" s="2"/>
      <c r="J2" s="11">
        <v>2.4048255577000002</v>
      </c>
    </row>
    <row r="3" spans="1:10">
      <c r="A3" s="6">
        <f>'Raw results'!A3</f>
        <v>7</v>
      </c>
      <c r="B3" s="7">
        <f>'Raw results'!B3</f>
        <v>0.1</v>
      </c>
      <c r="C3" s="13">
        <f t="shared" ref="C3:C66" si="1">0.25/15/SQRT(E3-1)</f>
        <v>2.151657414559676E-2</v>
      </c>
      <c r="D3" s="12">
        <f t="shared" ref="D3:D36" si="2">((B3/2)-(1+C3)*SIN(PI()/A3)+C3)/(SIN(PI()/A3)-1)</f>
        <v>0.65658396039685529</v>
      </c>
      <c r="E3" s="12">
        <f>'Raw results'!C3</f>
        <v>1.6</v>
      </c>
      <c r="F3" s="9">
        <f>'Raw results'!M3</f>
        <v>1.849679243469135E-8</v>
      </c>
      <c r="G3" s="5">
        <f>'Raw results'!N3</f>
        <v>2.2711634951499566</v>
      </c>
      <c r="H3" s="4">
        <f t="shared" si="0"/>
        <v>1.5986585199693721E-8</v>
      </c>
    </row>
    <row r="4" spans="1:10">
      <c r="A4" s="6">
        <f>'Raw results'!A4</f>
        <v>7</v>
      </c>
      <c r="B4" s="7">
        <f>'Raw results'!B4</f>
        <v>0.1</v>
      </c>
      <c r="C4" s="13">
        <f t="shared" si="1"/>
        <v>1.9920476822239894E-2</v>
      </c>
      <c r="D4" s="12">
        <f t="shared" si="2"/>
        <v>0.65818005772021215</v>
      </c>
      <c r="E4" s="12">
        <f>'Raw results'!C4</f>
        <v>1.7</v>
      </c>
      <c r="F4" s="9">
        <f>'Raw results'!M4</f>
        <v>1.6838440956837901E-8</v>
      </c>
      <c r="G4" s="5">
        <f>'Raw results'!N4</f>
        <v>2.2710683820160198</v>
      </c>
      <c r="H4" s="4">
        <f t="shared" si="0"/>
        <v>1.449934878494148E-8</v>
      </c>
      <c r="J4"/>
    </row>
    <row r="5" spans="1:10">
      <c r="A5" s="6">
        <f>'Raw results'!A5</f>
        <v>7</v>
      </c>
      <c r="B5" s="7">
        <f>'Raw results'!B5</f>
        <v>0.1</v>
      </c>
      <c r="C5" s="13">
        <f t="shared" si="1"/>
        <v>1.8633899812498248E-2</v>
      </c>
      <c r="D5" s="12">
        <f t="shared" si="2"/>
        <v>0.65946663472995382</v>
      </c>
      <c r="E5" s="12">
        <f>'Raw results'!C5</f>
        <v>1.8</v>
      </c>
      <c r="F5" s="9">
        <f>'Raw results'!M5</f>
        <v>1.573254309363125E-8</v>
      </c>
      <c r="G5" s="5">
        <f>'Raw results'!N5</f>
        <v>2.2710093355664944</v>
      </c>
      <c r="H5" s="4">
        <f t="shared" si="0"/>
        <v>1.3505929110371861E-8</v>
      </c>
      <c r="J5"/>
    </row>
    <row r="6" spans="1:10">
      <c r="A6" s="6">
        <f>'Raw results'!A6</f>
        <v>7</v>
      </c>
      <c r="B6" s="7">
        <f>'Raw results'!B6</f>
        <v>0.1</v>
      </c>
      <c r="C6" s="13">
        <f t="shared" si="1"/>
        <v>1.7568209223157664E-2</v>
      </c>
      <c r="D6" s="12">
        <f t="shared" si="2"/>
        <v>0.66053232531929451</v>
      </c>
      <c r="E6" s="12">
        <f>'Raw results'!C6</f>
        <v>1.9</v>
      </c>
      <c r="F6" s="9">
        <f>'Raw results'!M6</f>
        <v>1.5030200409795397E-8</v>
      </c>
      <c r="G6" s="5">
        <f>'Raw results'!N6</f>
        <v>2.2709741082311501</v>
      </c>
      <c r="H6" s="4">
        <f t="shared" si="0"/>
        <v>1.2870073354615658E-8</v>
      </c>
      <c r="J6"/>
    </row>
    <row r="7" spans="1:10">
      <c r="A7" s="6">
        <f>'Raw results'!A7</f>
        <v>7</v>
      </c>
      <c r="B7" s="7">
        <f>'Raw results'!B7</f>
        <v>0.1</v>
      </c>
      <c r="C7" s="13">
        <f t="shared" si="1"/>
        <v>1.6666666666666666E-2</v>
      </c>
      <c r="D7" s="12">
        <f t="shared" si="2"/>
        <v>0.6614338678757854</v>
      </c>
      <c r="E7" s="12">
        <f>'Raw results'!C7</f>
        <v>2</v>
      </c>
      <c r="F7" s="9">
        <f>'Raw results'!M7</f>
        <v>1.4622942270425149E-8</v>
      </c>
      <c r="G7" s="5">
        <f>'Raw results'!N7</f>
        <v>2.2709554033103876</v>
      </c>
      <c r="H7" s="4">
        <f t="shared" si="0"/>
        <v>1.2493997622088068E-8</v>
      </c>
      <c r="J7"/>
    </row>
    <row r="8" spans="1:10">
      <c r="A8" s="6">
        <f>'Raw results'!A8</f>
        <v>7</v>
      </c>
      <c r="B8" s="7">
        <f>'Raw results'!B8</f>
        <v>0.1</v>
      </c>
      <c r="C8" s="13">
        <f t="shared" si="1"/>
        <v>1.5891043154093204E-2</v>
      </c>
      <c r="D8" s="12">
        <f t="shared" si="2"/>
        <v>0.66220949138835894</v>
      </c>
      <c r="E8" s="12">
        <f>'Raw results'!C8</f>
        <v>2.1</v>
      </c>
      <c r="F8" s="9">
        <f>'Raw results'!M8</f>
        <v>1.4372906162961149E-8</v>
      </c>
      <c r="G8" s="5">
        <f>'Raw results'!N8</f>
        <v>2.2709486099761813</v>
      </c>
      <c r="H8" s="4">
        <f t="shared" si="0"/>
        <v>1.2257040973347026E-8</v>
      </c>
    </row>
    <row r="9" spans="1:10">
      <c r="A9" s="6">
        <f>'Raw results'!A9</f>
        <v>7</v>
      </c>
      <c r="B9" s="7">
        <f>'Raw results'!B9</f>
        <v>0.1</v>
      </c>
      <c r="C9" s="13">
        <f t="shared" si="1"/>
        <v>1.5214515486254613E-2</v>
      </c>
      <c r="D9" s="12">
        <f t="shared" si="2"/>
        <v>0.66288601905619748</v>
      </c>
      <c r="E9" s="12">
        <f>'Raw results'!C9</f>
        <v>2.2000000000000002</v>
      </c>
      <c r="F9" s="9">
        <f>'Raw results'!M9</f>
        <v>1.4263312083622549E-8</v>
      </c>
      <c r="G9" s="5">
        <f>'Raw results'!N9</f>
        <v>2.2709507018696531</v>
      </c>
      <c r="H9" s="4">
        <f t="shared" si="0"/>
        <v>1.214323534652329E-8</v>
      </c>
    </row>
    <row r="10" spans="1:10">
      <c r="A10" s="6">
        <f>'Raw results'!A10</f>
        <v>7</v>
      </c>
      <c r="B10" s="7">
        <f>'Raw results'!B10</f>
        <v>0.1</v>
      </c>
      <c r="C10" s="13">
        <f t="shared" si="1"/>
        <v>1.4617633655117155E-2</v>
      </c>
      <c r="D10" s="12">
        <f t="shared" si="2"/>
        <v>0.66348290088733486</v>
      </c>
      <c r="E10" s="12">
        <f>'Raw results'!C10</f>
        <v>2.2999999999999998</v>
      </c>
      <c r="F10" s="9">
        <f>'Raw results'!M10</f>
        <v>1.4278589167233498E-8</v>
      </c>
      <c r="G10" s="5">
        <f>'Raw results'!N10</f>
        <v>2.2709599869790682</v>
      </c>
      <c r="H10" s="4">
        <f t="shared" si="0"/>
        <v>1.2138139480521118E-8</v>
      </c>
    </row>
    <row r="11" spans="1:10">
      <c r="A11" s="6">
        <f>'Raw results'!A11</f>
        <v>7</v>
      </c>
      <c r="B11" s="7">
        <f>'Raw results'!B11</f>
        <v>0.1</v>
      </c>
      <c r="C11" s="13">
        <f t="shared" si="1"/>
        <v>1.4085904245475277E-2</v>
      </c>
      <c r="D11" s="12">
        <f t="shared" si="2"/>
        <v>0.66401463029697672</v>
      </c>
      <c r="E11" s="12">
        <f>'Raw results'!C11</f>
        <v>2.4</v>
      </c>
      <c r="F11" s="9">
        <f>'Raw results'!M11</f>
        <v>1.4372915821161148E-8</v>
      </c>
      <c r="G11" s="5">
        <f>'Raw results'!N11</f>
        <v>2.2709744394880058</v>
      </c>
      <c r="H11" s="4">
        <f t="shared" si="0"/>
        <v>1.2201984235798209E-8</v>
      </c>
    </row>
    <row r="12" spans="1:10">
      <c r="A12" s="6">
        <f>'Raw results'!A12</f>
        <v>7</v>
      </c>
      <c r="B12" s="7">
        <f>'Raw results'!B12</f>
        <v>0.1</v>
      </c>
      <c r="C12" s="13">
        <f t="shared" si="1"/>
        <v>1.3608276348795434E-2</v>
      </c>
      <c r="D12" s="12">
        <f t="shared" si="2"/>
        <v>0.66449225819365665</v>
      </c>
      <c r="E12" s="12">
        <f>'Raw results'!C12</f>
        <v>2.5</v>
      </c>
      <c r="F12" s="9">
        <f>'Raw results'!M12</f>
        <v>1.4527574415500148E-8</v>
      </c>
      <c r="G12" s="5">
        <f>'Raw results'!N12</f>
        <v>2.2709928670878248</v>
      </c>
      <c r="H12" s="4">
        <f t="shared" si="0"/>
        <v>1.2318352501587895E-8</v>
      </c>
    </row>
    <row r="13" spans="1:10">
      <c r="A13" s="6">
        <f>'Raw results'!A13</f>
        <v>7</v>
      </c>
      <c r="B13" s="7">
        <f>'Raw results'!B13</f>
        <v>0.1</v>
      </c>
      <c r="C13" s="13">
        <f t="shared" si="1"/>
        <v>1.3176156917368247E-2</v>
      </c>
      <c r="D13" s="12">
        <f t="shared" si="2"/>
        <v>0.66492437762508383</v>
      </c>
      <c r="E13" s="12">
        <f>'Raw results'!C13</f>
        <v>2.6</v>
      </c>
      <c r="F13" s="9">
        <f>'Raw results'!M13</f>
        <v>1.4732315801255499E-8</v>
      </c>
      <c r="G13" s="5">
        <f>'Raw results'!N13</f>
        <v>2.2710152162673309</v>
      </c>
      <c r="H13" s="4">
        <f t="shared" si="0"/>
        <v>1.2478171861702995E-8</v>
      </c>
    </row>
    <row r="14" spans="1:10">
      <c r="A14" s="6">
        <f>'Raw results'!A14</f>
        <v>7</v>
      </c>
      <c r="B14" s="7">
        <f>'Raw results'!B14</f>
        <v>0.1</v>
      </c>
      <c r="C14" s="13">
        <f t="shared" si="1"/>
        <v>1.278274981412284E-2</v>
      </c>
      <c r="D14" s="12">
        <f t="shared" si="2"/>
        <v>0.66531778472832914</v>
      </c>
      <c r="E14" s="12">
        <f>'Raw results'!C14</f>
        <v>2.7</v>
      </c>
      <c r="F14" s="9">
        <f>'Raw results'!M14</f>
        <v>1.4981914287288648E-8</v>
      </c>
      <c r="G14" s="5">
        <f>'Raw results'!N14</f>
        <v>2.2710403277168867</v>
      </c>
      <c r="H14" s="4">
        <f t="shared" si="0"/>
        <v>1.2676740109968702E-8</v>
      </c>
    </row>
    <row r="15" spans="1:10">
      <c r="A15" s="6">
        <f>'Raw results'!A15</f>
        <v>7</v>
      </c>
      <c r="B15" s="7">
        <f>'Raw results'!B15</f>
        <v>0.1</v>
      </c>
      <c r="C15" s="13">
        <f t="shared" si="1"/>
        <v>1.2422599874998832E-2</v>
      </c>
      <c r="D15" s="12">
        <f t="shared" si="2"/>
        <v>0.6656779346674534</v>
      </c>
      <c r="E15" s="12">
        <f>'Raw results'!C15</f>
        <v>2.8</v>
      </c>
      <c r="F15" s="9">
        <f>'Raw results'!M15</f>
        <v>1.52712228661483E-8</v>
      </c>
      <c r="G15" s="5">
        <f>'Raw results'!N15</f>
        <v>2.2710676946074364</v>
      </c>
      <c r="H15" s="4">
        <f t="shared" si="0"/>
        <v>1.2909484544028866E-8</v>
      </c>
    </row>
    <row r="16" spans="1:10">
      <c r="A16" s="6">
        <f>'Raw results'!A16</f>
        <v>7</v>
      </c>
      <c r="B16" s="7">
        <f>'Raw results'!B16</f>
        <v>0.1</v>
      </c>
      <c r="C16" s="13">
        <f t="shared" si="1"/>
        <v>1.2091270835166862E-2</v>
      </c>
      <c r="D16" s="12">
        <f t="shared" si="2"/>
        <v>0.66600926370728519</v>
      </c>
      <c r="E16" s="12">
        <f>'Raw results'!C16</f>
        <v>2.9</v>
      </c>
      <c r="F16" s="9">
        <f>'Raw results'!M16</f>
        <v>1.5592490903028997E-8</v>
      </c>
      <c r="G16" s="5">
        <f>'Raw results'!N16</f>
        <v>2.2710967367725501</v>
      </c>
      <c r="H16" s="4">
        <f t="shared" si="0"/>
        <v>1.3169687667029962E-8</v>
      </c>
    </row>
    <row r="17" spans="1:8">
      <c r="A17" s="6">
        <f>'Raw results'!A17</f>
        <v>7</v>
      </c>
      <c r="B17" s="7">
        <f>'Raw results'!B17</f>
        <v>0.1</v>
      </c>
      <c r="C17" s="13">
        <f t="shared" si="1"/>
        <v>1.1785113019775792E-2</v>
      </c>
      <c r="D17" s="12">
        <f t="shared" si="2"/>
        <v>0.6663154215226762</v>
      </c>
      <c r="E17" s="12">
        <f>'Raw results'!C17</f>
        <v>3</v>
      </c>
      <c r="F17" s="9">
        <f>'Raw results'!M17</f>
        <v>1.5941598999584851E-8</v>
      </c>
      <c r="G17" s="5">
        <f>'Raw results'!N17</f>
        <v>2.2711274526086598</v>
      </c>
      <c r="H17" s="4">
        <f t="shared" si="0"/>
        <v>1.3453740419508462E-8</v>
      </c>
    </row>
    <row r="18" spans="1:8">
      <c r="D18" s="12"/>
      <c r="E18" s="12"/>
      <c r="H18" s="4"/>
    </row>
    <row r="19" spans="1:8">
      <c r="A19" s="6">
        <f>'Raw results'!A19</f>
        <v>7</v>
      </c>
      <c r="B19" s="7">
        <f>'Raw results'!B19</f>
        <v>0.2</v>
      </c>
      <c r="C19" s="13">
        <f t="shared" si="1"/>
        <v>2.3570226039551584E-2</v>
      </c>
      <c r="D19" s="12">
        <f t="shared" si="2"/>
        <v>0.56620922773750815</v>
      </c>
      <c r="E19" s="12">
        <f>'Raw results'!C19</f>
        <v>1.5</v>
      </c>
      <c r="F19" s="9">
        <f>'Raw results'!M19</f>
        <v>2.0308342997938099E-8</v>
      </c>
      <c r="G19" s="5">
        <f>'Raw results'!N19</f>
        <v>2.2631253880157609</v>
      </c>
      <c r="H19" s="4">
        <f t="shared" ref="H19:H34" si="3">$F19*(SIN($D19*PI()*$G19/$J$2))^2</f>
        <v>2.0092863489231807E-8</v>
      </c>
    </row>
    <row r="20" spans="1:8">
      <c r="A20" s="6">
        <f>'Raw results'!A20</f>
        <v>7</v>
      </c>
      <c r="B20" s="7">
        <f>'Raw results'!B20</f>
        <v>0.2</v>
      </c>
      <c r="C20" s="13">
        <f t="shared" si="1"/>
        <v>2.151657414559676E-2</v>
      </c>
      <c r="D20" s="12">
        <f t="shared" si="2"/>
        <v>0.56826287963146305</v>
      </c>
      <c r="E20" s="12">
        <f>'Raw results'!C20</f>
        <v>1.6</v>
      </c>
      <c r="F20" s="9">
        <f>'Raw results'!M20</f>
        <v>1.7511778976228249E-8</v>
      </c>
      <c r="G20" s="5">
        <f>'Raw results'!N20</f>
        <v>2.2629506526156393</v>
      </c>
      <c r="H20" s="4">
        <f t="shared" si="3"/>
        <v>1.7304045258639656E-8</v>
      </c>
    </row>
    <row r="21" spans="1:8">
      <c r="A21" s="6">
        <f>'Raw results'!A21</f>
        <v>7</v>
      </c>
      <c r="B21" s="7">
        <f>'Raw results'!B21</f>
        <v>0.2</v>
      </c>
      <c r="C21" s="13">
        <f t="shared" si="1"/>
        <v>1.9920476822239894E-2</v>
      </c>
      <c r="D21" s="12">
        <f t="shared" si="2"/>
        <v>0.56985897695481991</v>
      </c>
      <c r="E21" s="12">
        <f>'Raw results'!C21</f>
        <v>1.7</v>
      </c>
      <c r="F21" s="9">
        <f>'Raw results'!M21</f>
        <v>1.5827182715237997E-8</v>
      </c>
      <c r="G21" s="5">
        <f>'Raw results'!N21</f>
        <v>2.2628426203507752</v>
      </c>
      <c r="H21" s="4">
        <f t="shared" si="3"/>
        <v>1.5623205214607308E-8</v>
      </c>
    </row>
    <row r="22" spans="1:8">
      <c r="A22" s="6">
        <f>'Raw results'!A22</f>
        <v>7</v>
      </c>
      <c r="B22" s="7">
        <f>'Raw results'!B22</f>
        <v>0.2</v>
      </c>
      <c r="C22" s="13">
        <f t="shared" si="1"/>
        <v>1.8633899812498248E-2</v>
      </c>
      <c r="D22" s="12">
        <f t="shared" si="2"/>
        <v>0.57114555396456146</v>
      </c>
      <c r="E22" s="12">
        <f>'Raw results'!C22</f>
        <v>1.8</v>
      </c>
      <c r="F22" s="9">
        <f>'Raw results'!M22</f>
        <v>1.4740784053795149E-8</v>
      </c>
      <c r="G22" s="5">
        <f>'Raw results'!N22</f>
        <v>2.2627760158751018</v>
      </c>
      <c r="H22" s="4">
        <f t="shared" si="3"/>
        <v>1.4538124101912274E-8</v>
      </c>
    </row>
    <row r="23" spans="1:8">
      <c r="A23" s="6">
        <f>'Raw results'!A23</f>
        <v>7</v>
      </c>
      <c r="B23" s="7">
        <f>'Raw results'!B23</f>
        <v>0.2</v>
      </c>
      <c r="C23" s="13">
        <f t="shared" si="1"/>
        <v>1.7568209223157664E-2</v>
      </c>
      <c r="D23" s="12">
        <f t="shared" si="2"/>
        <v>0.57221124455390227</v>
      </c>
      <c r="E23" s="12">
        <f>'Raw results'!C23</f>
        <v>1.9</v>
      </c>
      <c r="F23" s="9">
        <f>'Raw results'!M23</f>
        <v>1.39841680225951E-8</v>
      </c>
      <c r="G23" s="5">
        <f>'Raw results'!N23</f>
        <v>2.2627367748497074</v>
      </c>
      <c r="H23" s="4">
        <f t="shared" si="3"/>
        <v>1.3781613925930532E-8</v>
      </c>
    </row>
    <row r="24" spans="1:8">
      <c r="A24" s="6">
        <f>'Raw results'!A24</f>
        <v>7</v>
      </c>
      <c r="B24" s="7">
        <f>'Raw results'!B24</f>
        <v>0.2</v>
      </c>
      <c r="C24" s="13">
        <f t="shared" si="1"/>
        <v>1.6666666666666666E-2</v>
      </c>
      <c r="D24" s="12">
        <f t="shared" si="2"/>
        <v>0.57311278711039315</v>
      </c>
      <c r="E24" s="12">
        <f>'Raw results'!C24</f>
        <v>2</v>
      </c>
      <c r="F24" s="9">
        <f>'Raw results'!M24</f>
        <v>1.3538504844704001E-8</v>
      </c>
      <c r="G24" s="5">
        <f>'Raw results'!N24</f>
        <v>2.2627165059721195</v>
      </c>
      <c r="H24" s="4">
        <f t="shared" si="3"/>
        <v>1.3333741531108305E-8</v>
      </c>
    </row>
    <row r="25" spans="1:8">
      <c r="A25" s="6">
        <f>'Raw results'!A25</f>
        <v>7</v>
      </c>
      <c r="B25" s="7">
        <f>'Raw results'!B25</f>
        <v>0.2</v>
      </c>
      <c r="C25" s="13">
        <f t="shared" si="1"/>
        <v>1.5891043154093204E-2</v>
      </c>
      <c r="D25" s="12">
        <f t="shared" si="2"/>
        <v>0.5738884106229668</v>
      </c>
      <c r="E25" s="12">
        <f>'Raw results'!C25</f>
        <v>2.1</v>
      </c>
      <c r="F25" s="9">
        <f>'Raw results'!M25</f>
        <v>1.3279601046718899E-8</v>
      </c>
      <c r="G25" s="5">
        <f>'Raw results'!N25</f>
        <v>2.2627099385305014</v>
      </c>
      <c r="H25" s="4">
        <f t="shared" si="3"/>
        <v>1.3071270314928532E-8</v>
      </c>
    </row>
    <row r="26" spans="1:8">
      <c r="A26" s="6">
        <f>'Raw results'!A26</f>
        <v>7</v>
      </c>
      <c r="B26" s="7">
        <f>'Raw results'!B26</f>
        <v>0.2</v>
      </c>
      <c r="C26" s="13">
        <f t="shared" si="1"/>
        <v>1.5214515486254613E-2</v>
      </c>
      <c r="D26" s="12">
        <f t="shared" si="2"/>
        <v>0.57456493829080513</v>
      </c>
      <c r="E26" s="12">
        <f>'Raw results'!C26</f>
        <v>2.2000000000000002</v>
      </c>
      <c r="F26" s="9">
        <f>'Raw results'!M26</f>
        <v>1.3111759044601049E-8</v>
      </c>
      <c r="G26" s="5">
        <f>'Raw results'!N26</f>
        <v>2.2627135743342959</v>
      </c>
      <c r="H26" s="4">
        <f t="shared" si="3"/>
        <v>1.2899485000869803E-8</v>
      </c>
    </row>
    <row r="27" spans="1:8">
      <c r="A27" s="6">
        <f>'Raw results'!A27</f>
        <v>7</v>
      </c>
      <c r="B27" s="7">
        <f>'Raw results'!B27</f>
        <v>0.2</v>
      </c>
      <c r="C27" s="13">
        <f t="shared" si="1"/>
        <v>1.4617633655117155E-2</v>
      </c>
      <c r="D27" s="12">
        <f t="shared" si="2"/>
        <v>0.57516182012194272</v>
      </c>
      <c r="E27" s="12">
        <f>'Raw results'!C27</f>
        <v>2.2999999999999998</v>
      </c>
      <c r="F27" s="9">
        <f>'Raw results'!M27</f>
        <v>1.3055285462536649E-8</v>
      </c>
      <c r="G27" s="5">
        <f>'Raw results'!N27</f>
        <v>2.262725386694509</v>
      </c>
      <c r="H27" s="4">
        <f t="shared" si="3"/>
        <v>1.2838042757499213E-8</v>
      </c>
    </row>
    <row r="28" spans="1:8">
      <c r="A28" s="6">
        <f>'Raw results'!A28</f>
        <v>7</v>
      </c>
      <c r="B28" s="7">
        <f>'Raw results'!B28</f>
        <v>0.2</v>
      </c>
      <c r="C28" s="13">
        <f t="shared" si="1"/>
        <v>1.4085904245475277E-2</v>
      </c>
      <c r="D28" s="12">
        <f t="shared" si="2"/>
        <v>0.57569354953158458</v>
      </c>
      <c r="E28" s="12">
        <f>'Raw results'!C28</f>
        <v>2.4</v>
      </c>
      <c r="F28" s="9">
        <f>'Raw results'!M28</f>
        <v>1.3097384519876849E-8</v>
      </c>
      <c r="G28" s="5">
        <f>'Raw results'!N28</f>
        <v>2.2627432507054235</v>
      </c>
      <c r="H28" s="4">
        <f t="shared" si="3"/>
        <v>1.2874097746247324E-8</v>
      </c>
    </row>
    <row r="29" spans="1:8">
      <c r="A29" s="6">
        <f>'Raw results'!A29</f>
        <v>7</v>
      </c>
      <c r="B29" s="7">
        <f>'Raw results'!B29</f>
        <v>0.2</v>
      </c>
      <c r="C29" s="13">
        <f t="shared" si="1"/>
        <v>1.3608276348795434E-2</v>
      </c>
      <c r="D29" s="12">
        <f t="shared" si="2"/>
        <v>0.5761711774282644</v>
      </c>
      <c r="E29" s="12">
        <f>'Raw results'!C29</f>
        <v>2.5</v>
      </c>
      <c r="F29" s="9">
        <f>'Raw results'!M29</f>
        <v>1.3200520006520648E-8</v>
      </c>
      <c r="G29" s="5">
        <f>'Raw results'!N29</f>
        <v>2.2627656616850085</v>
      </c>
      <c r="H29" s="4">
        <f t="shared" si="3"/>
        <v>1.2970566062375825E-8</v>
      </c>
    </row>
    <row r="30" spans="1:8">
      <c r="A30" s="6">
        <f>'Raw results'!A30</f>
        <v>7</v>
      </c>
      <c r="B30" s="7">
        <f>'Raw results'!B30</f>
        <v>0.2</v>
      </c>
      <c r="C30" s="13">
        <f t="shared" si="1"/>
        <v>1.3176156917368247E-2</v>
      </c>
      <c r="D30" s="12">
        <f t="shared" si="2"/>
        <v>0.57660329685969158</v>
      </c>
      <c r="E30" s="12">
        <f>'Raw results'!C30</f>
        <v>2.6</v>
      </c>
      <c r="F30" s="9">
        <f>'Raw results'!M30</f>
        <v>1.33568300096344E-8</v>
      </c>
      <c r="G30" s="5">
        <f>'Raw results'!N30</f>
        <v>2.2627925085232188</v>
      </c>
      <c r="H30" s="4">
        <f t="shared" si="3"/>
        <v>1.3119596472363464E-8</v>
      </c>
    </row>
    <row r="31" spans="1:8">
      <c r="A31" s="6">
        <f>'Raw results'!A31</f>
        <v>7</v>
      </c>
      <c r="B31" s="7">
        <f>'Raw results'!B31</f>
        <v>0.2</v>
      </c>
      <c r="C31" s="13">
        <f t="shared" si="1"/>
        <v>1.278274981412284E-2</v>
      </c>
      <c r="D31" s="12">
        <f t="shared" si="2"/>
        <v>0.5769967039629369</v>
      </c>
      <c r="E31" s="12">
        <f>'Raw results'!C31</f>
        <v>2.7</v>
      </c>
      <c r="F31" s="9">
        <f>'Raw results'!M31</f>
        <v>1.355325733442525E-8</v>
      </c>
      <c r="G31" s="5">
        <f>'Raw results'!N31</f>
        <v>2.2628225584356945</v>
      </c>
      <c r="H31" s="4">
        <f t="shared" si="3"/>
        <v>1.3308271916273481E-8</v>
      </c>
    </row>
    <row r="32" spans="1:8">
      <c r="A32" s="6">
        <f>'Raw results'!A32</f>
        <v>7</v>
      </c>
      <c r="B32" s="7">
        <f>'Raw results'!B32</f>
        <v>0.2</v>
      </c>
      <c r="C32" s="13">
        <f t="shared" si="1"/>
        <v>1.2422599874998832E-2</v>
      </c>
      <c r="D32" s="12">
        <f t="shared" si="2"/>
        <v>0.57735685390206115</v>
      </c>
      <c r="E32" s="12">
        <f>'Raw results'!C32</f>
        <v>2.8</v>
      </c>
      <c r="F32" s="9">
        <f>'Raw results'!M32</f>
        <v>1.3782605756063648E-8</v>
      </c>
      <c r="G32" s="5">
        <f>'Raw results'!N32</f>
        <v>2.2628552016011785</v>
      </c>
      <c r="H32" s="4">
        <f t="shared" si="3"/>
        <v>1.3529458767653405E-8</v>
      </c>
    </row>
    <row r="33" spans="1:8">
      <c r="A33" s="6">
        <f>'Raw results'!A33</f>
        <v>7</v>
      </c>
      <c r="B33" s="7">
        <f>'Raw results'!B33</f>
        <v>0.2</v>
      </c>
      <c r="C33" s="13">
        <f t="shared" si="1"/>
        <v>1.2091270835166862E-2</v>
      </c>
      <c r="D33" s="12">
        <f t="shared" si="2"/>
        <v>0.57768818294189295</v>
      </c>
      <c r="E33" s="12">
        <f>'Raw results'!C33</f>
        <v>2.9</v>
      </c>
      <c r="F33" s="9">
        <f>'Raw results'!M33</f>
        <v>1.40397839050791E-8</v>
      </c>
      <c r="G33" s="5">
        <f>'Raw results'!N33</f>
        <v>2.2628898166162199</v>
      </c>
      <c r="H33" s="4">
        <f t="shared" si="3"/>
        <v>1.3778108218142752E-8</v>
      </c>
    </row>
    <row r="34" spans="1:8">
      <c r="A34" s="6">
        <f>'Raw results'!A34</f>
        <v>7</v>
      </c>
      <c r="B34" s="7">
        <f>'Raw results'!B34</f>
        <v>0.2</v>
      </c>
      <c r="C34" s="13">
        <f t="shared" si="1"/>
        <v>1.1785113019775792E-2</v>
      </c>
      <c r="D34" s="12">
        <f t="shared" si="2"/>
        <v>0.57799434075728395</v>
      </c>
      <c r="E34" s="12">
        <f>'Raw results'!C34</f>
        <v>3</v>
      </c>
      <c r="F34" s="9">
        <f>'Raw results'!M34</f>
        <v>1.4321160094550998E-8</v>
      </c>
      <c r="G34" s="5">
        <f>'Raw results'!N34</f>
        <v>2.2629263581909806</v>
      </c>
      <c r="H34" s="4">
        <f t="shared" si="3"/>
        <v>1.4050615304229404E-8</v>
      </c>
    </row>
    <row r="35" spans="1:8">
      <c r="D35" s="12"/>
      <c r="E35" s="12"/>
      <c r="H35" s="4"/>
    </row>
    <row r="36" spans="1:8">
      <c r="A36" s="6">
        <f>'Raw results'!A36</f>
        <v>7</v>
      </c>
      <c r="B36" s="7">
        <f>'Raw results'!B36</f>
        <v>0.3</v>
      </c>
      <c r="C36" s="13">
        <f t="shared" si="1"/>
        <v>2.3570226039551584E-2</v>
      </c>
      <c r="D36" s="12">
        <f t="shared" si="2"/>
        <v>0.47788814697211607</v>
      </c>
      <c r="E36" s="12">
        <f>'Raw results'!C36</f>
        <v>1.5</v>
      </c>
      <c r="F36" s="9">
        <f>'Raw results'!M36</f>
        <v>2.4889977200706845E-8</v>
      </c>
      <c r="G36" s="5">
        <f>'Raw results'!N36</f>
        <v>2.2525427610410929</v>
      </c>
      <c r="H36" s="4">
        <f t="shared" ref="H36:H51" si="4">$F36*(SIN($D36*PI()*$G36/$J$2))^2</f>
        <v>2.422220873932795E-8</v>
      </c>
    </row>
    <row r="37" spans="1:8">
      <c r="A37" s="6">
        <f>'Raw results'!A37</f>
        <v>7</v>
      </c>
      <c r="B37" s="7">
        <f>'Raw results'!B37</f>
        <v>0.3</v>
      </c>
      <c r="C37" s="13">
        <f t="shared" si="1"/>
        <v>2.151657414559676E-2</v>
      </c>
      <c r="D37" s="12">
        <f t="shared" ref="D37:D70" si="5">((B37/2)-(1+C37)*SIN(PI()/A37)+C37)/(SIN(PI()/A37)-1)</f>
        <v>0.4799417988660708</v>
      </c>
      <c r="E37" s="12">
        <f>'Raw results'!C37</f>
        <v>1.6</v>
      </c>
      <c r="F37" s="9">
        <f>'Raw results'!M37</f>
        <v>2.1202791500734298E-8</v>
      </c>
      <c r="G37" s="5">
        <f>'Raw results'!N37</f>
        <v>2.252342467116593</v>
      </c>
      <c r="H37" s="4">
        <f t="shared" si="4"/>
        <v>2.0673789808812418E-8</v>
      </c>
    </row>
    <row r="38" spans="1:8">
      <c r="A38" s="6">
        <f>'Raw results'!A38</f>
        <v>7</v>
      </c>
      <c r="B38" s="7">
        <f>'Raw results'!B38</f>
        <v>0.3</v>
      </c>
      <c r="C38" s="13">
        <f t="shared" si="1"/>
        <v>1.9920476822239894E-2</v>
      </c>
      <c r="D38" s="12">
        <f t="shared" si="5"/>
        <v>0.48153789618942777</v>
      </c>
      <c r="E38" s="12">
        <f>'Raw results'!C38</f>
        <v>1.7</v>
      </c>
      <c r="F38" s="9">
        <f>'Raw results'!M38</f>
        <v>1.90317279597237E-8</v>
      </c>
      <c r="G38" s="5">
        <f>'Raw results'!N38</f>
        <v>2.2522195683815203</v>
      </c>
      <c r="H38" s="4">
        <f t="shared" si="4"/>
        <v>1.8583929680157696E-8</v>
      </c>
    </row>
    <row r="39" spans="1:8">
      <c r="A39" s="6">
        <f>'Raw results'!A39</f>
        <v>7</v>
      </c>
      <c r="B39" s="7">
        <f>'Raw results'!B39</f>
        <v>0.3</v>
      </c>
      <c r="C39" s="13">
        <f t="shared" si="1"/>
        <v>1.8633899812498248E-2</v>
      </c>
      <c r="D39" s="12">
        <f t="shared" si="5"/>
        <v>0.48282447319916938</v>
      </c>
      <c r="E39" s="12">
        <f>'Raw results'!C39</f>
        <v>1.8</v>
      </c>
      <c r="F39" s="9">
        <f>'Raw results'!M39</f>
        <v>1.7603012903130847E-8</v>
      </c>
      <c r="G39" s="5">
        <f>'Raw results'!N39</f>
        <v>2.2521446464627957</v>
      </c>
      <c r="H39" s="4">
        <f t="shared" si="4"/>
        <v>1.7208544619859759E-8</v>
      </c>
    </row>
    <row r="40" spans="1:8">
      <c r="A40" s="6">
        <f>'Raw results'!A40</f>
        <v>7</v>
      </c>
      <c r="B40" s="7">
        <f>'Raw results'!B40</f>
        <v>0.3</v>
      </c>
      <c r="C40" s="13">
        <f t="shared" si="1"/>
        <v>1.7568209223157664E-2</v>
      </c>
      <c r="D40" s="12">
        <f t="shared" si="5"/>
        <v>0.48389016378851002</v>
      </c>
      <c r="E40" s="12">
        <f>'Raw results'!C40</f>
        <v>1.9</v>
      </c>
      <c r="F40" s="9">
        <f>'Raw results'!M40</f>
        <v>1.6605183073299347E-8</v>
      </c>
      <c r="G40" s="5">
        <f>'Raw results'!N40</f>
        <v>2.2521014297655295</v>
      </c>
      <c r="H40" s="4">
        <f t="shared" si="4"/>
        <v>1.6248199670672715E-8</v>
      </c>
    </row>
    <row r="41" spans="1:8">
      <c r="A41" s="6">
        <f>'Raw results'!A41</f>
        <v>7</v>
      </c>
      <c r="B41" s="7">
        <f>'Raw results'!B41</f>
        <v>0.3</v>
      </c>
      <c r="C41" s="13">
        <f t="shared" si="1"/>
        <v>1.6666666666666666E-2</v>
      </c>
      <c r="D41" s="12">
        <f t="shared" si="5"/>
        <v>0.48479170634500102</v>
      </c>
      <c r="E41" s="12">
        <f>'Raw results'!C41</f>
        <v>2</v>
      </c>
      <c r="F41" s="9">
        <f>'Raw results'!M41</f>
        <v>1.5902428171252049E-8</v>
      </c>
      <c r="G41" s="5">
        <f>'Raw results'!N41</f>
        <v>2.252080167399336</v>
      </c>
      <c r="H41" s="4">
        <f t="shared" si="4"/>
        <v>1.5572620019856541E-8</v>
      </c>
    </row>
    <row r="42" spans="1:8">
      <c r="A42" s="6">
        <f>'Raw results'!A42</f>
        <v>7</v>
      </c>
      <c r="B42" s="7">
        <f>'Raw results'!B42</f>
        <v>0.3</v>
      </c>
      <c r="C42" s="13">
        <f t="shared" si="1"/>
        <v>1.5891043154093204E-2</v>
      </c>
      <c r="D42" s="12">
        <f t="shared" si="5"/>
        <v>0.4855673298575745</v>
      </c>
      <c r="E42" s="12">
        <f>'Raw results'!C42</f>
        <v>2.1</v>
      </c>
      <c r="F42" s="9">
        <f>'Raw results'!M42</f>
        <v>1.5547834843526302E-8</v>
      </c>
      <c r="G42" s="5">
        <f>'Raw results'!N42</f>
        <v>2.2520747648590298</v>
      </c>
      <c r="H42" s="4">
        <f t="shared" si="4"/>
        <v>1.523540046464427E-8</v>
      </c>
    </row>
    <row r="43" spans="1:8">
      <c r="A43" s="6">
        <f>'Raw results'!A43</f>
        <v>7</v>
      </c>
      <c r="B43" s="7">
        <f>'Raw results'!B43</f>
        <v>0.3</v>
      </c>
      <c r="C43" s="13">
        <f t="shared" si="1"/>
        <v>1.5214515486254613E-2</v>
      </c>
      <c r="D43" s="12">
        <f t="shared" si="5"/>
        <v>0.4862438575254131</v>
      </c>
      <c r="E43" s="12">
        <f>'Raw results'!C43</f>
        <v>2.2000000000000002</v>
      </c>
      <c r="F43" s="9">
        <f>'Raw results'!M43</f>
        <v>1.53058098002416E-8</v>
      </c>
      <c r="G43" s="5">
        <f>'Raw results'!N43</f>
        <v>2.2520811931995302</v>
      </c>
      <c r="H43" s="4">
        <f t="shared" si="4"/>
        <v>1.5006747833306E-8</v>
      </c>
    </row>
    <row r="44" spans="1:8">
      <c r="A44" s="6">
        <f>'Raw results'!A44</f>
        <v>7</v>
      </c>
      <c r="B44" s="7">
        <f>'Raw results'!B44</f>
        <v>0.3</v>
      </c>
      <c r="C44" s="13">
        <f t="shared" si="1"/>
        <v>1.4617633655117155E-2</v>
      </c>
      <c r="D44" s="12">
        <f t="shared" si="5"/>
        <v>0.48684073935655042</v>
      </c>
      <c r="E44" s="12">
        <f>'Raw results'!C44</f>
        <v>2.2999999999999998</v>
      </c>
      <c r="F44" s="9">
        <f>'Raw results'!M44</f>
        <v>1.5148152441283899E-8</v>
      </c>
      <c r="G44" s="5">
        <f>'Raw results'!N44</f>
        <v>2.2520970319954863</v>
      </c>
      <c r="H44" s="4">
        <f t="shared" si="4"/>
        <v>1.485953147845489E-8</v>
      </c>
    </row>
    <row r="45" spans="1:8">
      <c r="A45" s="6">
        <f>'Raw results'!A45</f>
        <v>7</v>
      </c>
      <c r="B45" s="7">
        <f>'Raw results'!B45</f>
        <v>0.3</v>
      </c>
      <c r="C45" s="13">
        <f t="shared" si="1"/>
        <v>1.4085904245475277E-2</v>
      </c>
      <c r="D45" s="12">
        <f t="shared" si="5"/>
        <v>0.48737246876619228</v>
      </c>
      <c r="E45" s="12">
        <f>'Raw results'!C45</f>
        <v>2.4</v>
      </c>
      <c r="F45" s="9">
        <f>'Raw results'!M45</f>
        <v>1.507818311764345E-8</v>
      </c>
      <c r="G45" s="5">
        <f>'Raw results'!N45</f>
        <v>2.2521198236224662</v>
      </c>
      <c r="H45" s="4">
        <f t="shared" si="4"/>
        <v>1.4797368511241681E-8</v>
      </c>
    </row>
    <row r="46" spans="1:8">
      <c r="A46" s="6">
        <f>'Raw results'!A46</f>
        <v>7</v>
      </c>
      <c r="B46" s="7">
        <f>'Raw results'!B46</f>
        <v>0.3</v>
      </c>
      <c r="C46" s="13">
        <f t="shared" si="1"/>
        <v>1.3608276348795434E-2</v>
      </c>
      <c r="D46" s="12">
        <f t="shared" si="5"/>
        <v>0.48785009666287227</v>
      </c>
      <c r="E46" s="12">
        <f>'Raw results'!C46</f>
        <v>2.5</v>
      </c>
      <c r="F46" s="9">
        <f>'Raw results'!M46</f>
        <v>1.5100903801775801E-8</v>
      </c>
      <c r="G46" s="5">
        <f>'Raw results'!N46</f>
        <v>2.2521480160080358</v>
      </c>
      <c r="H46" s="4">
        <f t="shared" si="4"/>
        <v>1.4825447596708202E-8</v>
      </c>
    </row>
    <row r="47" spans="1:8">
      <c r="A47" s="6">
        <f>'Raw results'!A47</f>
        <v>7</v>
      </c>
      <c r="B47" s="7">
        <f>'Raw results'!B47</f>
        <v>0.3</v>
      </c>
      <c r="C47" s="13">
        <f t="shared" si="1"/>
        <v>1.3176156917368247E-2</v>
      </c>
      <c r="D47" s="12">
        <f t="shared" si="5"/>
        <v>0.48828221609429945</v>
      </c>
      <c r="E47" s="12">
        <f>'Raw results'!C47</f>
        <v>2.6</v>
      </c>
      <c r="F47" s="9">
        <f>'Raw results'!M47</f>
        <v>1.5197278184359199E-8</v>
      </c>
      <c r="G47" s="5">
        <f>'Raw results'!N47</f>
        <v>2.2521812409686452</v>
      </c>
      <c r="H47" s="4">
        <f t="shared" si="4"/>
        <v>1.4925296929291981E-8</v>
      </c>
    </row>
    <row r="48" spans="1:8">
      <c r="A48" s="6">
        <f>'Raw results'!A48</f>
        <v>7</v>
      </c>
      <c r="B48" s="7">
        <f>'Raw results'!B48</f>
        <v>0.3</v>
      </c>
      <c r="C48" s="13">
        <f t="shared" si="1"/>
        <v>1.278274981412284E-2</v>
      </c>
      <c r="D48" s="12">
        <f t="shared" si="5"/>
        <v>0.48867562319754482</v>
      </c>
      <c r="E48" s="12">
        <f>'Raw results'!C48</f>
        <v>2.7</v>
      </c>
      <c r="F48" s="9">
        <f>'Raw results'!M48</f>
        <v>1.5349341600884299E-8</v>
      </c>
      <c r="G48" s="5">
        <f>'Raw results'!N48</f>
        <v>2.2522181700845829</v>
      </c>
      <c r="H48" s="4">
        <f t="shared" si="4"/>
        <v>1.5079425034144658E-8</v>
      </c>
    </row>
    <row r="49" spans="1:8">
      <c r="A49" s="6">
        <f>'Raw results'!A49</f>
        <v>7</v>
      </c>
      <c r="B49" s="7">
        <f>'Raw results'!B49</f>
        <v>0.3</v>
      </c>
      <c r="C49" s="13">
        <f t="shared" si="1"/>
        <v>1.2422599874998832E-2</v>
      </c>
      <c r="D49" s="12">
        <f t="shared" si="5"/>
        <v>0.48903577313666891</v>
      </c>
      <c r="E49" s="12">
        <f>'Raw results'!C49</f>
        <v>2.8</v>
      </c>
      <c r="F49" s="9">
        <f>'Raw results'!M49</f>
        <v>1.5545691579034949E-8</v>
      </c>
      <c r="G49" s="5">
        <f>'Raw results'!N49</f>
        <v>2.252258104964374</v>
      </c>
      <c r="H49" s="4">
        <f t="shared" si="4"/>
        <v>1.5276739108172061E-8</v>
      </c>
    </row>
    <row r="50" spans="1:8">
      <c r="A50" s="6">
        <f>'Raw results'!A50</f>
        <v>7</v>
      </c>
      <c r="B50" s="7">
        <f>'Raw results'!B50</f>
        <v>0.3</v>
      </c>
      <c r="C50" s="13">
        <f t="shared" si="1"/>
        <v>1.2091270835166862E-2</v>
      </c>
      <c r="D50" s="12">
        <f t="shared" si="5"/>
        <v>0.48936710217650081</v>
      </c>
      <c r="E50" s="12">
        <f>'Raw results'!C50</f>
        <v>2.9</v>
      </c>
      <c r="F50" s="9">
        <f>'Raw results'!M50</f>
        <v>1.5778336027031599E-8</v>
      </c>
      <c r="G50" s="5">
        <f>'Raw results'!N50</f>
        <v>2.2523003681481737</v>
      </c>
      <c r="H50" s="4">
        <f t="shared" si="4"/>
        <v>1.5509465743442753E-8</v>
      </c>
    </row>
    <row r="51" spans="1:8">
      <c r="A51" s="6">
        <f>'Raw results'!A51</f>
        <v>7</v>
      </c>
      <c r="B51" s="7">
        <f>'Raw results'!B51</f>
        <v>0.3</v>
      </c>
      <c r="C51" s="13">
        <f t="shared" si="1"/>
        <v>1.1785113019775792E-2</v>
      </c>
      <c r="D51" s="12">
        <f t="shared" si="5"/>
        <v>0.48967325999189171</v>
      </c>
      <c r="E51" s="12">
        <f>'Raw results'!C51</f>
        <v>3</v>
      </c>
      <c r="F51" s="9">
        <f>'Raw results'!M51</f>
        <v>1.604313442326415E-8</v>
      </c>
      <c r="G51" s="5">
        <f>'Raw results'!N51</f>
        <v>2.2523448555559344</v>
      </c>
      <c r="H51" s="4">
        <f t="shared" si="4"/>
        <v>1.577359745542667E-8</v>
      </c>
    </row>
    <row r="52" spans="1:8">
      <c r="D52" s="12"/>
      <c r="E52" s="12"/>
      <c r="H52" s="4"/>
    </row>
    <row r="53" spans="1:8">
      <c r="A53" s="6">
        <f>'Raw results'!A53</f>
        <v>9</v>
      </c>
      <c r="B53" s="7">
        <f>'Raw results'!B53</f>
        <v>0.1</v>
      </c>
      <c r="C53" s="13">
        <f t="shared" si="1"/>
        <v>2.3570226039551584E-2</v>
      </c>
      <c r="D53" s="12">
        <f t="shared" si="5"/>
        <v>0.42024297031214891</v>
      </c>
      <c r="E53" s="12">
        <f>'Raw results'!C53</f>
        <v>1.5</v>
      </c>
      <c r="F53" s="9">
        <f>'Raw results'!M53</f>
        <v>2.3923746157036197E-8</v>
      </c>
      <c r="G53" s="5">
        <f>'Raw results'!N53</f>
        <v>2.3013172345629167</v>
      </c>
      <c r="H53" s="4">
        <f t="shared" ref="H53:H68" si="6">$F53*(SIN($D53*PI()*$G53/$J$2))^2</f>
        <v>2.1733539259856665E-8</v>
      </c>
    </row>
    <row r="54" spans="1:8">
      <c r="A54" s="6">
        <f>'Raw results'!A54</f>
        <v>9</v>
      </c>
      <c r="B54" s="7">
        <f>'Raw results'!B54</f>
        <v>0.1</v>
      </c>
      <c r="C54" s="13">
        <f t="shared" si="1"/>
        <v>2.151657414559676E-2</v>
      </c>
      <c r="D54" s="12">
        <f t="shared" si="5"/>
        <v>0.42229662220610364</v>
      </c>
      <c r="E54" s="12">
        <f>'Raw results'!C54</f>
        <v>1.6</v>
      </c>
      <c r="F54" s="9">
        <f>'Raw results'!M54</f>
        <v>2.1142100587601E-8</v>
      </c>
      <c r="G54" s="5">
        <f>'Raw results'!N54</f>
        <v>2.3010253510836449</v>
      </c>
      <c r="H54" s="4">
        <f t="shared" si="6"/>
        <v>1.9279250239321335E-8</v>
      </c>
    </row>
    <row r="55" spans="1:8">
      <c r="A55" s="6">
        <f>'Raw results'!A55</f>
        <v>9</v>
      </c>
      <c r="B55" s="7">
        <f>'Raw results'!B55</f>
        <v>0.1</v>
      </c>
      <c r="C55" s="13">
        <f t="shared" si="1"/>
        <v>1.9920476822239894E-2</v>
      </c>
      <c r="D55" s="12">
        <f t="shared" si="5"/>
        <v>0.4238927195294605</v>
      </c>
      <c r="E55" s="12">
        <f>'Raw results'!C55</f>
        <v>1.7</v>
      </c>
      <c r="F55" s="9">
        <f>'Raw results'!M55</f>
        <v>1.8776095456848397E-8</v>
      </c>
      <c r="G55" s="5">
        <f>'Raw results'!N55</f>
        <v>2.3008428637713703</v>
      </c>
      <c r="H55" s="4">
        <f t="shared" si="6"/>
        <v>1.7171368723095441E-8</v>
      </c>
    </row>
    <row r="56" spans="1:8">
      <c r="A56" s="6">
        <f>'Raw results'!A56</f>
        <v>9</v>
      </c>
      <c r="B56" s="7">
        <f>'Raw results'!B56</f>
        <v>0.1</v>
      </c>
      <c r="C56" s="13">
        <f t="shared" si="1"/>
        <v>1.8633899812498248E-2</v>
      </c>
      <c r="D56" s="12">
        <f t="shared" si="5"/>
        <v>0.42517929653920217</v>
      </c>
      <c r="E56" s="12">
        <f>'Raw results'!C56</f>
        <v>1.8</v>
      </c>
      <c r="F56" s="9">
        <f>'Raw results'!M56</f>
        <v>1.7084023533171748E-8</v>
      </c>
      <c r="G56" s="5">
        <f>'Raw results'!N56</f>
        <v>2.3007277118235203</v>
      </c>
      <c r="H56" s="4">
        <f t="shared" si="6"/>
        <v>1.5660036881270324E-8</v>
      </c>
    </row>
    <row r="57" spans="1:8">
      <c r="A57" s="6">
        <f>'Raw results'!A57</f>
        <v>9</v>
      </c>
      <c r="B57" s="7">
        <f>'Raw results'!B57</f>
        <v>0.1</v>
      </c>
      <c r="C57" s="13">
        <f t="shared" si="1"/>
        <v>1.7568209223157664E-2</v>
      </c>
      <c r="D57" s="12">
        <f t="shared" si="5"/>
        <v>0.42624498712854281</v>
      </c>
      <c r="E57" s="12">
        <f>'Raw results'!C57</f>
        <v>1.9</v>
      </c>
      <c r="F57" s="9">
        <f>'Raw results'!M57</f>
        <v>1.6244662818157299E-8</v>
      </c>
      <c r="G57" s="5">
        <f>'Raw results'!N57</f>
        <v>2.3006569975787357</v>
      </c>
      <c r="H57" s="4">
        <f t="shared" si="6"/>
        <v>1.4918914104737674E-8</v>
      </c>
    </row>
    <row r="58" spans="1:8">
      <c r="A58" s="6">
        <f>'Raw results'!A58</f>
        <v>9</v>
      </c>
      <c r="B58" s="7">
        <f>'Raw results'!B58</f>
        <v>0.1</v>
      </c>
      <c r="C58" s="13">
        <f t="shared" si="1"/>
        <v>1.6666666666666666E-2</v>
      </c>
      <c r="D58" s="12">
        <f t="shared" si="5"/>
        <v>0.42714652968503369</v>
      </c>
      <c r="E58" s="12">
        <f>'Raw results'!C58</f>
        <v>2</v>
      </c>
      <c r="F58" s="9">
        <f>'Raw results'!M58</f>
        <v>1.547634968651055E-8</v>
      </c>
      <c r="G58" s="5">
        <f>'Raw results'!N58</f>
        <v>2.3006170208123855</v>
      </c>
      <c r="H58" s="4">
        <f t="shared" si="6"/>
        <v>1.4235982408996756E-8</v>
      </c>
    </row>
    <row r="59" spans="1:8">
      <c r="A59" s="6">
        <f>'Raw results'!A59</f>
        <v>9</v>
      </c>
      <c r="B59" s="7">
        <f>'Raw results'!B59</f>
        <v>0.1</v>
      </c>
      <c r="C59" s="13">
        <f t="shared" si="1"/>
        <v>1.5891043154093204E-2</v>
      </c>
      <c r="D59" s="12">
        <f t="shared" si="5"/>
        <v>0.42792215319760735</v>
      </c>
      <c r="E59" s="12">
        <f>'Raw results'!C59</f>
        <v>2.1</v>
      </c>
      <c r="F59" s="9">
        <f>'Raw results'!M59</f>
        <v>1.5053803268725299E-8</v>
      </c>
      <c r="G59" s="5">
        <f>'Raw results'!N59</f>
        <v>2.3005992060505256</v>
      </c>
      <c r="H59" s="4">
        <f t="shared" si="6"/>
        <v>1.3866208086269421E-8</v>
      </c>
    </row>
    <row r="60" spans="1:8">
      <c r="A60" s="6">
        <f>'Raw results'!A60</f>
        <v>9</v>
      </c>
      <c r="B60" s="7">
        <f>'Raw results'!B60</f>
        <v>0.1</v>
      </c>
      <c r="C60" s="13">
        <f t="shared" si="1"/>
        <v>1.5214515486254613E-2</v>
      </c>
      <c r="D60" s="12">
        <f t="shared" si="5"/>
        <v>0.42859868086544584</v>
      </c>
      <c r="E60" s="12">
        <f>'Raw results'!C60</f>
        <v>2.2000000000000002</v>
      </c>
      <c r="F60" s="9">
        <f>'Raw results'!M60</f>
        <v>1.4846713216825249E-8</v>
      </c>
      <c r="G60" s="5">
        <f>'Raw results'!N60</f>
        <v>2.3005978976356314</v>
      </c>
      <c r="H60" s="4">
        <f t="shared" si="6"/>
        <v>1.3691672773369168E-8</v>
      </c>
    </row>
    <row r="61" spans="1:8">
      <c r="A61" s="6">
        <f>'Raw results'!A61</f>
        <v>9</v>
      </c>
      <c r="B61" s="7">
        <f>'Raw results'!B61</f>
        <v>0.1</v>
      </c>
      <c r="C61" s="13">
        <f t="shared" si="1"/>
        <v>1.4617633655117155E-2</v>
      </c>
      <c r="D61" s="12">
        <f t="shared" si="5"/>
        <v>0.42919556269658327</v>
      </c>
      <c r="E61" s="12">
        <f>'Raw results'!C61</f>
        <v>2.2999999999999998</v>
      </c>
      <c r="F61" s="9">
        <f>'Raw results'!M61</f>
        <v>1.4755143654678648E-8</v>
      </c>
      <c r="G61" s="5">
        <f>'Raw results'!N61</f>
        <v>2.3006095885675801</v>
      </c>
      <c r="H61" s="4">
        <f t="shared" si="6"/>
        <v>1.3621418153326482E-8</v>
      </c>
    </row>
    <row r="62" spans="1:8">
      <c r="A62" s="6">
        <f>'Raw results'!A62</f>
        <v>9</v>
      </c>
      <c r="B62" s="7">
        <f>'Raw results'!B62</f>
        <v>0.1</v>
      </c>
      <c r="C62" s="13">
        <f t="shared" si="1"/>
        <v>1.4085904245475277E-2</v>
      </c>
      <c r="D62" s="12">
        <f t="shared" si="5"/>
        <v>0.42972729210622518</v>
      </c>
      <c r="E62" s="12">
        <f>'Raw results'!C62</f>
        <v>2.4</v>
      </c>
      <c r="F62" s="9">
        <f>'Raw results'!M62</f>
        <v>1.4743086827651349E-8</v>
      </c>
      <c r="G62" s="5">
        <f>'Raw results'!N62</f>
        <v>2.3006310777661252</v>
      </c>
      <c r="H62" s="4">
        <f t="shared" si="6"/>
        <v>1.3622899982635449E-8</v>
      </c>
    </row>
    <row r="63" spans="1:8">
      <c r="A63" s="6">
        <f>'Raw results'!A63</f>
        <v>9</v>
      </c>
      <c r="B63" s="7">
        <f>'Raw results'!B63</f>
        <v>0.1</v>
      </c>
      <c r="C63" s="13">
        <f t="shared" si="1"/>
        <v>1.3608276348795434E-2</v>
      </c>
      <c r="D63" s="12">
        <f t="shared" si="5"/>
        <v>0.43020492000290506</v>
      </c>
      <c r="E63" s="12">
        <f>'Raw results'!C63</f>
        <v>2.5</v>
      </c>
      <c r="F63" s="9">
        <f>'Raw results'!M63</f>
        <v>1.4806744374775249E-8</v>
      </c>
      <c r="G63" s="5">
        <f>'Raw results'!N63</f>
        <v>2.300660089550854</v>
      </c>
      <c r="H63" s="4">
        <f t="shared" si="6"/>
        <v>1.3693086033023814E-8</v>
      </c>
    </row>
    <row r="64" spans="1:8">
      <c r="A64" s="6">
        <f>'Raw results'!A64</f>
        <v>9</v>
      </c>
      <c r="B64" s="7">
        <f>'Raw results'!B64</f>
        <v>0.1</v>
      </c>
      <c r="C64" s="13">
        <f t="shared" si="1"/>
        <v>1.3176156917368247E-2</v>
      </c>
      <c r="D64" s="12">
        <f t="shared" si="5"/>
        <v>0.43063703943433218</v>
      </c>
      <c r="E64" s="12">
        <f>'Raw results'!C64</f>
        <v>2.6</v>
      </c>
      <c r="F64" s="9">
        <f>'Raw results'!M64</f>
        <v>1.4938090065588848E-8</v>
      </c>
      <c r="G64" s="5">
        <f>'Raw results'!N64</f>
        <v>2.3006960755453396</v>
      </c>
      <c r="H64" s="4">
        <f t="shared" si="6"/>
        <v>1.3824923533063309E-8</v>
      </c>
    </row>
    <row r="65" spans="1:8">
      <c r="A65" s="6">
        <f>'Raw results'!A65</f>
        <v>9</v>
      </c>
      <c r="B65" s="7">
        <f>'Raw results'!B65</f>
        <v>0.1</v>
      </c>
      <c r="C65" s="13">
        <f t="shared" si="1"/>
        <v>1.278274981412284E-2</v>
      </c>
      <c r="D65" s="12">
        <f t="shared" si="5"/>
        <v>0.43103044653757755</v>
      </c>
      <c r="E65" s="12">
        <f>'Raw results'!C65</f>
        <v>2.7</v>
      </c>
      <c r="F65" s="9">
        <f>'Raw results'!M65</f>
        <v>1.51220958653541E-8</v>
      </c>
      <c r="G65" s="5">
        <f>'Raw results'!N65</f>
        <v>2.3007371541373174</v>
      </c>
      <c r="H65" s="4">
        <f t="shared" si="6"/>
        <v>1.4004773779717425E-8</v>
      </c>
    </row>
    <row r="66" spans="1:8">
      <c r="A66" s="6">
        <f>'Raw results'!A66</f>
        <v>9</v>
      </c>
      <c r="B66" s="7">
        <f>'Raw results'!B66</f>
        <v>0.1</v>
      </c>
      <c r="C66" s="13">
        <f t="shared" si="1"/>
        <v>1.2422599874998832E-2</v>
      </c>
      <c r="D66" s="12">
        <f t="shared" si="5"/>
        <v>0.43139059647670164</v>
      </c>
      <c r="E66" s="12">
        <f>'Raw results'!C66</f>
        <v>2.8</v>
      </c>
      <c r="F66" s="9">
        <f>'Raw results'!M66</f>
        <v>1.5348723569711847E-8</v>
      </c>
      <c r="G66" s="5">
        <f>'Raw results'!N66</f>
        <v>2.3007825197708738</v>
      </c>
      <c r="H66" s="4">
        <f t="shared" si="6"/>
        <v>1.4223538224557714E-8</v>
      </c>
    </row>
    <row r="67" spans="1:8">
      <c r="A67" s="6">
        <f>'Raw results'!A67</f>
        <v>9</v>
      </c>
      <c r="B67" s="7">
        <f>'Raw results'!B67</f>
        <v>0.1</v>
      </c>
      <c r="C67" s="13">
        <f t="shared" ref="C67:C85" si="7">0.25/15/SQRT(E67-1)</f>
        <v>1.2091270835166862E-2</v>
      </c>
      <c r="D67" s="12">
        <f t="shared" si="5"/>
        <v>0.43172192551653349</v>
      </c>
      <c r="E67" s="12">
        <f>'Raw results'!C67</f>
        <v>2.9</v>
      </c>
      <c r="F67" s="9">
        <f>'Raw results'!M67</f>
        <v>1.5612919042953298E-8</v>
      </c>
      <c r="G67" s="5">
        <f>'Raw results'!N67</f>
        <v>2.3008312253517302</v>
      </c>
      <c r="H67" s="4">
        <f t="shared" si="6"/>
        <v>1.4476680757345398E-8</v>
      </c>
    </row>
    <row r="68" spans="1:8">
      <c r="A68" s="6">
        <f>'Raw results'!A68</f>
        <v>9</v>
      </c>
      <c r="B68" s="7">
        <f>'Raw results'!B68</f>
        <v>0.1</v>
      </c>
      <c r="C68" s="13">
        <f t="shared" si="7"/>
        <v>1.1785113019775792E-2</v>
      </c>
      <c r="D68" s="12">
        <f t="shared" si="5"/>
        <v>0.43202808333192455</v>
      </c>
      <c r="E68" s="12">
        <f>'Raw results'!C68</f>
        <v>3</v>
      </c>
      <c r="F68" s="9">
        <f>'Raw results'!M68</f>
        <v>1.5908497332903952E-8</v>
      </c>
      <c r="G68" s="5">
        <f>'Raw results'!N68</f>
        <v>2.3008830327657184</v>
      </c>
      <c r="H68" s="4">
        <f t="shared" si="6"/>
        <v>1.4758583316304381E-8</v>
      </c>
    </row>
    <row r="69" spans="1:8">
      <c r="D69" s="12"/>
      <c r="E69" s="12"/>
      <c r="H69" s="4"/>
    </row>
    <row r="70" spans="1:8">
      <c r="A70" s="6">
        <f>'Raw results'!A70</f>
        <v>9</v>
      </c>
      <c r="B70" s="7">
        <f>'Raw results'!B70</f>
        <v>0.2</v>
      </c>
      <c r="C70" s="13">
        <f t="shared" si="7"/>
        <v>2.3570226039551584E-2</v>
      </c>
      <c r="D70" s="12">
        <f t="shared" si="5"/>
        <v>0.34425280208311199</v>
      </c>
      <c r="E70" s="12">
        <f>'Raw results'!C70</f>
        <v>1.5</v>
      </c>
      <c r="F70" s="9">
        <f>'Raw results'!M70</f>
        <v>3.8887250545813099E-8</v>
      </c>
      <c r="G70" s="5">
        <f>'Raw results'!N70</f>
        <v>2.2913541564647333</v>
      </c>
      <c r="H70" s="4">
        <f t="shared" ref="H70:H85" si="8">$F70*(SIN($D70*PI()*$G70/$J$2))^2</f>
        <v>2.8596815915287903E-8</v>
      </c>
    </row>
    <row r="71" spans="1:8">
      <c r="A71" s="6">
        <f>'Raw results'!A71</f>
        <v>9</v>
      </c>
      <c r="B71" s="7">
        <f>'Raw results'!B71</f>
        <v>0.2</v>
      </c>
      <c r="C71" s="13">
        <f t="shared" si="7"/>
        <v>2.151657414559676E-2</v>
      </c>
      <c r="D71" s="12">
        <f t="shared" ref="D71:D85" si="9">((B71/2)-(1+C71)*SIN(PI()/A71)+C71)/(SIN(PI()/A71)-1)</f>
        <v>0.34630645397706672</v>
      </c>
      <c r="E71" s="12">
        <f>'Raw results'!C71</f>
        <v>1.6</v>
      </c>
      <c r="F71" s="9">
        <f>'Raw results'!M71</f>
        <v>3.2115140466598149E-8</v>
      </c>
      <c r="G71" s="5">
        <f>'Raw results'!N71</f>
        <v>2.2910251638134382</v>
      </c>
      <c r="H71" s="4">
        <f t="shared" si="8"/>
        <v>2.3786170249784113E-8</v>
      </c>
    </row>
    <row r="72" spans="1:8">
      <c r="A72" s="6">
        <f>'Raw results'!A72</f>
        <v>9</v>
      </c>
      <c r="B72" s="7">
        <f>'Raw results'!B72</f>
        <v>0.2</v>
      </c>
      <c r="C72" s="13">
        <f t="shared" si="7"/>
        <v>1.9920476822239894E-2</v>
      </c>
      <c r="D72" s="12">
        <f t="shared" si="9"/>
        <v>0.34790255130042369</v>
      </c>
      <c r="E72" s="12">
        <f>'Raw results'!C72</f>
        <v>1.7</v>
      </c>
      <c r="F72" s="9">
        <f>'Raw results'!M72</f>
        <v>2.8677387111396301E-8</v>
      </c>
      <c r="G72" s="5">
        <f>'Raw results'!N72</f>
        <v>2.2908212825810925</v>
      </c>
      <c r="H72" s="4">
        <f t="shared" si="8"/>
        <v>2.1357435274195249E-8</v>
      </c>
    </row>
    <row r="73" spans="1:8">
      <c r="A73" s="6">
        <f>'Raw results'!A73</f>
        <v>9</v>
      </c>
      <c r="B73" s="7">
        <f>'Raw results'!B73</f>
        <v>0.2</v>
      </c>
      <c r="C73" s="13">
        <f t="shared" si="7"/>
        <v>1.8633899812498248E-2</v>
      </c>
      <c r="D73" s="12">
        <f t="shared" si="9"/>
        <v>0.3491891283101653</v>
      </c>
      <c r="E73" s="12">
        <f>'Raw results'!C73</f>
        <v>1.8</v>
      </c>
      <c r="F73" s="9">
        <f>'Raw results'!M73</f>
        <v>2.6275066752463548E-8</v>
      </c>
      <c r="G73" s="5">
        <f>'Raw results'!N73</f>
        <v>2.2906947399510349</v>
      </c>
      <c r="H73" s="4">
        <f t="shared" si="8"/>
        <v>1.965502064570197E-8</v>
      </c>
    </row>
    <row r="74" spans="1:8">
      <c r="A74" s="6">
        <f>'Raw results'!A74</f>
        <v>9</v>
      </c>
      <c r="B74" s="7">
        <f>'Raw results'!B74</f>
        <v>0.2</v>
      </c>
      <c r="C74" s="13">
        <f t="shared" si="7"/>
        <v>1.7568209223157664E-2</v>
      </c>
      <c r="D74" s="12">
        <f t="shared" si="9"/>
        <v>0.35025481889950594</v>
      </c>
      <c r="E74" s="12">
        <f>'Raw results'!C74</f>
        <v>1.9</v>
      </c>
      <c r="F74" s="9">
        <f>'Raw results'!M74</f>
        <v>2.4233947649367648E-8</v>
      </c>
      <c r="G74" s="5">
        <f>'Raw results'!N74</f>
        <v>2.2906188942767507</v>
      </c>
      <c r="H74" s="4">
        <f t="shared" si="8"/>
        <v>1.8194417598358227E-8</v>
      </c>
    </row>
    <row r="75" spans="1:8">
      <c r="A75" s="6">
        <f>'Raw results'!A75</f>
        <v>9</v>
      </c>
      <c r="B75" s="7">
        <f>'Raw results'!B75</f>
        <v>0.2</v>
      </c>
      <c r="C75" s="13">
        <f t="shared" si="7"/>
        <v>1.6666666666666666E-2</v>
      </c>
      <c r="D75" s="12">
        <f t="shared" si="9"/>
        <v>0.35115636145599682</v>
      </c>
      <c r="E75" s="12">
        <f>'Raw results'!C75</f>
        <v>2</v>
      </c>
      <c r="F75" s="9">
        <f>'Raw results'!M75</f>
        <v>2.3384464995511452E-8</v>
      </c>
      <c r="G75" s="5">
        <f>'Raw results'!N75</f>
        <v>2.290578173346435</v>
      </c>
      <c r="H75" s="4">
        <f t="shared" si="8"/>
        <v>1.7610755705015111E-8</v>
      </c>
    </row>
    <row r="76" spans="1:8">
      <c r="A76" s="6">
        <f>'Raw results'!A76</f>
        <v>9</v>
      </c>
      <c r="B76" s="7">
        <f>'Raw results'!B76</f>
        <v>0.2</v>
      </c>
      <c r="C76" s="13">
        <f t="shared" si="7"/>
        <v>1.5891043154093204E-2</v>
      </c>
      <c r="D76" s="12">
        <f t="shared" si="9"/>
        <v>0.35193198496857042</v>
      </c>
      <c r="E76" s="12">
        <f>'Raw results'!C76</f>
        <v>2.1</v>
      </c>
      <c r="F76" s="9">
        <f>'Raw results'!M76</f>
        <v>2.2831871941038845E-8</v>
      </c>
      <c r="G76" s="5">
        <f>'Raw results'!N76</f>
        <v>2.2905627808845428</v>
      </c>
      <c r="H76" s="4">
        <f t="shared" si="8"/>
        <v>1.724009920211875E-8</v>
      </c>
    </row>
    <row r="77" spans="1:8">
      <c r="A77" s="6">
        <f>'Raw results'!A77</f>
        <v>9</v>
      </c>
      <c r="B77" s="7">
        <f>'Raw results'!B77</f>
        <v>0.2</v>
      </c>
      <c r="C77" s="13">
        <f t="shared" si="7"/>
        <v>1.5214515486254613E-2</v>
      </c>
      <c r="D77" s="12">
        <f t="shared" si="9"/>
        <v>0.35260851263640897</v>
      </c>
      <c r="E77" s="12">
        <f>'Raw results'!C77</f>
        <v>2.2000000000000002</v>
      </c>
      <c r="F77" s="9">
        <f>'Raw results'!M77</f>
        <v>2.2326391628513796E-8</v>
      </c>
      <c r="G77" s="5">
        <f>'Raw results'!N77</f>
        <v>2.2905662182372155</v>
      </c>
      <c r="H77" s="4">
        <f t="shared" si="8"/>
        <v>1.6897272827776976E-8</v>
      </c>
    </row>
    <row r="78" spans="1:8">
      <c r="A78" s="6">
        <f>'Raw results'!A78</f>
        <v>9</v>
      </c>
      <c r="B78" s="7">
        <f>'Raw results'!B78</f>
        <v>0.2</v>
      </c>
      <c r="C78" s="13">
        <f t="shared" si="7"/>
        <v>1.4617633655117155E-2</v>
      </c>
      <c r="D78" s="12">
        <f t="shared" si="9"/>
        <v>0.3532053944675464</v>
      </c>
      <c r="E78" s="12">
        <f>'Raw results'!C78</f>
        <v>2.2999999999999998</v>
      </c>
      <c r="F78" s="9">
        <f>'Raw results'!M78</f>
        <v>2.1957441039884248E-8</v>
      </c>
      <c r="G78" s="5">
        <f>'Raw results'!N78</f>
        <v>2.2905845199223682</v>
      </c>
      <c r="H78" s="4">
        <f t="shared" si="8"/>
        <v>1.6651811163489298E-8</v>
      </c>
    </row>
    <row r="79" spans="1:8">
      <c r="A79" s="6">
        <f>'Raw results'!A79</f>
        <v>9</v>
      </c>
      <c r="B79" s="7">
        <f>'Raw results'!B79</f>
        <v>0.2</v>
      </c>
      <c r="C79" s="13">
        <f t="shared" si="7"/>
        <v>1.4085904245475277E-2</v>
      </c>
      <c r="D79" s="12">
        <f t="shared" si="9"/>
        <v>0.35373712387718831</v>
      </c>
      <c r="E79" s="12">
        <f>'Raw results'!C79</f>
        <v>2.4</v>
      </c>
      <c r="F79" s="9">
        <f>'Raw results'!M79</f>
        <v>2.1774220267059851E-8</v>
      </c>
      <c r="G79" s="5">
        <f>'Raw results'!N79</f>
        <v>2.290613792481599</v>
      </c>
      <c r="H79" s="4">
        <f t="shared" si="8"/>
        <v>1.6542747140612733E-8</v>
      </c>
    </row>
    <row r="80" spans="1:8">
      <c r="A80" s="6">
        <f>'Raw results'!A80</f>
        <v>9</v>
      </c>
      <c r="B80" s="7">
        <f>'Raw results'!B80</f>
        <v>0.2</v>
      </c>
      <c r="C80" s="13">
        <f t="shared" si="7"/>
        <v>1.3608276348795434E-2</v>
      </c>
      <c r="D80" s="12">
        <f t="shared" si="9"/>
        <v>0.35421475177386813</v>
      </c>
      <c r="E80" s="12">
        <f>'Raw results'!C80</f>
        <v>2.5</v>
      </c>
      <c r="F80" s="9">
        <f>'Raw results'!M80</f>
        <v>2.1743052279049947E-8</v>
      </c>
      <c r="G80" s="5">
        <f>'Raw results'!N80</f>
        <v>2.2906517963292554</v>
      </c>
      <c r="H80" s="4">
        <f t="shared" si="8"/>
        <v>1.6545924714787606E-8</v>
      </c>
    </row>
    <row r="81" spans="1:8">
      <c r="A81" s="6">
        <f>'Raw results'!A81</f>
        <v>9</v>
      </c>
      <c r="B81" s="7">
        <f>'Raw results'!B81</f>
        <v>0.2</v>
      </c>
      <c r="C81" s="13">
        <f t="shared" si="7"/>
        <v>1.3176156917368247E-2</v>
      </c>
      <c r="D81" s="12">
        <f t="shared" si="9"/>
        <v>0.35464687120529526</v>
      </c>
      <c r="E81" s="12">
        <f>'Raw results'!C81</f>
        <v>2.6</v>
      </c>
      <c r="F81" s="9">
        <f>'Raw results'!M81</f>
        <v>2.1829164371896948E-8</v>
      </c>
      <c r="G81" s="5">
        <f>'Raw results'!N81</f>
        <v>2.2906976804492336</v>
      </c>
      <c r="H81" s="4">
        <f t="shared" si="8"/>
        <v>1.6635907029563602E-8</v>
      </c>
    </row>
    <row r="82" spans="1:8">
      <c r="A82" s="6">
        <f>'Raw results'!A82</f>
        <v>9</v>
      </c>
      <c r="B82" s="7">
        <f>'Raw results'!B82</f>
        <v>0.2</v>
      </c>
      <c r="C82" s="13">
        <f t="shared" si="7"/>
        <v>1.278274981412284E-2</v>
      </c>
      <c r="D82" s="12">
        <f t="shared" si="9"/>
        <v>0.35504027830854074</v>
      </c>
      <c r="E82" s="12">
        <f>'Raw results'!C82</f>
        <v>2.7</v>
      </c>
      <c r="F82" s="9">
        <f>'Raw results'!M82</f>
        <v>2.2006676684745199E-8</v>
      </c>
      <c r="G82" s="5">
        <f>'Raw results'!N82</f>
        <v>2.2907493738021558</v>
      </c>
      <c r="H82" s="4">
        <f t="shared" si="8"/>
        <v>1.6793684135731689E-8</v>
      </c>
    </row>
    <row r="83" spans="1:8">
      <c r="A83" s="6">
        <f>'Raw results'!A83</f>
        <v>9</v>
      </c>
      <c r="B83" s="7">
        <f>'Raw results'!B83</f>
        <v>0.2</v>
      </c>
      <c r="C83" s="13">
        <f t="shared" si="7"/>
        <v>1.2422599874998832E-2</v>
      </c>
      <c r="D83" s="12">
        <f t="shared" si="9"/>
        <v>0.35540042824766477</v>
      </c>
      <c r="E83" s="12">
        <f>'Raw results'!C83</f>
        <v>2.8</v>
      </c>
      <c r="F83" s="9">
        <f>'Raw results'!M83</f>
        <v>2.2248712664128749E-8</v>
      </c>
      <c r="G83" s="5">
        <f>'Raw results'!N83</f>
        <v>2.2908058499934438</v>
      </c>
      <c r="H83" s="4">
        <f t="shared" si="8"/>
        <v>1.6999258185478843E-8</v>
      </c>
    </row>
    <row r="84" spans="1:8">
      <c r="A84" s="6">
        <f>'Raw results'!A84</f>
        <v>9</v>
      </c>
      <c r="B84" s="7">
        <f>'Raw results'!B84</f>
        <v>0.2</v>
      </c>
      <c r="C84" s="13">
        <f t="shared" si="7"/>
        <v>1.2091270835166862E-2</v>
      </c>
      <c r="D84" s="12">
        <f t="shared" si="9"/>
        <v>0.35573175728749662</v>
      </c>
      <c r="E84" s="12">
        <f>'Raw results'!C84</f>
        <v>2.9</v>
      </c>
      <c r="F84" s="9">
        <f>'Raw results'!M84</f>
        <v>2.2536906141226748E-8</v>
      </c>
      <c r="G84" s="5">
        <f>'Raw results'!N84</f>
        <v>2.2908662330015601</v>
      </c>
      <c r="H84" s="4">
        <f t="shared" si="8"/>
        <v>1.723895476372213E-8</v>
      </c>
    </row>
    <row r="85" spans="1:8">
      <c r="A85" s="6">
        <f>'Raw results'!A85</f>
        <v>9</v>
      </c>
      <c r="B85" s="7">
        <f>'Raw results'!B85</f>
        <v>0.2</v>
      </c>
      <c r="C85" s="13">
        <f t="shared" si="7"/>
        <v>1.1785113019775792E-2</v>
      </c>
      <c r="D85" s="12">
        <f t="shared" si="9"/>
        <v>0.35603791510288774</v>
      </c>
      <c r="E85" s="12">
        <f>'Raw results'!C85</f>
        <v>3</v>
      </c>
      <c r="F85" s="9">
        <f>'Raw results'!M85</f>
        <v>2.2868791535126998E-8</v>
      </c>
      <c r="G85" s="5">
        <f>'Raw results'!N85</f>
        <v>2.2909301501175818</v>
      </c>
      <c r="H85" s="4">
        <f t="shared" si="8"/>
        <v>1.7511157141441669E-8</v>
      </c>
    </row>
    <row r="86" spans="1:8">
      <c r="D86" s="12"/>
      <c r="E86" s="12"/>
      <c r="H86" s="4"/>
    </row>
    <row r="87" spans="1:8">
      <c r="D87" s="12"/>
      <c r="E87" s="12"/>
      <c r="H87" s="4"/>
    </row>
    <row r="88" spans="1:8">
      <c r="D88" s="12"/>
      <c r="E88" s="12"/>
      <c r="H88" s="4"/>
    </row>
    <row r="89" spans="1:8">
      <c r="D89" s="12"/>
      <c r="E89" s="12"/>
      <c r="H89" s="4"/>
    </row>
    <row r="90" spans="1:8">
      <c r="D90" s="12"/>
      <c r="E90" s="12"/>
      <c r="H90" s="4"/>
    </row>
    <row r="91" spans="1:8">
      <c r="D91" s="12"/>
      <c r="E91" s="12"/>
      <c r="H91" s="4"/>
    </row>
    <row r="92" spans="1:8">
      <c r="D92" s="12"/>
      <c r="E92" s="12"/>
      <c r="H92" s="4"/>
    </row>
    <row r="93" spans="1:8">
      <c r="D93" s="12"/>
      <c r="E93" s="12"/>
      <c r="H93" s="4"/>
    </row>
    <row r="94" spans="1:8">
      <c r="D94" s="12"/>
      <c r="E94" s="12"/>
      <c r="H94" s="4"/>
    </row>
    <row r="95" spans="1:8">
      <c r="D95" s="12"/>
      <c r="E95" s="12"/>
      <c r="H95" s="4"/>
    </row>
    <row r="96" spans="1:8">
      <c r="D96" s="12"/>
      <c r="E96" s="12"/>
      <c r="H96" s="4"/>
    </row>
    <row r="97" spans="4:8">
      <c r="D97" s="12"/>
      <c r="E97" s="12"/>
      <c r="H97" s="4"/>
    </row>
    <row r="98" spans="4:8">
      <c r="D98" s="12"/>
      <c r="E98" s="12"/>
      <c r="H98" s="4"/>
    </row>
    <row r="99" spans="4:8">
      <c r="D99" s="12"/>
      <c r="E99" s="12"/>
      <c r="H99" s="4"/>
    </row>
    <row r="100" spans="4:8">
      <c r="D100" s="12"/>
      <c r="E100" s="12"/>
      <c r="H100" s="4"/>
    </row>
    <row r="101" spans="4:8">
      <c r="D101" s="12"/>
      <c r="E101" s="12"/>
      <c r="H101" s="4"/>
    </row>
    <row r="102" spans="4:8">
      <c r="D102" s="12"/>
      <c r="E102" s="12"/>
      <c r="H102" s="4"/>
    </row>
    <row r="103" spans="4:8">
      <c r="D103" s="12"/>
      <c r="E103" s="12"/>
      <c r="H103" s="4"/>
    </row>
    <row r="104" spans="4:8">
      <c r="D104" s="12"/>
      <c r="E104" s="12"/>
      <c r="H104" s="4"/>
    </row>
    <row r="105" spans="4:8">
      <c r="D105" s="12"/>
      <c r="E105" s="12"/>
      <c r="H105" s="4"/>
    </row>
    <row r="106" spans="4:8">
      <c r="D106" s="12"/>
      <c r="E106" s="12"/>
      <c r="H106" s="4"/>
    </row>
    <row r="107" spans="4:8">
      <c r="D107" s="12"/>
      <c r="E107" s="12"/>
      <c r="H107" s="4"/>
    </row>
    <row r="108" spans="4:8">
      <c r="D108" s="12"/>
      <c r="E108" s="12"/>
      <c r="H108" s="4"/>
    </row>
    <row r="109" spans="4:8">
      <c r="D109" s="12"/>
      <c r="E109" s="12"/>
      <c r="H109" s="4"/>
    </row>
    <row r="110" spans="4:8">
      <c r="D110" s="12"/>
      <c r="E110" s="12"/>
      <c r="H110" s="4"/>
    </row>
    <row r="111" spans="4:8">
      <c r="D111" s="12"/>
      <c r="E111" s="12"/>
      <c r="H111" s="4"/>
    </row>
    <row r="112" spans="4:8">
      <c r="D112" s="12"/>
      <c r="E112" s="12"/>
      <c r="H112" s="4"/>
    </row>
    <row r="113" spans="4:8">
      <c r="D113" s="12"/>
      <c r="E113" s="12"/>
      <c r="H113" s="4"/>
    </row>
    <row r="115" spans="4:8">
      <c r="D115" s="12"/>
      <c r="E115" s="12"/>
      <c r="H115" s="4"/>
    </row>
    <row r="116" spans="4:8">
      <c r="D116" s="12"/>
      <c r="E116" s="12"/>
      <c r="H116" s="4"/>
    </row>
    <row r="117" spans="4:8">
      <c r="D117" s="12"/>
      <c r="E117" s="12"/>
      <c r="H117" s="4"/>
    </row>
    <row r="118" spans="4:8">
      <c r="D118" s="12"/>
      <c r="E118" s="12"/>
      <c r="H118" s="4"/>
    </row>
    <row r="119" spans="4:8">
      <c r="D119" s="12"/>
      <c r="E119" s="12"/>
      <c r="H119" s="4"/>
    </row>
    <row r="120" spans="4:8">
      <c r="D120" s="12"/>
      <c r="E120" s="12"/>
      <c r="H120" s="4"/>
    </row>
    <row r="121" spans="4:8">
      <c r="D121" s="12"/>
      <c r="E121" s="12"/>
      <c r="H121" s="4"/>
    </row>
    <row r="122" spans="4:8">
      <c r="D122" s="12"/>
      <c r="E122" s="12"/>
      <c r="H122" s="4"/>
    </row>
    <row r="123" spans="4:8">
      <c r="D123" s="12"/>
      <c r="E123" s="12"/>
      <c r="H123" s="4"/>
    </row>
    <row r="124" spans="4:8">
      <c r="D124" s="12"/>
      <c r="E124" s="12"/>
      <c r="H124" s="4"/>
    </row>
    <row r="125" spans="4:8">
      <c r="D125" s="12"/>
      <c r="E125" s="12"/>
      <c r="H125" s="4"/>
    </row>
    <row r="126" spans="4:8">
      <c r="D126" s="12"/>
      <c r="E126" s="12"/>
      <c r="H126" s="4"/>
    </row>
  </sheetData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5"/>
  <sheetViews>
    <sheetView workbookViewId="0">
      <selection activeCell="G2" sqref="G2"/>
    </sheetView>
  </sheetViews>
  <sheetFormatPr defaultRowHeight="15"/>
  <cols>
    <col min="1" max="1" width="5.7109375" style="8" customWidth="1"/>
    <col min="2" max="2" width="7.7109375" style="8" bestFit="1" customWidth="1"/>
    <col min="3" max="3" width="9.85546875" style="7" customWidth="1"/>
    <col min="4" max="4" width="14.7109375" style="5" customWidth="1"/>
    <col min="5" max="5" width="14.7109375" style="9" customWidth="1"/>
    <col min="6" max="6" width="14.7109375" style="13" customWidth="1"/>
    <col min="7" max="7" width="9" style="7"/>
    <col min="8" max="8" width="14.7109375" style="5" customWidth="1"/>
    <col min="9" max="9" width="14.7109375" style="9" customWidth="1"/>
    <col min="10" max="10" width="14.7109375" style="13" customWidth="1"/>
    <col min="11" max="11" width="14.7109375" style="3" customWidth="1"/>
    <col min="12" max="12" width="14.7109375" style="4" customWidth="1"/>
    <col min="13" max="13" width="20" style="4" bestFit="1" customWidth="1"/>
    <col min="14" max="14" width="14.7109375" style="5" customWidth="1"/>
    <col min="15" max="16" width="7.5703125" style="1" bestFit="1" customWidth="1"/>
  </cols>
  <sheetData>
    <row r="1" spans="1:14">
      <c r="A1" s="8" t="s">
        <v>5</v>
      </c>
      <c r="B1" s="8" t="s">
        <v>63</v>
      </c>
      <c r="C1" s="7" t="s">
        <v>62</v>
      </c>
      <c r="D1" s="5" t="s">
        <v>6</v>
      </c>
      <c r="E1" s="9" t="s">
        <v>7</v>
      </c>
      <c r="F1" s="13" t="s">
        <v>8</v>
      </c>
      <c r="G1" s="7" t="s">
        <v>62</v>
      </c>
      <c r="H1" s="5" t="s">
        <v>9</v>
      </c>
      <c r="I1" s="9" t="s">
        <v>10</v>
      </c>
      <c r="J1" s="13" t="s">
        <v>11</v>
      </c>
      <c r="K1" s="3" t="s">
        <v>0</v>
      </c>
      <c r="L1" s="4" t="s">
        <v>1</v>
      </c>
      <c r="M1" s="4" t="s">
        <v>53</v>
      </c>
      <c r="N1" s="5" t="s">
        <v>2</v>
      </c>
    </row>
    <row r="2" spans="1:14">
      <c r="A2" s="8">
        <v>7</v>
      </c>
      <c r="B2" s="8">
        <v>0.1</v>
      </c>
      <c r="C2" s="7">
        <v>1.5</v>
      </c>
      <c r="D2" s="5">
        <v>0.99970956684440904</v>
      </c>
      <c r="E2" s="9">
        <v>-3.9064765702735401E-10</v>
      </c>
      <c r="F2" s="13">
        <v>2.13196170365266E-2</v>
      </c>
      <c r="G2" s="7">
        <v>1.5</v>
      </c>
      <c r="H2" s="5">
        <v>0.99970956684478296</v>
      </c>
      <c r="I2" s="9">
        <v>-3.9064240064580803E-10</v>
      </c>
      <c r="J2" s="13">
        <v>2.1319330169219101E-2</v>
      </c>
      <c r="K2" s="3">
        <f t="shared" ref="K2:K17" si="0">0.5*(D2+H2)</f>
        <v>0.999709566844596</v>
      </c>
      <c r="L2" s="4">
        <f t="shared" ref="L2:L17" si="1">0.5*(E2+I2)</f>
        <v>-3.9064502883658099E-10</v>
      </c>
      <c r="M2" s="4">
        <f t="shared" ref="M2:M17" si="2">10^-6*(F2+J2)/2</f>
        <v>2.131947360287285E-8</v>
      </c>
      <c r="N2" s="5">
        <f>30*PI()*IMREAL(IMSQRT(IMSUB(COMPLEX(1,0),IMPOWER(COMPLEX(K2,L2),2))))</f>
        <v>2.2713166587300564</v>
      </c>
    </row>
    <row r="3" spans="1:14">
      <c r="A3" s="8">
        <v>7</v>
      </c>
      <c r="B3" s="8">
        <v>0.1</v>
      </c>
      <c r="C3" s="7">
        <v>1.6</v>
      </c>
      <c r="D3" s="5">
        <v>0.99970960601856296</v>
      </c>
      <c r="E3" s="9">
        <v>-3.3892470067912899E-10</v>
      </c>
      <c r="F3" s="13">
        <v>1.84968338929331E-2</v>
      </c>
      <c r="G3" s="7">
        <v>1.6</v>
      </c>
      <c r="H3" s="5">
        <v>0.99970960601944503</v>
      </c>
      <c r="I3" s="9">
        <v>-3.3892318136806699E-10</v>
      </c>
      <c r="J3" s="13">
        <v>1.8496750976449601E-2</v>
      </c>
      <c r="K3" s="3">
        <f t="shared" si="0"/>
        <v>0.99970960601900405</v>
      </c>
      <c r="L3" s="4">
        <f t="shared" si="1"/>
        <v>-3.3892394102359799E-10</v>
      </c>
      <c r="M3" s="4">
        <f t="shared" si="2"/>
        <v>1.849679243469135E-8</v>
      </c>
      <c r="N3" s="5">
        <f t="shared" ref="N3:N36" si="3">30*PI()*IMREAL(IMSQRT(IMSUB(COMPLEX(1,0),IMPOWER(COMPLEX(K3,L3),2))))</f>
        <v>2.2711634951499566</v>
      </c>
    </row>
    <row r="4" spans="1:14">
      <c r="A4" s="8">
        <v>7</v>
      </c>
      <c r="B4" s="8">
        <v>0.1</v>
      </c>
      <c r="C4" s="7">
        <v>1.7</v>
      </c>
      <c r="D4" s="5">
        <v>0.99970963034444504</v>
      </c>
      <c r="E4" s="9">
        <v>-3.0853658073830199E-10</v>
      </c>
      <c r="F4" s="13">
        <v>1.68384006015922E-2</v>
      </c>
      <c r="G4" s="7">
        <v>1.7</v>
      </c>
      <c r="H4" s="5">
        <v>0.999709630344776</v>
      </c>
      <c r="I4" s="9">
        <v>-3.0853805962810998E-10</v>
      </c>
      <c r="J4" s="13">
        <v>1.6838481312083601E-2</v>
      </c>
      <c r="K4" s="3">
        <f t="shared" si="0"/>
        <v>0.99970963034461047</v>
      </c>
      <c r="L4" s="4">
        <f t="shared" si="1"/>
        <v>-3.0853732018320598E-10</v>
      </c>
      <c r="M4" s="4">
        <f t="shared" si="2"/>
        <v>1.6838440956837901E-8</v>
      </c>
      <c r="N4" s="5">
        <f t="shared" si="3"/>
        <v>2.2710683820160198</v>
      </c>
    </row>
    <row r="5" spans="1:14">
      <c r="A5" s="8">
        <v>7</v>
      </c>
      <c r="B5" s="8">
        <v>0.1</v>
      </c>
      <c r="C5" s="7">
        <v>1.8</v>
      </c>
      <c r="D5" s="5">
        <v>0.99970964544483798</v>
      </c>
      <c r="E5" s="9">
        <v>-2.8827410720520201E-10</v>
      </c>
      <c r="F5" s="13">
        <v>1.5732575011274601E-2</v>
      </c>
      <c r="G5" s="7">
        <v>1.8</v>
      </c>
      <c r="H5" s="5">
        <v>0.99970964544614105</v>
      </c>
      <c r="I5" s="9">
        <v>-2.8827293752634998E-10</v>
      </c>
      <c r="J5" s="13">
        <v>1.5732511175987899E-2</v>
      </c>
      <c r="K5" s="3">
        <f t="shared" si="0"/>
        <v>0.99970964544548946</v>
      </c>
      <c r="L5" s="4">
        <f t="shared" si="1"/>
        <v>-2.8827352236577599E-10</v>
      </c>
      <c r="M5" s="4">
        <f t="shared" si="2"/>
        <v>1.573254309363125E-8</v>
      </c>
      <c r="N5" s="5">
        <f t="shared" si="3"/>
        <v>2.2710093355664944</v>
      </c>
    </row>
    <row r="6" spans="1:14">
      <c r="A6" s="8">
        <v>7</v>
      </c>
      <c r="B6" s="8">
        <v>0.1</v>
      </c>
      <c r="C6" s="7">
        <v>1.9</v>
      </c>
      <c r="D6" s="5">
        <v>0.99970965445428395</v>
      </c>
      <c r="E6" s="9">
        <v>-2.75403048898513E-10</v>
      </c>
      <c r="F6" s="13">
        <v>1.5030136307196599E-2</v>
      </c>
      <c r="G6" s="7">
        <v>1.9</v>
      </c>
      <c r="H6" s="5">
        <v>0.99970965445480298</v>
      </c>
      <c r="I6" s="9">
        <v>-2.7540539805234402E-10</v>
      </c>
      <c r="J6" s="13">
        <v>1.50302645123942E-2</v>
      </c>
      <c r="K6" s="3">
        <f t="shared" si="0"/>
        <v>0.99970965445454341</v>
      </c>
      <c r="L6" s="4">
        <f t="shared" si="1"/>
        <v>-2.7540422347542848E-10</v>
      </c>
      <c r="M6" s="4">
        <f t="shared" si="2"/>
        <v>1.5030200409795397E-8</v>
      </c>
      <c r="N6" s="5">
        <f t="shared" si="3"/>
        <v>2.2709741082311501</v>
      </c>
    </row>
    <row r="7" spans="1:14">
      <c r="A7" s="8">
        <v>7</v>
      </c>
      <c r="B7" s="8">
        <v>0.1</v>
      </c>
      <c r="C7" s="7">
        <v>2</v>
      </c>
      <c r="D7" s="5">
        <v>0.99970965923789101</v>
      </c>
      <c r="E7" s="9">
        <v>-2.6794197046221001E-10</v>
      </c>
      <c r="F7" s="13">
        <v>1.4622947547504799E-2</v>
      </c>
      <c r="G7" s="7">
        <v>2</v>
      </c>
      <c r="H7" s="5">
        <v>0.99970965923829103</v>
      </c>
      <c r="I7" s="9">
        <v>-2.6794177707423299E-10</v>
      </c>
      <c r="J7" s="13">
        <v>1.4622936993345499E-2</v>
      </c>
      <c r="K7" s="3">
        <f t="shared" si="0"/>
        <v>0.99970965923809096</v>
      </c>
      <c r="L7" s="4">
        <f t="shared" si="1"/>
        <v>-2.679418737682215E-10</v>
      </c>
      <c r="M7" s="4">
        <f t="shared" si="2"/>
        <v>1.4622942270425149E-8</v>
      </c>
      <c r="N7" s="5">
        <f t="shared" si="3"/>
        <v>2.2709554033103876</v>
      </c>
    </row>
    <row r="8" spans="1:14">
      <c r="A8" s="8">
        <v>7</v>
      </c>
      <c r="B8" s="8">
        <v>0.1</v>
      </c>
      <c r="C8" s="7">
        <v>2.1</v>
      </c>
      <c r="D8" s="5">
        <v>0.99970966097504599</v>
      </c>
      <c r="E8" s="9">
        <v>-2.6336012939133798E-10</v>
      </c>
      <c r="F8" s="13">
        <v>1.43728933229472E-2</v>
      </c>
      <c r="G8" s="7">
        <v>2.1</v>
      </c>
      <c r="H8" s="5">
        <v>0.99970966097573699</v>
      </c>
      <c r="I8" s="9">
        <v>-2.6336059993650302E-10</v>
      </c>
      <c r="J8" s="13">
        <v>1.4372919002975101E-2</v>
      </c>
      <c r="K8" s="3">
        <f t="shared" si="0"/>
        <v>0.99970966097539149</v>
      </c>
      <c r="L8" s="4">
        <f t="shared" si="1"/>
        <v>-2.6336036466392053E-10</v>
      </c>
      <c r="M8" s="4">
        <f t="shared" si="2"/>
        <v>1.4372906162961149E-8</v>
      </c>
      <c r="N8" s="5">
        <f t="shared" si="3"/>
        <v>2.2709486099761813</v>
      </c>
    </row>
    <row r="9" spans="1:14">
      <c r="A9" s="8">
        <v>7</v>
      </c>
      <c r="B9" s="8">
        <v>0.1</v>
      </c>
      <c r="C9" s="7">
        <v>2.2000000000000002</v>
      </c>
      <c r="D9" s="5">
        <v>0.99970966044003495</v>
      </c>
      <c r="E9" s="9">
        <v>-2.6135204632729002E-10</v>
      </c>
      <c r="F9" s="13">
        <v>1.42633020809856E-2</v>
      </c>
      <c r="G9" s="7">
        <v>2.2000000000000002</v>
      </c>
      <c r="H9" s="5">
        <v>0.99970966044080201</v>
      </c>
      <c r="I9" s="9">
        <v>-2.6135241289172702E-10</v>
      </c>
      <c r="J9" s="13">
        <v>1.42633220862595E-2</v>
      </c>
      <c r="K9" s="3">
        <f t="shared" si="0"/>
        <v>0.99970966044041853</v>
      </c>
      <c r="L9" s="4">
        <f t="shared" si="1"/>
        <v>-2.6135222960950855E-10</v>
      </c>
      <c r="M9" s="4">
        <f t="shared" si="2"/>
        <v>1.4263312083622549E-8</v>
      </c>
      <c r="N9" s="5">
        <f t="shared" si="3"/>
        <v>2.2709507018696531</v>
      </c>
    </row>
    <row r="10" spans="1:14">
      <c r="A10" s="8">
        <v>7</v>
      </c>
      <c r="B10" s="8">
        <v>0.1</v>
      </c>
      <c r="C10" s="7">
        <v>2.2999999999999998</v>
      </c>
      <c r="D10" s="5">
        <v>0.99970965806039103</v>
      </c>
      <c r="E10" s="9">
        <v>-2.6163429913304801E-10</v>
      </c>
      <c r="F10" s="13">
        <v>1.4278706043144299E-2</v>
      </c>
      <c r="G10" s="7">
        <v>2.2999999999999998</v>
      </c>
      <c r="H10" s="5">
        <v>0.99970965807136702</v>
      </c>
      <c r="I10" s="9">
        <v>-2.6163001600726499E-10</v>
      </c>
      <c r="J10" s="13">
        <v>1.4278472291322701E-2</v>
      </c>
      <c r="K10" s="3">
        <f t="shared" si="0"/>
        <v>0.99970965806587908</v>
      </c>
      <c r="L10" s="4">
        <f t="shared" si="1"/>
        <v>-2.616321575701565E-10</v>
      </c>
      <c r="M10" s="4">
        <f t="shared" si="2"/>
        <v>1.4278589167233498E-8</v>
      </c>
      <c r="N10" s="5">
        <f t="shared" si="3"/>
        <v>2.2709599869790682</v>
      </c>
    </row>
    <row r="11" spans="1:14">
      <c r="A11" s="8">
        <v>7</v>
      </c>
      <c r="B11" s="8">
        <v>0.1</v>
      </c>
      <c r="C11" s="7">
        <v>2.4</v>
      </c>
      <c r="D11" s="5">
        <v>0.99970965436627401</v>
      </c>
      <c r="E11" s="9">
        <v>-2.6336017476212101E-10</v>
      </c>
      <c r="F11" s="13">
        <v>1.43728957990602E-2</v>
      </c>
      <c r="G11" s="7">
        <v>2.4</v>
      </c>
      <c r="H11" s="5">
        <v>0.999709654373381</v>
      </c>
      <c r="I11" s="9">
        <v>-2.6336090850764999E-10</v>
      </c>
      <c r="J11" s="13">
        <v>1.4372935843262101E-2</v>
      </c>
      <c r="K11" s="3">
        <f t="shared" si="0"/>
        <v>0.99970965436982751</v>
      </c>
      <c r="L11" s="4">
        <f t="shared" si="1"/>
        <v>-2.633605416348855E-10</v>
      </c>
      <c r="M11" s="4">
        <f t="shared" si="2"/>
        <v>1.4372915821161148E-8</v>
      </c>
      <c r="N11" s="5">
        <f t="shared" si="3"/>
        <v>2.2709744394880058</v>
      </c>
    </row>
    <row r="12" spans="1:14">
      <c r="A12" s="8">
        <v>7</v>
      </c>
      <c r="B12" s="8">
        <v>0.1</v>
      </c>
      <c r="C12" s="7">
        <v>2.5</v>
      </c>
      <c r="D12" s="5">
        <v>0.99970964965391895</v>
      </c>
      <c r="E12" s="9">
        <v>-2.6619643810630501E-10</v>
      </c>
      <c r="F12" s="13">
        <v>1.45276850246577E-2</v>
      </c>
      <c r="G12" s="7">
        <v>2.5</v>
      </c>
      <c r="H12" s="5">
        <v>0.99970964966040499</v>
      </c>
      <c r="I12" s="9">
        <v>-2.6619238463684901E-10</v>
      </c>
      <c r="J12" s="13">
        <v>1.4527463806342599E-2</v>
      </c>
      <c r="K12" s="3">
        <f t="shared" si="0"/>
        <v>0.99970964965716202</v>
      </c>
      <c r="L12" s="4">
        <f t="shared" si="1"/>
        <v>-2.6619441137157701E-10</v>
      </c>
      <c r="M12" s="4">
        <f t="shared" si="2"/>
        <v>1.4527574415500148E-8</v>
      </c>
      <c r="N12" s="5">
        <f t="shared" si="3"/>
        <v>2.2709928670878248</v>
      </c>
    </row>
    <row r="13" spans="1:14">
      <c r="A13" s="8">
        <v>7</v>
      </c>
      <c r="B13" s="8">
        <v>0.1</v>
      </c>
      <c r="C13" s="7">
        <v>2.6</v>
      </c>
      <c r="D13" s="5">
        <v>0.99970964393822004</v>
      </c>
      <c r="E13" s="9">
        <v>-2.6994165726126098E-10</v>
      </c>
      <c r="F13" s="13">
        <v>1.47320805628496E-2</v>
      </c>
      <c r="G13" s="7">
        <v>2.6</v>
      </c>
      <c r="H13" s="5">
        <v>0.99970964394486395</v>
      </c>
      <c r="I13" s="9">
        <v>-2.6995027799135602E-10</v>
      </c>
      <c r="J13" s="13">
        <v>1.4732551039661399E-2</v>
      </c>
      <c r="K13" s="3">
        <f t="shared" si="0"/>
        <v>0.99970964394154205</v>
      </c>
      <c r="L13" s="4">
        <f t="shared" si="1"/>
        <v>-2.6994596762630847E-10</v>
      </c>
      <c r="M13" s="4">
        <f t="shared" si="2"/>
        <v>1.4732315801255499E-8</v>
      </c>
      <c r="N13" s="5">
        <f t="shared" si="3"/>
        <v>2.2710152162673309</v>
      </c>
    </row>
    <row r="14" spans="1:14">
      <c r="A14" s="8">
        <v>7</v>
      </c>
      <c r="B14" s="8">
        <v>0.1</v>
      </c>
      <c r="C14" s="7">
        <v>2.7</v>
      </c>
      <c r="D14" s="5">
        <v>0.99970963751873898</v>
      </c>
      <c r="E14" s="9">
        <v>-2.7452084433688398E-10</v>
      </c>
      <c r="F14" s="13">
        <v>1.49819899454727E-2</v>
      </c>
      <c r="G14" s="7">
        <v>2.7</v>
      </c>
      <c r="H14" s="5">
        <v>0.99970963752011499</v>
      </c>
      <c r="I14" s="9">
        <v>-2.7451807170806002E-10</v>
      </c>
      <c r="J14" s="13">
        <v>1.4981838629104601E-2</v>
      </c>
      <c r="K14" s="3">
        <f t="shared" si="0"/>
        <v>0.99970963751942699</v>
      </c>
      <c r="L14" s="4">
        <f t="shared" si="1"/>
        <v>-2.74519458022472E-10</v>
      </c>
      <c r="M14" s="4">
        <f t="shared" si="2"/>
        <v>1.4981914287288648E-8</v>
      </c>
      <c r="N14" s="5">
        <f t="shared" si="3"/>
        <v>2.2710403277168867</v>
      </c>
    </row>
    <row r="15" spans="1:14">
      <c r="A15" s="8">
        <v>7</v>
      </c>
      <c r="B15" s="8">
        <v>0.1</v>
      </c>
      <c r="C15" s="7">
        <v>2.8</v>
      </c>
      <c r="D15" s="5">
        <v>0.99970963052029005</v>
      </c>
      <c r="E15" s="9">
        <v>-2.7982020813773399E-10</v>
      </c>
      <c r="F15" s="13">
        <v>1.5271203011874099E-2</v>
      </c>
      <c r="G15" s="7">
        <v>2.8</v>
      </c>
      <c r="H15" s="5">
        <v>0.99970963052053696</v>
      </c>
      <c r="I15" s="9">
        <v>-2.7982093573295399E-10</v>
      </c>
      <c r="J15" s="13">
        <v>1.52712427204225E-2</v>
      </c>
      <c r="K15" s="3">
        <f t="shared" si="0"/>
        <v>0.99970963052041351</v>
      </c>
      <c r="L15" s="4">
        <f t="shared" si="1"/>
        <v>-2.7982057193534396E-10</v>
      </c>
      <c r="M15" s="4">
        <f t="shared" si="2"/>
        <v>1.52712228661483E-8</v>
      </c>
      <c r="N15" s="5">
        <f t="shared" si="3"/>
        <v>2.2710676946074364</v>
      </c>
    </row>
    <row r="16" spans="1:14">
      <c r="A16" s="8">
        <v>7</v>
      </c>
      <c r="B16" s="8">
        <v>0.1</v>
      </c>
      <c r="C16" s="7">
        <v>2.9</v>
      </c>
      <c r="D16" s="5">
        <v>0.99970962309266798</v>
      </c>
      <c r="E16" s="9">
        <v>-2.85708906906813E-10</v>
      </c>
      <c r="F16" s="13">
        <v>1.5592579066079901E-2</v>
      </c>
      <c r="G16" s="7">
        <v>2.9</v>
      </c>
      <c r="H16" s="5">
        <v>0.999709623093057</v>
      </c>
      <c r="I16" s="9">
        <v>-2.8570567601488698E-10</v>
      </c>
      <c r="J16" s="13">
        <v>1.55924027399781E-2</v>
      </c>
      <c r="K16" s="3">
        <f t="shared" si="0"/>
        <v>0.99970962309286249</v>
      </c>
      <c r="L16" s="4">
        <f t="shared" si="1"/>
        <v>-2.8570729146084999E-10</v>
      </c>
      <c r="M16" s="4">
        <f t="shared" si="2"/>
        <v>1.5592490903028997E-8</v>
      </c>
      <c r="N16" s="5">
        <f t="shared" si="3"/>
        <v>2.2710967367725501</v>
      </c>
    </row>
    <row r="17" spans="1:14">
      <c r="A17" s="8">
        <v>7</v>
      </c>
      <c r="B17" s="8">
        <v>0.1</v>
      </c>
      <c r="C17" s="7">
        <v>3</v>
      </c>
      <c r="D17" s="5">
        <v>0.99970961523693203</v>
      </c>
      <c r="E17" s="9">
        <v>-2.9210424205210898E-10</v>
      </c>
      <c r="F17" s="13">
        <v>1.59416048279531E-2</v>
      </c>
      <c r="G17" s="7">
        <v>3</v>
      </c>
      <c r="H17" s="5">
        <v>0.99970961523739499</v>
      </c>
      <c r="I17" s="9">
        <v>-2.9210402846117902E-10</v>
      </c>
      <c r="J17" s="13">
        <v>1.59415931712166E-2</v>
      </c>
      <c r="K17" s="3">
        <f t="shared" si="0"/>
        <v>0.99970961523716351</v>
      </c>
      <c r="L17" s="4">
        <f t="shared" si="1"/>
        <v>-2.9210413525664402E-10</v>
      </c>
      <c r="M17" s="4">
        <f t="shared" si="2"/>
        <v>1.5941598999584851E-8</v>
      </c>
      <c r="N17" s="5">
        <f t="shared" si="3"/>
        <v>2.2711274526086598</v>
      </c>
    </row>
    <row r="19" spans="1:14">
      <c r="A19" s="8">
        <v>7</v>
      </c>
      <c r="B19" s="8">
        <v>0.2</v>
      </c>
      <c r="C19" s="7">
        <v>1.5</v>
      </c>
      <c r="D19" s="5">
        <v>0.99971165820352204</v>
      </c>
      <c r="E19" s="9">
        <v>-3.72118410275646E-10</v>
      </c>
      <c r="F19" s="13">
        <v>2.0308382391660801E-2</v>
      </c>
      <c r="G19" s="7">
        <v>1.5</v>
      </c>
      <c r="H19" s="5">
        <v>0.99971165820359698</v>
      </c>
      <c r="I19" s="9">
        <v>-3.72116966622559E-10</v>
      </c>
      <c r="J19" s="13">
        <v>2.03083036042154E-2</v>
      </c>
      <c r="K19" s="3">
        <f t="shared" ref="K19:K34" si="4">0.5*(D19+H19)</f>
        <v>0.99971165820355945</v>
      </c>
      <c r="L19" s="4">
        <f t="shared" ref="L19:L34" si="5">0.5*(E19+I19)</f>
        <v>-3.7211768844910253E-10</v>
      </c>
      <c r="M19" s="4">
        <f t="shared" ref="M19:M34" si="6">10^-6*(F19+J19)/2</f>
        <v>2.0308342997938099E-8</v>
      </c>
      <c r="N19" s="5">
        <f t="shared" si="3"/>
        <v>2.2631253880157609</v>
      </c>
    </row>
    <row r="20" spans="1:14">
      <c r="A20" s="8">
        <v>7</v>
      </c>
      <c r="B20" s="8">
        <v>0.2</v>
      </c>
      <c r="C20" s="7">
        <v>1.6</v>
      </c>
      <c r="D20" s="5">
        <v>0.99971170273330001</v>
      </c>
      <c r="E20" s="9">
        <v>-3.2087453846738798E-10</v>
      </c>
      <c r="F20" s="13">
        <v>1.7511745312779201E-2</v>
      </c>
      <c r="G20" s="7">
        <v>1.6</v>
      </c>
      <c r="H20" s="5">
        <v>0.99971170273444099</v>
      </c>
      <c r="I20" s="9">
        <v>-3.2087577212439798E-10</v>
      </c>
      <c r="J20" s="13">
        <v>1.7511812639677299E-2</v>
      </c>
      <c r="K20" s="3">
        <f t="shared" si="4"/>
        <v>0.99971170273387044</v>
      </c>
      <c r="L20" s="4">
        <f t="shared" si="5"/>
        <v>-3.2087515529589301E-10</v>
      </c>
      <c r="M20" s="4">
        <f t="shared" si="6"/>
        <v>1.7511778976228249E-8</v>
      </c>
      <c r="N20" s="5">
        <f t="shared" si="3"/>
        <v>2.2629506526156393</v>
      </c>
    </row>
    <row r="21" spans="1:14">
      <c r="A21" s="8">
        <v>7</v>
      </c>
      <c r="B21" s="8">
        <v>0.2</v>
      </c>
      <c r="C21" s="7">
        <v>1.7</v>
      </c>
      <c r="D21" s="5">
        <v>0.99971173026319604</v>
      </c>
      <c r="E21" s="9">
        <v>-2.9000785009155499E-10</v>
      </c>
      <c r="F21" s="13">
        <v>1.5827194123182599E-2</v>
      </c>
      <c r="G21" s="7">
        <v>1.7</v>
      </c>
      <c r="H21" s="5">
        <v>0.99971173026390403</v>
      </c>
      <c r="I21" s="9">
        <v>-2.9000743202712101E-10</v>
      </c>
      <c r="J21" s="13">
        <v>1.58271713072934E-2</v>
      </c>
      <c r="K21" s="3">
        <f t="shared" si="4"/>
        <v>0.99971173026355009</v>
      </c>
      <c r="L21" s="4">
        <f t="shared" si="5"/>
        <v>-2.90007641059338E-10</v>
      </c>
      <c r="M21" s="4">
        <f t="shared" si="6"/>
        <v>1.5827182715237997E-8</v>
      </c>
      <c r="N21" s="5">
        <f t="shared" si="3"/>
        <v>2.2628426203507752</v>
      </c>
    </row>
    <row r="22" spans="1:14">
      <c r="A22" s="8">
        <v>7</v>
      </c>
      <c r="B22" s="8">
        <v>0.2</v>
      </c>
      <c r="C22" s="7">
        <v>1.8</v>
      </c>
      <c r="D22" s="5">
        <v>0.999711747235283</v>
      </c>
      <c r="E22" s="9">
        <v>-2.7010021919342298E-10</v>
      </c>
      <c r="F22" s="13">
        <v>1.4740734088883699E-2</v>
      </c>
      <c r="G22" s="7">
        <v>1.8</v>
      </c>
      <c r="H22" s="5">
        <v>0.99971174723591805</v>
      </c>
      <c r="I22" s="9">
        <v>-2.70102050246537E-10</v>
      </c>
      <c r="J22" s="13">
        <v>1.47408340187066E-2</v>
      </c>
      <c r="K22" s="3">
        <f t="shared" si="4"/>
        <v>0.99971174723560052</v>
      </c>
      <c r="L22" s="4">
        <f t="shared" si="5"/>
        <v>-2.7010113471997999E-10</v>
      </c>
      <c r="M22" s="4">
        <f t="shared" si="6"/>
        <v>1.4740784053795149E-8</v>
      </c>
      <c r="N22" s="5">
        <f t="shared" si="3"/>
        <v>2.2627760158751018</v>
      </c>
    </row>
    <row r="23" spans="1:14">
      <c r="A23" s="8">
        <v>7</v>
      </c>
      <c r="B23" s="8">
        <v>0.2</v>
      </c>
      <c r="C23" s="7">
        <v>1.9</v>
      </c>
      <c r="D23" s="5">
        <v>0.999711757234095</v>
      </c>
      <c r="E23" s="9">
        <v>-2.5623714319113802E-10</v>
      </c>
      <c r="F23" s="13">
        <v>1.3984155965349E-2</v>
      </c>
      <c r="G23" s="7">
        <v>1.9</v>
      </c>
      <c r="H23" s="5">
        <v>0.99971175723531402</v>
      </c>
      <c r="I23" s="9">
        <v>-2.56237585050382E-10</v>
      </c>
      <c r="J23" s="13">
        <v>1.39841800798412E-2</v>
      </c>
      <c r="K23" s="3">
        <f t="shared" si="4"/>
        <v>0.99971175723470451</v>
      </c>
      <c r="L23" s="4">
        <f t="shared" si="5"/>
        <v>-2.5623736412076004E-10</v>
      </c>
      <c r="M23" s="4">
        <f t="shared" si="6"/>
        <v>1.39841680225951E-8</v>
      </c>
      <c r="N23" s="5">
        <f t="shared" si="3"/>
        <v>2.2627367748497074</v>
      </c>
    </row>
    <row r="24" spans="1:14">
      <c r="A24" s="8">
        <v>7</v>
      </c>
      <c r="B24" s="8">
        <v>0.2</v>
      </c>
      <c r="C24" s="7">
        <v>2</v>
      </c>
      <c r="D24" s="5">
        <v>0.99971176239897697</v>
      </c>
      <c r="E24" s="9">
        <v>-2.4807134545378503E-10</v>
      </c>
      <c r="F24" s="13">
        <v>1.35385071116407E-2</v>
      </c>
      <c r="G24" s="7">
        <v>2</v>
      </c>
      <c r="H24" s="5">
        <v>0.99971176239982495</v>
      </c>
      <c r="I24" s="9">
        <v>-2.4807126237785499E-10</v>
      </c>
      <c r="J24" s="13">
        <v>1.35385025777673E-2</v>
      </c>
      <c r="K24" s="3">
        <f t="shared" si="4"/>
        <v>0.99971176239940096</v>
      </c>
      <c r="L24" s="4">
        <f t="shared" si="5"/>
        <v>-2.4807130391582003E-10</v>
      </c>
      <c r="M24" s="4">
        <f t="shared" si="6"/>
        <v>1.3538504844704001E-8</v>
      </c>
      <c r="N24" s="5">
        <f t="shared" si="3"/>
        <v>2.2627165059721195</v>
      </c>
    </row>
    <row r="25" spans="1:14">
      <c r="A25" s="8">
        <v>7</v>
      </c>
      <c r="B25" s="8">
        <v>0.2</v>
      </c>
      <c r="C25" s="7">
        <v>2.1</v>
      </c>
      <c r="D25" s="5">
        <v>0.99971176407211104</v>
      </c>
      <c r="E25" s="9">
        <v>-2.4332673157000399E-10</v>
      </c>
      <c r="F25" s="13">
        <v>1.32795695520041E-2</v>
      </c>
      <c r="G25" s="7">
        <v>2.1</v>
      </c>
      <c r="H25" s="5">
        <v>0.99971176407355899</v>
      </c>
      <c r="I25" s="9">
        <v>-2.4332788574988701E-10</v>
      </c>
      <c r="J25" s="13">
        <v>1.32796325414337E-2</v>
      </c>
      <c r="K25" s="3">
        <f t="shared" si="4"/>
        <v>0.99971176407283502</v>
      </c>
      <c r="L25" s="4">
        <f t="shared" si="5"/>
        <v>-2.4332730865994553E-10</v>
      </c>
      <c r="M25" s="4">
        <f t="shared" si="6"/>
        <v>1.3279601046718899E-8</v>
      </c>
      <c r="N25" s="5">
        <f t="shared" si="3"/>
        <v>2.2627099385305014</v>
      </c>
    </row>
    <row r="26" spans="1:14">
      <c r="A26" s="8">
        <v>7</v>
      </c>
      <c r="B26" s="8">
        <v>0.2</v>
      </c>
      <c r="C26" s="7">
        <v>2.2000000000000002</v>
      </c>
      <c r="D26" s="5">
        <v>0.99971176314534105</v>
      </c>
      <c r="E26" s="9">
        <v>-2.40250499928289E-10</v>
      </c>
      <c r="F26" s="13">
        <v>1.3111684043574099E-2</v>
      </c>
      <c r="G26" s="7">
        <v>2.2000000000000002</v>
      </c>
      <c r="H26" s="5">
        <v>0.99971176314746801</v>
      </c>
      <c r="I26" s="9">
        <v>-2.4025324847441898E-10</v>
      </c>
      <c r="J26" s="13">
        <v>1.3111834045628001E-2</v>
      </c>
      <c r="K26" s="3">
        <f t="shared" si="4"/>
        <v>0.99971176314640453</v>
      </c>
      <c r="L26" s="4">
        <f t="shared" si="5"/>
        <v>-2.4025187420135397E-10</v>
      </c>
      <c r="M26" s="4">
        <f t="shared" si="6"/>
        <v>1.3111759044601049E-8</v>
      </c>
      <c r="N26" s="5">
        <f t="shared" si="3"/>
        <v>2.2627135743342959</v>
      </c>
    </row>
    <row r="27" spans="1:14">
      <c r="A27" s="8">
        <v>7</v>
      </c>
      <c r="B27" s="8">
        <v>0.2</v>
      </c>
      <c r="C27" s="7">
        <v>2.2999999999999998</v>
      </c>
      <c r="D27" s="5">
        <v>0.99971176012956198</v>
      </c>
      <c r="E27" s="9">
        <v>-2.3921760346912299E-10</v>
      </c>
      <c r="F27" s="13">
        <v>1.3055313663381999E-2</v>
      </c>
      <c r="G27" s="7">
        <v>2.2999999999999998</v>
      </c>
      <c r="H27" s="5">
        <v>0.99971176014347196</v>
      </c>
      <c r="I27" s="9">
        <v>-2.3921656999894798E-10</v>
      </c>
      <c r="J27" s="13">
        <v>1.30552572616913E-2</v>
      </c>
      <c r="K27" s="3">
        <f t="shared" si="4"/>
        <v>0.99971176013651697</v>
      </c>
      <c r="L27" s="4">
        <f t="shared" si="5"/>
        <v>-2.3921708673403549E-10</v>
      </c>
      <c r="M27" s="4">
        <f t="shared" si="6"/>
        <v>1.3055285462536649E-8</v>
      </c>
      <c r="N27" s="5">
        <f t="shared" si="3"/>
        <v>2.262725386694509</v>
      </c>
    </row>
    <row r="28" spans="1:14">
      <c r="A28" s="8">
        <v>7</v>
      </c>
      <c r="B28" s="8">
        <v>0.2</v>
      </c>
      <c r="C28" s="7">
        <v>2.4</v>
      </c>
      <c r="D28" s="5">
        <v>0.99971175557345504</v>
      </c>
      <c r="E28" s="9">
        <v>-2.3998670742687701E-10</v>
      </c>
      <c r="F28" s="13">
        <v>1.30972875535248E-2</v>
      </c>
      <c r="G28" s="7">
        <v>2.4</v>
      </c>
      <c r="H28" s="5">
        <v>0.99971175559572001</v>
      </c>
      <c r="I28" s="9">
        <v>-2.3999026093144201E-10</v>
      </c>
      <c r="J28" s="13">
        <v>1.30974814862289E-2</v>
      </c>
      <c r="K28" s="3">
        <f t="shared" si="4"/>
        <v>0.99971175558458758</v>
      </c>
      <c r="L28" s="4">
        <f t="shared" si="5"/>
        <v>-2.3998848417915951E-10</v>
      </c>
      <c r="M28" s="4">
        <f t="shared" si="6"/>
        <v>1.3097384519876849E-8</v>
      </c>
      <c r="N28" s="5">
        <f t="shared" si="3"/>
        <v>2.2627432507054235</v>
      </c>
    </row>
    <row r="29" spans="1:14">
      <c r="A29" s="8">
        <v>7</v>
      </c>
      <c r="B29" s="8">
        <v>0.2</v>
      </c>
      <c r="C29" s="7">
        <v>2.5</v>
      </c>
      <c r="D29" s="5">
        <v>0.99971174987198796</v>
      </c>
      <c r="E29" s="9">
        <v>-2.41876994152757E-10</v>
      </c>
      <c r="F29" s="13">
        <v>1.3200450053952E-2</v>
      </c>
      <c r="G29" s="7">
        <v>2.5</v>
      </c>
      <c r="H29" s="5">
        <v>0.99971174987600198</v>
      </c>
      <c r="I29" s="9">
        <v>-2.41879557689146E-10</v>
      </c>
      <c r="J29" s="13">
        <v>1.32005899590893E-2</v>
      </c>
      <c r="K29" s="3">
        <f t="shared" si="4"/>
        <v>0.99971174987399491</v>
      </c>
      <c r="L29" s="4">
        <f t="shared" si="5"/>
        <v>-2.4187827592095153E-10</v>
      </c>
      <c r="M29" s="4">
        <f t="shared" si="6"/>
        <v>1.3200520006520648E-8</v>
      </c>
      <c r="N29" s="5">
        <f t="shared" si="3"/>
        <v>2.2627656616850085</v>
      </c>
    </row>
    <row r="30" spans="1:14">
      <c r="A30" s="8">
        <v>7</v>
      </c>
      <c r="B30" s="8">
        <v>0.2</v>
      </c>
      <c r="C30" s="7">
        <v>2.6</v>
      </c>
      <c r="D30" s="5">
        <v>0.99971174302940302</v>
      </c>
      <c r="E30" s="9">
        <v>-2.4474400552173898E-10</v>
      </c>
      <c r="F30" s="13">
        <v>1.33569173546679E-2</v>
      </c>
      <c r="G30" s="7">
        <v>2.6</v>
      </c>
      <c r="H30" s="5">
        <v>0.99971174303662902</v>
      </c>
      <c r="I30" s="9">
        <v>-2.4474080460751701E-10</v>
      </c>
      <c r="J30" s="13">
        <v>1.33567426646009E-2</v>
      </c>
      <c r="K30" s="3">
        <f t="shared" si="4"/>
        <v>0.99971174303301602</v>
      </c>
      <c r="L30" s="4">
        <f t="shared" si="5"/>
        <v>-2.4474240506462802E-10</v>
      </c>
      <c r="M30" s="4">
        <f t="shared" si="6"/>
        <v>1.33568300096344E-8</v>
      </c>
      <c r="N30" s="5">
        <f t="shared" si="3"/>
        <v>2.2627925085232188</v>
      </c>
    </row>
    <row r="31" spans="1:14">
      <c r="A31" s="8">
        <v>7</v>
      </c>
      <c r="B31" s="8">
        <v>0.2</v>
      </c>
      <c r="C31" s="7">
        <v>2.7</v>
      </c>
      <c r="D31" s="5">
        <v>0.99971173537523494</v>
      </c>
      <c r="E31" s="9">
        <v>-2.48340625745773E-10</v>
      </c>
      <c r="F31" s="13">
        <v>1.35532030981579E-2</v>
      </c>
      <c r="G31" s="7">
        <v>2.7</v>
      </c>
      <c r="H31" s="5">
        <v>0.99971173537626201</v>
      </c>
      <c r="I31" s="9">
        <v>-2.4834261333032602E-10</v>
      </c>
      <c r="J31" s="13">
        <v>1.3553311570692599E-2</v>
      </c>
      <c r="K31" s="3">
        <f t="shared" si="4"/>
        <v>0.99971173537574853</v>
      </c>
      <c r="L31" s="4">
        <f t="shared" si="5"/>
        <v>-2.4834161953804948E-10</v>
      </c>
      <c r="M31" s="4">
        <f t="shared" si="6"/>
        <v>1.355325733442525E-8</v>
      </c>
      <c r="N31" s="5">
        <f t="shared" si="3"/>
        <v>2.2628225584356945</v>
      </c>
    </row>
    <row r="32" spans="1:14">
      <c r="A32" s="8">
        <v>7</v>
      </c>
      <c r="B32" s="8">
        <v>0.2</v>
      </c>
      <c r="C32" s="7">
        <v>2.8</v>
      </c>
      <c r="D32" s="5">
        <v>0.99971172705678601</v>
      </c>
      <c r="E32" s="9">
        <v>-2.5254374873543E-10</v>
      </c>
      <c r="F32" s="13">
        <v>1.3782588762924999E-2</v>
      </c>
      <c r="G32" s="7">
        <v>2.8</v>
      </c>
      <c r="H32" s="5">
        <v>0.999711727058332</v>
      </c>
      <c r="I32" s="9">
        <v>-2.5254437147924302E-10</v>
      </c>
      <c r="J32" s="13">
        <v>1.37826227492023E-2</v>
      </c>
      <c r="K32" s="3">
        <f t="shared" si="4"/>
        <v>0.99971172705755906</v>
      </c>
      <c r="L32" s="4">
        <f t="shared" si="5"/>
        <v>-2.5254406010733654E-10</v>
      </c>
      <c r="M32" s="4">
        <f t="shared" si="6"/>
        <v>1.3782605756063648E-8</v>
      </c>
      <c r="N32" s="5">
        <f t="shared" si="3"/>
        <v>2.2628552016011785</v>
      </c>
    </row>
    <row r="33" spans="1:14">
      <c r="A33" s="8">
        <v>7</v>
      </c>
      <c r="B33" s="8">
        <v>0.2</v>
      </c>
      <c r="C33" s="7">
        <v>2.9</v>
      </c>
      <c r="D33" s="5">
        <v>0.99971171823651095</v>
      </c>
      <c r="E33" s="9">
        <v>-2.5725714031252701E-10</v>
      </c>
      <c r="F33" s="13">
        <v>1.4039822363483501E-2</v>
      </c>
      <c r="G33" s="7">
        <v>2.9</v>
      </c>
      <c r="H33" s="5">
        <v>0.99971171823702298</v>
      </c>
      <c r="I33" s="9">
        <v>-2.5725573093584402E-10</v>
      </c>
      <c r="J33" s="13">
        <v>1.40397454466747E-2</v>
      </c>
      <c r="K33" s="3">
        <f t="shared" si="4"/>
        <v>0.99971171823676697</v>
      </c>
      <c r="L33" s="4">
        <f t="shared" si="5"/>
        <v>-2.5725643562418552E-10</v>
      </c>
      <c r="M33" s="4">
        <f t="shared" si="6"/>
        <v>1.40397839050791E-8</v>
      </c>
      <c r="N33" s="5">
        <f t="shared" si="3"/>
        <v>2.2628898166162199</v>
      </c>
    </row>
    <row r="34" spans="1:14">
      <c r="A34" s="8">
        <v>7</v>
      </c>
      <c r="B34" s="8">
        <v>0.2</v>
      </c>
      <c r="C34" s="7">
        <v>3</v>
      </c>
      <c r="D34" s="5">
        <v>0.99971170892447403</v>
      </c>
      <c r="E34" s="9">
        <v>-2.6241132990523799E-10</v>
      </c>
      <c r="F34" s="13">
        <v>1.4321112539614199E-2</v>
      </c>
      <c r="G34" s="7">
        <v>3</v>
      </c>
      <c r="H34" s="5">
        <v>0.99971170892531003</v>
      </c>
      <c r="I34" s="9">
        <v>-2.6241307264054302E-10</v>
      </c>
      <c r="J34" s="13">
        <v>1.4321207649487799E-2</v>
      </c>
      <c r="K34" s="3">
        <f t="shared" si="4"/>
        <v>0.99971170892489203</v>
      </c>
      <c r="L34" s="4">
        <f t="shared" si="5"/>
        <v>-2.624122012728905E-10</v>
      </c>
      <c r="M34" s="4">
        <f t="shared" si="6"/>
        <v>1.4321160094550998E-8</v>
      </c>
      <c r="N34" s="5">
        <f t="shared" si="3"/>
        <v>2.2629263581909806</v>
      </c>
    </row>
    <row r="36" spans="1:14">
      <c r="A36" s="8">
        <v>7</v>
      </c>
      <c r="B36" s="8">
        <v>0.3</v>
      </c>
      <c r="C36" s="7">
        <v>1.5</v>
      </c>
      <c r="D36" s="5">
        <v>0.999714348919853</v>
      </c>
      <c r="E36" s="9">
        <v>-4.5606913780239199E-10</v>
      </c>
      <c r="F36" s="13">
        <v>2.48899978925128E-2</v>
      </c>
      <c r="G36" s="7">
        <v>1.5</v>
      </c>
      <c r="H36" s="5">
        <v>0.99971434891993305</v>
      </c>
      <c r="I36" s="9">
        <v>-4.5606837951433401E-10</v>
      </c>
      <c r="J36" s="13">
        <v>2.4889956508900898E-2</v>
      </c>
      <c r="K36" s="3">
        <f t="shared" ref="K36:K51" si="7">0.5*(D36+H36)</f>
        <v>0.99971434891989297</v>
      </c>
      <c r="L36" s="4">
        <f t="shared" ref="L36:L51" si="8">0.5*(E36+I36)</f>
        <v>-4.56068758658363E-10</v>
      </c>
      <c r="M36" s="4">
        <f t="shared" ref="M36:M51" si="9">10^-6*(F36+J36)/2</f>
        <v>2.4889977200706845E-8</v>
      </c>
      <c r="N36" s="5">
        <f t="shared" si="3"/>
        <v>2.2525427610410929</v>
      </c>
    </row>
    <row r="37" spans="1:14">
      <c r="A37" s="8">
        <v>7</v>
      </c>
      <c r="B37" s="8">
        <v>0.3</v>
      </c>
      <c r="C37" s="7">
        <v>1.6</v>
      </c>
      <c r="D37" s="5">
        <v>0.99971439972415399</v>
      </c>
      <c r="E37" s="9">
        <v>-3.8850579900267799E-10</v>
      </c>
      <c r="F37" s="13">
        <v>2.1202725018844602E-2</v>
      </c>
      <c r="G37" s="7">
        <v>1.6</v>
      </c>
      <c r="H37" s="5">
        <v>0.99971439972489795</v>
      </c>
      <c r="I37" s="9">
        <v>-3.8850823534986E-10</v>
      </c>
      <c r="J37" s="13">
        <v>2.1202857982624002E-2</v>
      </c>
      <c r="K37" s="3">
        <f t="shared" si="7"/>
        <v>0.99971439972452592</v>
      </c>
      <c r="L37" s="4">
        <f t="shared" si="8"/>
        <v>-3.88507017176269E-10</v>
      </c>
      <c r="M37" s="4">
        <f t="shared" si="9"/>
        <v>2.1202791500734298E-8</v>
      </c>
      <c r="N37" s="5">
        <f t="shared" ref="N37:N70" si="10">30*PI()*IMREAL(IMSQRT(IMSUB(COMPLEX(1,0),IMPOWER(COMPLEX(K37,L37),2))))</f>
        <v>2.252342467116593</v>
      </c>
    </row>
    <row r="38" spans="1:14">
      <c r="A38" s="8">
        <v>7</v>
      </c>
      <c r="B38" s="8">
        <v>0.3</v>
      </c>
      <c r="C38" s="7">
        <v>1.7</v>
      </c>
      <c r="D38" s="5">
        <v>0.99971443089516998</v>
      </c>
      <c r="E38" s="9">
        <v>-3.4872584768379002E-10</v>
      </c>
      <c r="F38" s="13">
        <v>1.90317320214618E-2</v>
      </c>
      <c r="G38" s="7">
        <v>1.7</v>
      </c>
      <c r="H38" s="5">
        <v>0.99971443089603096</v>
      </c>
      <c r="I38" s="9">
        <v>-3.4872569883416701E-10</v>
      </c>
      <c r="J38" s="13">
        <v>1.9031723897985599E-2</v>
      </c>
      <c r="K38" s="3">
        <f t="shared" si="7"/>
        <v>0.99971443089560053</v>
      </c>
      <c r="L38" s="4">
        <f t="shared" si="8"/>
        <v>-3.4872577325897852E-10</v>
      </c>
      <c r="M38" s="4">
        <f t="shared" si="9"/>
        <v>1.90317279597237E-8</v>
      </c>
      <c r="N38" s="5">
        <f t="shared" si="10"/>
        <v>2.2522195683815203</v>
      </c>
    </row>
    <row r="39" spans="1:14">
      <c r="A39" s="8">
        <v>7</v>
      </c>
      <c r="B39" s="8">
        <v>0.3</v>
      </c>
      <c r="C39" s="7">
        <v>1.8</v>
      </c>
      <c r="D39" s="5">
        <v>0.99971444989702096</v>
      </c>
      <c r="E39" s="9">
        <v>-3.2254680284322501E-10</v>
      </c>
      <c r="F39" s="13">
        <v>1.7603009231646601E-2</v>
      </c>
      <c r="G39" s="7">
        <v>1.8</v>
      </c>
      <c r="H39" s="5">
        <v>0.99971444989773095</v>
      </c>
      <c r="I39" s="9">
        <v>-3.2254693739129998E-10</v>
      </c>
      <c r="J39" s="13">
        <v>1.7603016574615101E-2</v>
      </c>
      <c r="K39" s="3">
        <f t="shared" si="7"/>
        <v>0.99971444989737601</v>
      </c>
      <c r="L39" s="4">
        <f t="shared" si="8"/>
        <v>-3.2254687011726247E-10</v>
      </c>
      <c r="M39" s="4">
        <f t="shared" si="9"/>
        <v>1.7603012903130847E-8</v>
      </c>
      <c r="N39" s="5">
        <f t="shared" si="10"/>
        <v>2.2521446464627957</v>
      </c>
    </row>
    <row r="40" spans="1:14">
      <c r="A40" s="8">
        <v>7</v>
      </c>
      <c r="B40" s="8">
        <v>0.3</v>
      </c>
      <c r="C40" s="7">
        <v>1.9</v>
      </c>
      <c r="D40" s="5">
        <v>0.99971446085704796</v>
      </c>
      <c r="E40" s="9">
        <v>-3.0426324932393799E-10</v>
      </c>
      <c r="F40" s="13">
        <v>1.66051833082448E-2</v>
      </c>
      <c r="G40" s="7">
        <v>1.9</v>
      </c>
      <c r="H40" s="5">
        <v>0.99971446085845495</v>
      </c>
      <c r="I40" s="9">
        <v>-3.04263240713943E-10</v>
      </c>
      <c r="J40" s="13">
        <v>1.66051828383539E-2</v>
      </c>
      <c r="K40" s="3">
        <f t="shared" si="7"/>
        <v>0.99971446085775151</v>
      </c>
      <c r="L40" s="4">
        <f t="shared" si="8"/>
        <v>-3.0426324501894049E-10</v>
      </c>
      <c r="M40" s="4">
        <f t="shared" si="9"/>
        <v>1.6605183073299347E-8</v>
      </c>
      <c r="N40" s="5">
        <f t="shared" si="10"/>
        <v>2.2521014297655295</v>
      </c>
    </row>
    <row r="41" spans="1:14">
      <c r="A41" s="8">
        <v>7</v>
      </c>
      <c r="B41" s="8">
        <v>0.3</v>
      </c>
      <c r="C41" s="7">
        <v>2</v>
      </c>
      <c r="D41" s="5">
        <v>0.999714466249639</v>
      </c>
      <c r="E41" s="9">
        <v>-2.9138577998442598E-10</v>
      </c>
      <c r="F41" s="13">
        <v>1.5902394721703399E-2</v>
      </c>
      <c r="G41" s="7">
        <v>2</v>
      </c>
      <c r="H41" s="5">
        <v>0.99971446625059501</v>
      </c>
      <c r="I41" s="9">
        <v>-2.9138700580267602E-10</v>
      </c>
      <c r="J41" s="13">
        <v>1.5902461620800699E-2</v>
      </c>
      <c r="K41" s="3">
        <f t="shared" si="7"/>
        <v>0.99971446625011695</v>
      </c>
      <c r="L41" s="4">
        <f t="shared" si="8"/>
        <v>-2.91386392893551E-10</v>
      </c>
      <c r="M41" s="4">
        <f t="shared" si="9"/>
        <v>1.5902428171252049E-8</v>
      </c>
      <c r="N41" s="5">
        <f t="shared" si="10"/>
        <v>2.252080167399336</v>
      </c>
    </row>
    <row r="42" spans="1:14">
      <c r="A42" s="8">
        <v>7</v>
      </c>
      <c r="B42" s="8">
        <v>0.3</v>
      </c>
      <c r="C42" s="7">
        <v>2.1</v>
      </c>
      <c r="D42" s="5">
        <v>0.99971446761983396</v>
      </c>
      <c r="E42" s="9">
        <v>-2.8488878599647998E-10</v>
      </c>
      <c r="F42" s="13">
        <v>1.5547820922987499E-2</v>
      </c>
      <c r="G42" s="7">
        <v>2.1</v>
      </c>
      <c r="H42" s="5">
        <v>0.99971446762066896</v>
      </c>
      <c r="I42" s="9">
        <v>-2.8488929613940298E-10</v>
      </c>
      <c r="J42" s="13">
        <v>1.5547848764065101E-2</v>
      </c>
      <c r="K42" s="3">
        <f t="shared" si="7"/>
        <v>0.9997144676202514</v>
      </c>
      <c r="L42" s="4">
        <f t="shared" si="8"/>
        <v>-2.8488904106794146E-10</v>
      </c>
      <c r="M42" s="4">
        <f t="shared" si="9"/>
        <v>1.5547834843526302E-8</v>
      </c>
      <c r="N42" s="5">
        <f t="shared" si="10"/>
        <v>2.2520747648590298</v>
      </c>
    </row>
    <row r="43" spans="1:14">
      <c r="A43" s="8">
        <v>7</v>
      </c>
      <c r="B43" s="8">
        <v>0.3</v>
      </c>
      <c r="C43" s="7">
        <v>2.2000000000000002</v>
      </c>
      <c r="D43" s="5">
        <v>0.99971446598862301</v>
      </c>
      <c r="E43" s="9">
        <v>-2.8045541891421E-10</v>
      </c>
      <c r="F43" s="13">
        <v>1.5305869674398001E-2</v>
      </c>
      <c r="G43" s="7">
        <v>2.2000000000000002</v>
      </c>
      <c r="H43" s="5">
        <v>0.99971446599130498</v>
      </c>
      <c r="I43" s="9">
        <v>-2.80453224719176E-10</v>
      </c>
      <c r="J43" s="13">
        <v>1.53057499260852E-2</v>
      </c>
      <c r="K43" s="3">
        <f t="shared" si="7"/>
        <v>0.99971446598996394</v>
      </c>
      <c r="L43" s="4">
        <f t="shared" si="8"/>
        <v>-2.80454321816693E-10</v>
      </c>
      <c r="M43" s="4">
        <f t="shared" si="9"/>
        <v>1.53058098002416E-8</v>
      </c>
      <c r="N43" s="5">
        <f t="shared" si="10"/>
        <v>2.2520811931995302</v>
      </c>
    </row>
    <row r="44" spans="1:14">
      <c r="A44" s="8">
        <v>7</v>
      </c>
      <c r="B44" s="8">
        <v>0.3</v>
      </c>
      <c r="C44" s="7">
        <v>2.2999999999999998</v>
      </c>
      <c r="D44" s="5">
        <v>0.99971446197123603</v>
      </c>
      <c r="E44" s="9">
        <v>-2.77565747491093E-10</v>
      </c>
      <c r="F44" s="13">
        <v>1.5148165700000601E-2</v>
      </c>
      <c r="G44" s="7">
        <v>2.2999999999999998</v>
      </c>
      <c r="H44" s="5">
        <v>0.99971446197492098</v>
      </c>
      <c r="I44" s="9">
        <v>-2.7756526160182102E-10</v>
      </c>
      <c r="J44" s="13">
        <v>1.5148139182567201E-2</v>
      </c>
      <c r="K44" s="3">
        <f t="shared" si="7"/>
        <v>0.99971446197307845</v>
      </c>
      <c r="L44" s="4">
        <f t="shared" si="8"/>
        <v>-2.7756550454645701E-10</v>
      </c>
      <c r="M44" s="4">
        <f t="shared" si="9"/>
        <v>1.5148152441283899E-8</v>
      </c>
      <c r="N44" s="5">
        <f t="shared" si="10"/>
        <v>2.2520970319954863</v>
      </c>
    </row>
    <row r="45" spans="1:14">
      <c r="A45" s="8">
        <v>7</v>
      </c>
      <c r="B45" s="8">
        <v>0.3</v>
      </c>
      <c r="C45" s="7">
        <v>2.4</v>
      </c>
      <c r="D45" s="5">
        <v>0.99971445618959298</v>
      </c>
      <c r="E45" s="9">
        <v>-2.7628685939634298E-10</v>
      </c>
      <c r="F45" s="13">
        <v>1.50783703129755E-2</v>
      </c>
      <c r="G45" s="7">
        <v>2.4</v>
      </c>
      <c r="H45" s="5">
        <v>0.99971445619606902</v>
      </c>
      <c r="I45" s="9">
        <v>-2.76279999290202E-10</v>
      </c>
      <c r="J45" s="13">
        <v>1.5077995922311399E-2</v>
      </c>
      <c r="K45" s="3">
        <f t="shared" si="7"/>
        <v>0.99971445619283106</v>
      </c>
      <c r="L45" s="4">
        <f t="shared" si="8"/>
        <v>-2.7628342934327249E-10</v>
      </c>
      <c r="M45" s="4">
        <f t="shared" si="9"/>
        <v>1.507818311764345E-8</v>
      </c>
      <c r="N45" s="5">
        <f t="shared" si="10"/>
        <v>2.2521198236224662</v>
      </c>
    </row>
    <row r="46" spans="1:14">
      <c r="A46" s="8">
        <v>7</v>
      </c>
      <c r="B46" s="8">
        <v>0.3</v>
      </c>
      <c r="C46" s="7">
        <v>2.5</v>
      </c>
      <c r="D46" s="5">
        <v>0.99971444903864903</v>
      </c>
      <c r="E46" s="9">
        <v>-2.7669820388914798E-10</v>
      </c>
      <c r="F46" s="13">
        <v>1.51008194609454E-2</v>
      </c>
      <c r="G46" s="7">
        <v>2.5</v>
      </c>
      <c r="H46" s="5">
        <v>0.99971444904695494</v>
      </c>
      <c r="I46" s="9">
        <v>-2.7670129470899901E-10</v>
      </c>
      <c r="J46" s="13">
        <v>1.51009881426062E-2</v>
      </c>
      <c r="K46" s="3">
        <f t="shared" si="7"/>
        <v>0.99971444904280204</v>
      </c>
      <c r="L46" s="4">
        <f t="shared" si="8"/>
        <v>-2.7669974929907352E-10</v>
      </c>
      <c r="M46" s="4">
        <f t="shared" si="9"/>
        <v>1.5100903801775801E-8</v>
      </c>
      <c r="N46" s="5">
        <f t="shared" si="10"/>
        <v>2.2521480160080358</v>
      </c>
    </row>
    <row r="47" spans="1:14">
      <c r="A47" s="8">
        <v>7</v>
      </c>
      <c r="B47" s="8">
        <v>0.3</v>
      </c>
      <c r="C47" s="7">
        <v>2.6</v>
      </c>
      <c r="D47" s="5">
        <v>0.99971444061291004</v>
      </c>
      <c r="E47" s="9">
        <v>-2.78463683653159E-10</v>
      </c>
      <c r="F47" s="13">
        <v>1.51971706146702E-2</v>
      </c>
      <c r="G47" s="7">
        <v>2.6</v>
      </c>
      <c r="H47" s="5">
        <v>0.99971444061972503</v>
      </c>
      <c r="I47" s="9">
        <v>-2.7846762573588002E-10</v>
      </c>
      <c r="J47" s="13">
        <v>1.51973857540482E-2</v>
      </c>
      <c r="K47" s="3">
        <f t="shared" si="7"/>
        <v>0.99971444061631753</v>
      </c>
      <c r="L47" s="4">
        <f t="shared" si="8"/>
        <v>-2.7846565469451951E-10</v>
      </c>
      <c r="M47" s="4">
        <f t="shared" si="9"/>
        <v>1.5197278184359199E-8</v>
      </c>
      <c r="N47" s="5">
        <f t="shared" si="10"/>
        <v>2.2521812409686452</v>
      </c>
    </row>
    <row r="48" spans="1:14">
      <c r="A48" s="8">
        <v>7</v>
      </c>
      <c r="B48" s="8">
        <v>0.3</v>
      </c>
      <c r="C48" s="7">
        <v>2.7</v>
      </c>
      <c r="D48" s="5">
        <v>0.99971443124858095</v>
      </c>
      <c r="E48" s="9">
        <v>-2.8125225684252501E-10</v>
      </c>
      <c r="F48" s="13">
        <v>1.5349357147486E-2</v>
      </c>
      <c r="G48" s="7">
        <v>2.7</v>
      </c>
      <c r="H48" s="5">
        <v>0.99971443125190695</v>
      </c>
      <c r="I48" s="9">
        <v>-2.8125168710963398E-10</v>
      </c>
      <c r="J48" s="13">
        <v>1.5349326054282599E-2</v>
      </c>
      <c r="K48" s="3">
        <f t="shared" si="7"/>
        <v>0.99971443125024395</v>
      </c>
      <c r="L48" s="4">
        <f t="shared" si="8"/>
        <v>-2.812519719760795E-10</v>
      </c>
      <c r="M48" s="4">
        <f t="shared" si="9"/>
        <v>1.5349341600884299E-8</v>
      </c>
      <c r="N48" s="5">
        <f t="shared" si="10"/>
        <v>2.2522181700845829</v>
      </c>
    </row>
    <row r="49" spans="1:14">
      <c r="A49" s="8">
        <v>7</v>
      </c>
      <c r="B49" s="8">
        <v>0.3</v>
      </c>
      <c r="C49" s="7">
        <v>2.8</v>
      </c>
      <c r="D49" s="5">
        <v>0.99971442112058295</v>
      </c>
      <c r="E49" s="9">
        <v>-2.8484988351762799E-10</v>
      </c>
      <c r="F49" s="13">
        <v>1.55456978180975E-2</v>
      </c>
      <c r="G49" s="7">
        <v>2.8</v>
      </c>
      <c r="H49" s="5">
        <v>0.999714421122748</v>
      </c>
      <c r="I49" s="9">
        <v>-2.8484965487607502E-10</v>
      </c>
      <c r="J49" s="13">
        <v>1.5545685339972399E-2</v>
      </c>
      <c r="K49" s="3">
        <f t="shared" si="7"/>
        <v>0.99971442112166553</v>
      </c>
      <c r="L49" s="4">
        <f t="shared" si="8"/>
        <v>-2.8484976919685148E-10</v>
      </c>
      <c r="M49" s="4">
        <f t="shared" si="9"/>
        <v>1.5545691579034949E-8</v>
      </c>
      <c r="N49" s="5">
        <f t="shared" si="10"/>
        <v>2.252258104964374</v>
      </c>
    </row>
    <row r="50" spans="1:14">
      <c r="A50" s="8">
        <v>7</v>
      </c>
      <c r="B50" s="8">
        <v>0.3</v>
      </c>
      <c r="C50" s="7">
        <v>2.9</v>
      </c>
      <c r="D50" s="5">
        <v>0.999714410401501</v>
      </c>
      <c r="E50" s="9">
        <v>-2.8911183326326198E-10</v>
      </c>
      <c r="F50" s="13">
        <v>1.57782939562576E-2</v>
      </c>
      <c r="G50" s="7">
        <v>2.9</v>
      </c>
      <c r="H50" s="5">
        <v>0.99971441040324105</v>
      </c>
      <c r="I50" s="9">
        <v>-2.8911337502165801E-10</v>
      </c>
      <c r="J50" s="13">
        <v>1.57783780978056E-2</v>
      </c>
      <c r="K50" s="3">
        <f t="shared" si="7"/>
        <v>0.99971441040237097</v>
      </c>
      <c r="L50" s="4">
        <f t="shared" si="8"/>
        <v>-2.8911260414245997E-10</v>
      </c>
      <c r="M50" s="4">
        <f t="shared" si="9"/>
        <v>1.5778336027031599E-8</v>
      </c>
      <c r="N50" s="5">
        <f t="shared" si="10"/>
        <v>2.2523003681481737</v>
      </c>
    </row>
    <row r="51" spans="1:14">
      <c r="A51" s="8">
        <v>7</v>
      </c>
      <c r="B51" s="8">
        <v>0.3</v>
      </c>
      <c r="C51" s="7">
        <v>3</v>
      </c>
      <c r="D51" s="5">
        <v>0.99971439911787596</v>
      </c>
      <c r="E51" s="9">
        <v>-2.9396471922455801E-10</v>
      </c>
      <c r="F51" s="13">
        <v>1.6043140470387601E-2</v>
      </c>
      <c r="G51" s="7">
        <v>3</v>
      </c>
      <c r="H51" s="5">
        <v>0.99971439911957205</v>
      </c>
      <c r="I51" s="9">
        <v>-2.9396449761695498E-10</v>
      </c>
      <c r="J51" s="13">
        <v>1.6043128376140699E-2</v>
      </c>
      <c r="K51" s="3">
        <f t="shared" si="7"/>
        <v>0.99971439911872406</v>
      </c>
      <c r="L51" s="4">
        <f t="shared" si="8"/>
        <v>-2.9396460842075649E-10</v>
      </c>
      <c r="M51" s="4">
        <f t="shared" si="9"/>
        <v>1.604313442326415E-8</v>
      </c>
      <c r="N51" s="5">
        <f t="shared" si="10"/>
        <v>2.2523448555559344</v>
      </c>
    </row>
    <row r="53" spans="1:14">
      <c r="A53" s="8">
        <v>9</v>
      </c>
      <c r="B53" s="8">
        <v>0.1</v>
      </c>
      <c r="C53" s="7">
        <v>1.5</v>
      </c>
      <c r="D53" s="5">
        <v>0.99970184267797302</v>
      </c>
      <c r="E53" s="9">
        <v>-4.38365819271084E-10</v>
      </c>
      <c r="F53" s="13">
        <v>2.39238383250008E-2</v>
      </c>
      <c r="G53" s="7">
        <v>1.5</v>
      </c>
      <c r="H53" s="5">
        <v>0.99970184267913997</v>
      </c>
      <c r="I53" s="9">
        <v>-4.3836244161196702E-10</v>
      </c>
      <c r="J53" s="13">
        <v>2.3923653989071599E-2</v>
      </c>
      <c r="K53" s="3">
        <f t="shared" ref="K53:K68" si="11">0.5*(D53+H53)</f>
        <v>0.99970184267855644</v>
      </c>
      <c r="L53" s="4">
        <f t="shared" ref="L53:L68" si="12">0.5*(E53+I53)</f>
        <v>-4.3836413044152551E-10</v>
      </c>
      <c r="M53" s="4">
        <f t="shared" ref="M53:M68" si="13">10^-6*(F53+J53)/2</f>
        <v>2.3923746157036197E-8</v>
      </c>
      <c r="N53" s="5">
        <f t="shared" si="10"/>
        <v>2.3013172345629167</v>
      </c>
    </row>
    <row r="54" spans="1:14">
      <c r="A54" s="8">
        <v>9</v>
      </c>
      <c r="B54" s="8">
        <v>0.1</v>
      </c>
      <c r="C54" s="7">
        <v>1.6</v>
      </c>
      <c r="D54" s="5">
        <v>0.99970191831658095</v>
      </c>
      <c r="E54" s="9">
        <v>-3.8739633313431402E-10</v>
      </c>
      <c r="F54" s="13">
        <v>2.11421758589991E-2</v>
      </c>
      <c r="G54" s="7">
        <v>1.6</v>
      </c>
      <c r="H54" s="5">
        <v>0.99970191831850197</v>
      </c>
      <c r="I54" s="9">
        <v>-3.8739357467995301E-10</v>
      </c>
      <c r="J54" s="13">
        <v>2.1142025316202899E-2</v>
      </c>
      <c r="K54" s="3">
        <f t="shared" si="11"/>
        <v>0.99970191831754152</v>
      </c>
      <c r="L54" s="4">
        <f t="shared" si="12"/>
        <v>-3.8739495390713351E-10</v>
      </c>
      <c r="M54" s="4">
        <f t="shared" si="13"/>
        <v>2.1142100587601E-8</v>
      </c>
      <c r="N54" s="5">
        <f t="shared" si="10"/>
        <v>2.3010253510836449</v>
      </c>
    </row>
    <row r="55" spans="1:14">
      <c r="A55" s="8">
        <v>9</v>
      </c>
      <c r="B55" s="8">
        <v>0.1</v>
      </c>
      <c r="C55" s="7">
        <v>1.7</v>
      </c>
      <c r="D55" s="5">
        <v>0.99970196560196301</v>
      </c>
      <c r="E55" s="9">
        <v>-3.44042620490528E-10</v>
      </c>
      <c r="F55" s="13">
        <v>1.8776144643784499E-2</v>
      </c>
      <c r="G55" s="7">
        <v>1.7</v>
      </c>
      <c r="H55" s="5">
        <v>0.99970196560326796</v>
      </c>
      <c r="I55" s="9">
        <v>-3.4404081794770298E-10</v>
      </c>
      <c r="J55" s="13">
        <v>1.8776046269912298E-2</v>
      </c>
      <c r="K55" s="3">
        <f t="shared" si="11"/>
        <v>0.99970196560261548</v>
      </c>
      <c r="L55" s="4">
        <f t="shared" si="12"/>
        <v>-3.4404171921911549E-10</v>
      </c>
      <c r="M55" s="4">
        <f t="shared" si="13"/>
        <v>1.8776095456848397E-8</v>
      </c>
      <c r="N55" s="5">
        <f t="shared" si="10"/>
        <v>2.3008428637713703</v>
      </c>
    </row>
    <row r="56" spans="1:14">
      <c r="A56" s="8">
        <v>9</v>
      </c>
      <c r="B56" s="8">
        <v>0.1</v>
      </c>
      <c r="C56" s="7">
        <v>1.8</v>
      </c>
      <c r="D56" s="5">
        <v>0.99970199543785798</v>
      </c>
      <c r="E56" s="9">
        <v>-3.1303695236268198E-10</v>
      </c>
      <c r="F56" s="13">
        <v>1.7084008626695801E-2</v>
      </c>
      <c r="G56" s="7">
        <v>1.8</v>
      </c>
      <c r="H56" s="5">
        <v>0.99970199543854399</v>
      </c>
      <c r="I56" s="9">
        <v>-3.1303749863702598E-10</v>
      </c>
      <c r="J56" s="13">
        <v>1.7084038439647699E-2</v>
      </c>
      <c r="K56" s="3">
        <f t="shared" si="11"/>
        <v>0.99970199543820093</v>
      </c>
      <c r="L56" s="4">
        <f t="shared" si="12"/>
        <v>-3.1303722549985401E-10</v>
      </c>
      <c r="M56" s="4">
        <f t="shared" si="13"/>
        <v>1.7084023533171748E-8</v>
      </c>
      <c r="N56" s="5">
        <f t="shared" si="10"/>
        <v>2.3007277118235203</v>
      </c>
    </row>
    <row r="57" spans="1:14">
      <c r="A57" s="8">
        <v>9</v>
      </c>
      <c r="B57" s="8">
        <v>0.1</v>
      </c>
      <c r="C57" s="7">
        <v>1.9</v>
      </c>
      <c r="D57" s="5">
        <v>0.99970201375870604</v>
      </c>
      <c r="E57" s="9">
        <v>-2.9765750111866698E-10</v>
      </c>
      <c r="F57" s="13">
        <v>1.62446742422293E-2</v>
      </c>
      <c r="G57" s="7">
        <v>1.9</v>
      </c>
      <c r="H57" s="5">
        <v>0.99970201375998802</v>
      </c>
      <c r="I57" s="9">
        <v>-2.9765708246321498E-10</v>
      </c>
      <c r="J57" s="13">
        <v>1.6244651394085301E-2</v>
      </c>
      <c r="K57" s="3">
        <f t="shared" si="11"/>
        <v>0.99970201375934709</v>
      </c>
      <c r="L57" s="4">
        <f t="shared" si="12"/>
        <v>-2.9765729179094095E-10</v>
      </c>
      <c r="M57" s="4">
        <f t="shared" si="13"/>
        <v>1.6244662818157299E-8</v>
      </c>
      <c r="N57" s="5">
        <f t="shared" si="10"/>
        <v>2.3006569975787357</v>
      </c>
    </row>
    <row r="58" spans="1:14">
      <c r="A58" s="8">
        <v>9</v>
      </c>
      <c r="B58" s="8">
        <v>0.1</v>
      </c>
      <c r="C58" s="7">
        <v>2</v>
      </c>
      <c r="D58" s="5">
        <v>0.99970202411544995</v>
      </c>
      <c r="E58" s="9">
        <v>-2.8358046887613999E-10</v>
      </c>
      <c r="F58" s="13">
        <v>1.5476419445297301E-2</v>
      </c>
      <c r="G58" s="7">
        <v>2</v>
      </c>
      <c r="H58" s="5">
        <v>0.99970202411767195</v>
      </c>
      <c r="I58" s="9">
        <v>-2.8357791244123298E-10</v>
      </c>
      <c r="J58" s="13">
        <v>1.54762799277238E-2</v>
      </c>
      <c r="K58" s="3">
        <f t="shared" si="11"/>
        <v>0.99970202411656095</v>
      </c>
      <c r="L58" s="4">
        <f t="shared" si="12"/>
        <v>-2.8357919065868648E-10</v>
      </c>
      <c r="M58" s="4">
        <f t="shared" si="13"/>
        <v>1.547634968651055E-8</v>
      </c>
      <c r="N58" s="5">
        <f t="shared" si="10"/>
        <v>2.3006170208123855</v>
      </c>
    </row>
    <row r="59" spans="1:14">
      <c r="A59" s="8">
        <v>9</v>
      </c>
      <c r="B59" s="8">
        <v>0.1</v>
      </c>
      <c r="C59" s="7">
        <v>2.1</v>
      </c>
      <c r="D59" s="5">
        <v>0.99970202873027703</v>
      </c>
      <c r="E59" s="9">
        <v>-2.7583665678044701E-10</v>
      </c>
      <c r="F59" s="13">
        <v>1.50538004808337E-2</v>
      </c>
      <c r="G59" s="7">
        <v>2.1</v>
      </c>
      <c r="H59" s="5">
        <v>0.99970202873365499</v>
      </c>
      <c r="I59" s="9">
        <v>-2.7583675894769499E-10</v>
      </c>
      <c r="J59" s="13">
        <v>1.50538060566169E-2</v>
      </c>
      <c r="K59" s="3">
        <f t="shared" si="11"/>
        <v>0.99970202873196601</v>
      </c>
      <c r="L59" s="4">
        <f t="shared" si="12"/>
        <v>-2.75836707864071E-10</v>
      </c>
      <c r="M59" s="4">
        <f t="shared" si="13"/>
        <v>1.5053803268725299E-8</v>
      </c>
      <c r="N59" s="5">
        <f t="shared" si="10"/>
        <v>2.3005992060505256</v>
      </c>
    </row>
    <row r="60" spans="1:14">
      <c r="A60" s="8">
        <v>9</v>
      </c>
      <c r="B60" s="8">
        <v>0.1</v>
      </c>
      <c r="C60" s="7">
        <v>2.2000000000000002</v>
      </c>
      <c r="D60" s="5">
        <v>0.99970202906960803</v>
      </c>
      <c r="E60" s="9">
        <v>-2.7204133763908798E-10</v>
      </c>
      <c r="F60" s="13">
        <v>1.48466707331709E-2</v>
      </c>
      <c r="G60" s="7">
        <v>2.2000000000000002</v>
      </c>
      <c r="H60" s="5">
        <v>0.999702029072283</v>
      </c>
      <c r="I60" s="9">
        <v>-2.7204289452822002E-10</v>
      </c>
      <c r="J60" s="13">
        <v>1.4846755700479599E-2</v>
      </c>
      <c r="K60" s="3">
        <f t="shared" si="11"/>
        <v>0.99970202907094552</v>
      </c>
      <c r="L60" s="4">
        <f t="shared" si="12"/>
        <v>-2.72042116083654E-10</v>
      </c>
      <c r="M60" s="4">
        <f t="shared" si="13"/>
        <v>1.4846713216825249E-8</v>
      </c>
      <c r="N60" s="5">
        <f t="shared" si="10"/>
        <v>2.3005978976356314</v>
      </c>
    </row>
    <row r="61" spans="1:14">
      <c r="A61" s="8">
        <v>9</v>
      </c>
      <c r="B61" s="8">
        <v>0.1</v>
      </c>
      <c r="C61" s="7">
        <v>2.2999999999999998</v>
      </c>
      <c r="D61" s="5">
        <v>0.99970202603677505</v>
      </c>
      <c r="E61" s="9">
        <v>-2.7036524063287802E-10</v>
      </c>
      <c r="F61" s="13">
        <v>1.4755197648293399E-2</v>
      </c>
      <c r="G61" s="7">
        <v>2.2999999999999998</v>
      </c>
      <c r="H61" s="5">
        <v>0.99970202604741198</v>
      </c>
      <c r="I61" s="9">
        <v>-2.7036326194076101E-10</v>
      </c>
      <c r="J61" s="13">
        <v>1.4755089661063901E-2</v>
      </c>
      <c r="K61" s="3">
        <f t="shared" si="11"/>
        <v>0.99970202604209346</v>
      </c>
      <c r="L61" s="4">
        <f t="shared" si="12"/>
        <v>-2.7036425128681954E-10</v>
      </c>
      <c r="M61" s="4">
        <f t="shared" si="13"/>
        <v>1.4755143654678648E-8</v>
      </c>
      <c r="N61" s="5">
        <f t="shared" si="10"/>
        <v>2.3006095885675801</v>
      </c>
    </row>
    <row r="62" spans="1:14">
      <c r="A62" s="8">
        <v>9</v>
      </c>
      <c r="B62" s="8">
        <v>0.1</v>
      </c>
      <c r="C62" s="7">
        <v>2.4</v>
      </c>
      <c r="D62" s="5">
        <v>0.99970202047083201</v>
      </c>
      <c r="E62" s="9">
        <v>-2.7014520177817798E-10</v>
      </c>
      <c r="F62" s="13">
        <v>1.4743189015882599E-2</v>
      </c>
      <c r="G62" s="7">
        <v>2.4</v>
      </c>
      <c r="H62" s="5">
        <v>0.99970202047855705</v>
      </c>
      <c r="I62" s="9">
        <v>-2.7014145690855298E-10</v>
      </c>
      <c r="J62" s="13">
        <v>1.4742984639420101E-2</v>
      </c>
      <c r="K62" s="3">
        <f t="shared" si="11"/>
        <v>0.99970202047469447</v>
      </c>
      <c r="L62" s="4">
        <f t="shared" si="12"/>
        <v>-2.7014332934336548E-10</v>
      </c>
      <c r="M62" s="4">
        <f t="shared" si="13"/>
        <v>1.4743086827651349E-8</v>
      </c>
      <c r="N62" s="5">
        <f t="shared" si="10"/>
        <v>2.3006310777661252</v>
      </c>
    </row>
    <row r="63" spans="1:14">
      <c r="A63" s="8">
        <v>9</v>
      </c>
      <c r="B63" s="8">
        <v>0.1</v>
      </c>
      <c r="C63" s="7">
        <v>2.5</v>
      </c>
      <c r="D63" s="5">
        <v>0.99970201295241901</v>
      </c>
      <c r="E63" s="9">
        <v>-2.7131179745104798E-10</v>
      </c>
      <c r="F63" s="13">
        <v>1.48068560379027E-2</v>
      </c>
      <c r="G63" s="7">
        <v>2.5</v>
      </c>
      <c r="H63" s="5">
        <v>0.99970201296411998</v>
      </c>
      <c r="I63" s="9">
        <v>-2.7130770535698802E-10</v>
      </c>
      <c r="J63" s="13">
        <v>1.48066327116478E-2</v>
      </c>
      <c r="K63" s="3">
        <f t="shared" si="11"/>
        <v>0.99970201295826944</v>
      </c>
      <c r="L63" s="4">
        <f t="shared" si="12"/>
        <v>-2.71309751404018E-10</v>
      </c>
      <c r="M63" s="4">
        <f t="shared" si="13"/>
        <v>1.4806744374775249E-8</v>
      </c>
      <c r="N63" s="5">
        <f t="shared" si="10"/>
        <v>2.300660089550854</v>
      </c>
    </row>
    <row r="64" spans="1:14">
      <c r="A64" s="8">
        <v>9</v>
      </c>
      <c r="B64" s="8">
        <v>0.1</v>
      </c>
      <c r="C64" s="7">
        <v>2.6</v>
      </c>
      <c r="D64" s="5">
        <v>0.99970200362429895</v>
      </c>
      <c r="E64" s="9">
        <v>-2.73710592131174E-10</v>
      </c>
      <c r="F64" s="13">
        <v>1.4937770387469599E-2</v>
      </c>
      <c r="G64" s="7">
        <v>2.6</v>
      </c>
      <c r="H64" s="5">
        <v>0.99970200364534301</v>
      </c>
      <c r="I64" s="9">
        <v>-2.7372230730486401E-10</v>
      </c>
      <c r="J64" s="13">
        <v>1.49384097437081E-2</v>
      </c>
      <c r="K64" s="3">
        <f t="shared" si="11"/>
        <v>0.99970200363482098</v>
      </c>
      <c r="L64" s="4">
        <f t="shared" si="12"/>
        <v>-2.7371644971801901E-10</v>
      </c>
      <c r="M64" s="4">
        <f t="shared" si="13"/>
        <v>1.4938090065588848E-8</v>
      </c>
      <c r="N64" s="5">
        <f t="shared" si="10"/>
        <v>2.3006960755453396</v>
      </c>
    </row>
    <row r="65" spans="1:14">
      <c r="A65" s="8">
        <v>9</v>
      </c>
      <c r="B65" s="8">
        <v>0.1</v>
      </c>
      <c r="C65" s="7">
        <v>2.7</v>
      </c>
      <c r="D65" s="5">
        <v>0.999701992990774</v>
      </c>
      <c r="E65" s="9">
        <v>-2.77087332732201E-10</v>
      </c>
      <c r="F65" s="13">
        <v>1.5122056188626999E-2</v>
      </c>
      <c r="G65" s="7">
        <v>2.7</v>
      </c>
      <c r="H65" s="5">
        <v>0.99970199299277895</v>
      </c>
      <c r="I65" s="9">
        <v>-2.77088786756487E-10</v>
      </c>
      <c r="J65" s="13">
        <v>1.5122135542081199E-2</v>
      </c>
      <c r="K65" s="3">
        <f t="shared" si="11"/>
        <v>0.99970199299177653</v>
      </c>
      <c r="L65" s="4">
        <f t="shared" si="12"/>
        <v>-2.7708805974434397E-10</v>
      </c>
      <c r="M65" s="4">
        <f t="shared" si="13"/>
        <v>1.51220958653541E-8</v>
      </c>
      <c r="N65" s="5">
        <f t="shared" si="10"/>
        <v>2.3007371541373174</v>
      </c>
    </row>
    <row r="66" spans="1:14">
      <c r="A66" s="8">
        <v>9</v>
      </c>
      <c r="B66" s="8">
        <v>0.1</v>
      </c>
      <c r="C66" s="7">
        <v>2.8</v>
      </c>
      <c r="D66" s="5">
        <v>0.99970198123604204</v>
      </c>
      <c r="E66" s="9">
        <v>-2.8124005138845602E-10</v>
      </c>
      <c r="F66" s="13">
        <v>1.53486910341692E-2</v>
      </c>
      <c r="G66" s="7">
        <v>2.8</v>
      </c>
      <c r="H66" s="5">
        <v>0.99970198123952403</v>
      </c>
      <c r="I66" s="9">
        <v>-2.81241243711328E-10</v>
      </c>
      <c r="J66" s="13">
        <v>1.5348756105254499E-2</v>
      </c>
      <c r="K66" s="3">
        <f t="shared" si="11"/>
        <v>0.99970198123778298</v>
      </c>
      <c r="L66" s="4">
        <f t="shared" si="12"/>
        <v>-2.8124064754989201E-10</v>
      </c>
      <c r="M66" s="4">
        <f t="shared" si="13"/>
        <v>1.5348723569711847E-8</v>
      </c>
      <c r="N66" s="5">
        <f t="shared" si="10"/>
        <v>2.3007825197708738</v>
      </c>
    </row>
    <row r="67" spans="1:14">
      <c r="A67" s="8">
        <v>9</v>
      </c>
      <c r="B67" s="8">
        <v>0.1</v>
      </c>
      <c r="C67" s="7">
        <v>2.9</v>
      </c>
      <c r="D67" s="5">
        <v>0.99970196861627503</v>
      </c>
      <c r="E67" s="9">
        <v>-2.86081253875117E-10</v>
      </c>
      <c r="F67" s="13">
        <v>1.5612899922038299E-2</v>
      </c>
      <c r="G67" s="7">
        <v>2.9</v>
      </c>
      <c r="H67" s="5">
        <v>0.999701968620062</v>
      </c>
      <c r="I67" s="9">
        <v>-2.8608195459507997E-10</v>
      </c>
      <c r="J67" s="13">
        <v>1.5612938163868301E-2</v>
      </c>
      <c r="K67" s="3">
        <f t="shared" si="11"/>
        <v>0.99970196861816851</v>
      </c>
      <c r="L67" s="4">
        <f t="shared" si="12"/>
        <v>-2.8608160423509846E-10</v>
      </c>
      <c r="M67" s="4">
        <f t="shared" si="13"/>
        <v>1.5612919042953298E-8</v>
      </c>
      <c r="N67" s="5">
        <f t="shared" si="10"/>
        <v>2.3008312253517302</v>
      </c>
    </row>
    <row r="68" spans="1:14">
      <c r="A68" s="8">
        <v>9</v>
      </c>
      <c r="B68" s="8">
        <v>0.1</v>
      </c>
      <c r="C68" s="7">
        <v>3</v>
      </c>
      <c r="D68" s="5">
        <v>0.99970195519263305</v>
      </c>
      <c r="E68" s="9">
        <v>-2.9149602680899499E-10</v>
      </c>
      <c r="F68" s="13">
        <v>1.5908411448124202E-2</v>
      </c>
      <c r="G68" s="7">
        <v>3</v>
      </c>
      <c r="H68" s="5">
        <v>0.99970195519651905</v>
      </c>
      <c r="I68" s="9">
        <v>-2.9149917420961799E-10</v>
      </c>
      <c r="J68" s="13">
        <v>1.5908583217683701E-2</v>
      </c>
      <c r="K68" s="3">
        <f t="shared" si="11"/>
        <v>0.99970195519457605</v>
      </c>
      <c r="L68" s="4">
        <f t="shared" si="12"/>
        <v>-2.9149760050930651E-10</v>
      </c>
      <c r="M68" s="4">
        <f t="shared" si="13"/>
        <v>1.5908497332903952E-8</v>
      </c>
      <c r="N68" s="5">
        <f t="shared" si="10"/>
        <v>2.3008830327657184</v>
      </c>
    </row>
    <row r="70" spans="1:14">
      <c r="A70" s="8">
        <v>9</v>
      </c>
      <c r="B70" s="8">
        <v>0.2</v>
      </c>
      <c r="C70" s="7">
        <v>1.5</v>
      </c>
      <c r="D70" s="5">
        <v>0.99970441909195895</v>
      </c>
      <c r="E70" s="9">
        <v>-7.1254753078235698E-10</v>
      </c>
      <c r="F70" s="13">
        <v>3.8887320078151197E-2</v>
      </c>
      <c r="G70" s="7">
        <v>1.5</v>
      </c>
      <c r="H70" s="5">
        <v>0.99970441909260699</v>
      </c>
      <c r="I70" s="9">
        <v>-7.1254498264606399E-10</v>
      </c>
      <c r="J70" s="13">
        <v>3.8887181013474999E-2</v>
      </c>
      <c r="K70" s="3">
        <f t="shared" ref="K70:K85" si="14">0.5*(D70+H70)</f>
        <v>0.99970441909228303</v>
      </c>
      <c r="L70" s="4">
        <f t="shared" ref="L70:L85" si="15">0.5*(E70+I70)</f>
        <v>-7.1254625671421048E-10</v>
      </c>
      <c r="M70" s="4">
        <f t="shared" ref="M70:M85" si="16">10^-6*(F70+J70)/2</f>
        <v>3.8887250545813099E-8</v>
      </c>
      <c r="N70" s="5">
        <f t="shared" si="10"/>
        <v>2.2913541564647333</v>
      </c>
    </row>
    <row r="71" spans="1:14">
      <c r="A71" s="8">
        <v>9</v>
      </c>
      <c r="B71" s="8">
        <v>0.2</v>
      </c>
      <c r="C71" s="7">
        <v>1.6</v>
      </c>
      <c r="D71" s="5">
        <v>0.99970450397704402</v>
      </c>
      <c r="E71" s="9">
        <v>-5.8845886470548499E-10</v>
      </c>
      <c r="F71" s="13">
        <v>3.2115174407386003E-2</v>
      </c>
      <c r="G71" s="7">
        <v>1.6</v>
      </c>
      <c r="H71" s="5">
        <v>0.99970450397846</v>
      </c>
      <c r="I71" s="9">
        <v>-5.8845762088490003E-10</v>
      </c>
      <c r="J71" s="13">
        <v>3.2115106525810302E-2</v>
      </c>
      <c r="K71" s="3">
        <f t="shared" si="14"/>
        <v>0.99970450397775201</v>
      </c>
      <c r="L71" s="4">
        <f t="shared" si="15"/>
        <v>-5.8845824279519246E-10</v>
      </c>
      <c r="M71" s="4">
        <f t="shared" si="16"/>
        <v>3.2115140466598149E-8</v>
      </c>
      <c r="N71" s="5">
        <f t="shared" ref="N71:N85" si="17">30*PI()*IMREAL(IMSQRT(IMSUB(COMPLEX(1,0),IMPOWER(COMPLEX(K71,L71),2))))</f>
        <v>2.2910251638134382</v>
      </c>
    </row>
    <row r="72" spans="1:14">
      <c r="A72" s="8">
        <v>9</v>
      </c>
      <c r="B72" s="8">
        <v>0.2</v>
      </c>
      <c r="C72" s="7">
        <v>1.7</v>
      </c>
      <c r="D72" s="5">
        <v>0.99970455657578705</v>
      </c>
      <c r="E72" s="9">
        <v>-5.2546823662459797E-10</v>
      </c>
      <c r="F72" s="13">
        <v>2.8677457468818199E-2</v>
      </c>
      <c r="G72" s="7">
        <v>1.7</v>
      </c>
      <c r="H72" s="5">
        <v>0.99970455657684099</v>
      </c>
      <c r="I72" s="9">
        <v>-5.2546565825164102E-10</v>
      </c>
      <c r="J72" s="13">
        <v>2.8677316753974402E-2</v>
      </c>
      <c r="K72" s="3">
        <f t="shared" si="14"/>
        <v>0.99970455657631407</v>
      </c>
      <c r="L72" s="4">
        <f t="shared" si="15"/>
        <v>-5.2546694743811949E-10</v>
      </c>
      <c r="M72" s="4">
        <f t="shared" si="16"/>
        <v>2.8677387111396301E-8</v>
      </c>
      <c r="N72" s="5">
        <f t="shared" si="17"/>
        <v>2.2908212825810925</v>
      </c>
    </row>
    <row r="73" spans="1:14">
      <c r="A73" s="8">
        <v>9</v>
      </c>
      <c r="B73" s="8">
        <v>0.2</v>
      </c>
      <c r="C73" s="7">
        <v>1.8</v>
      </c>
      <c r="D73" s="5">
        <v>0.99970458921961902</v>
      </c>
      <c r="E73" s="9">
        <v>-4.8144934304463003E-10</v>
      </c>
      <c r="F73" s="13">
        <v>2.62751239679908E-2</v>
      </c>
      <c r="G73" s="7">
        <v>1.8</v>
      </c>
      <c r="H73" s="5">
        <v>0.99970458922082395</v>
      </c>
      <c r="I73" s="9">
        <v>-4.8144724627979405E-10</v>
      </c>
      <c r="J73" s="13">
        <v>2.6275009536936299E-2</v>
      </c>
      <c r="K73" s="3">
        <f t="shared" si="14"/>
        <v>0.99970458922022143</v>
      </c>
      <c r="L73" s="4">
        <f t="shared" si="15"/>
        <v>-4.8144829466221209E-10</v>
      </c>
      <c r="M73" s="4">
        <f t="shared" si="16"/>
        <v>2.6275066752463548E-8</v>
      </c>
      <c r="N73" s="5">
        <f t="shared" si="17"/>
        <v>2.2906947399510349</v>
      </c>
    </row>
    <row r="74" spans="1:14">
      <c r="A74" s="8">
        <v>9</v>
      </c>
      <c r="B74" s="8">
        <v>0.2</v>
      </c>
      <c r="C74" s="7">
        <v>1.9</v>
      </c>
      <c r="D74" s="5">
        <v>0.99970460878449197</v>
      </c>
      <c r="E74" s="9">
        <v>-4.4404760904462199E-10</v>
      </c>
      <c r="F74" s="13">
        <v>2.4233922309570499E-2</v>
      </c>
      <c r="G74" s="7">
        <v>1.9</v>
      </c>
      <c r="H74" s="5">
        <v>0.99970460878568401</v>
      </c>
      <c r="I74" s="9">
        <v>-4.44048537666591E-10</v>
      </c>
      <c r="J74" s="13">
        <v>2.4233972989164802E-2</v>
      </c>
      <c r="K74" s="3">
        <f t="shared" si="14"/>
        <v>0.99970460878508804</v>
      </c>
      <c r="L74" s="4">
        <f t="shared" si="15"/>
        <v>-4.440480733556065E-10</v>
      </c>
      <c r="M74" s="4">
        <f t="shared" si="16"/>
        <v>2.4233947649367648E-8</v>
      </c>
      <c r="N74" s="5">
        <f t="shared" si="17"/>
        <v>2.2906188942767507</v>
      </c>
    </row>
    <row r="75" spans="1:14">
      <c r="A75" s="8">
        <v>9</v>
      </c>
      <c r="B75" s="8">
        <v>0.2</v>
      </c>
      <c r="C75" s="7">
        <v>2</v>
      </c>
      <c r="D75" s="5">
        <v>0.99970461928822496</v>
      </c>
      <c r="E75" s="9">
        <v>-4.28484975230075E-10</v>
      </c>
      <c r="F75" s="13">
        <v>2.3384590726397599E-2</v>
      </c>
      <c r="G75" s="7">
        <v>2</v>
      </c>
      <c r="H75" s="5">
        <v>0.99970461928985599</v>
      </c>
      <c r="I75" s="9">
        <v>-4.2848036759795699E-10</v>
      </c>
      <c r="J75" s="13">
        <v>2.3384339264625301E-2</v>
      </c>
      <c r="K75" s="3">
        <f t="shared" si="14"/>
        <v>0.99970461928904042</v>
      </c>
      <c r="L75" s="4">
        <f t="shared" si="15"/>
        <v>-4.2848267141401599E-10</v>
      </c>
      <c r="M75" s="4">
        <f t="shared" si="16"/>
        <v>2.3384464995511452E-8</v>
      </c>
      <c r="N75" s="5">
        <f t="shared" si="17"/>
        <v>2.290578173346435</v>
      </c>
    </row>
    <row r="76" spans="1:14">
      <c r="A76" s="8">
        <v>9</v>
      </c>
      <c r="B76" s="8">
        <v>0.2</v>
      </c>
      <c r="C76" s="7">
        <v>2.1</v>
      </c>
      <c r="D76" s="5">
        <v>0.99970462325799803</v>
      </c>
      <c r="E76" s="9">
        <v>-4.1836086257889898E-10</v>
      </c>
      <c r="F76" s="13">
        <v>2.28320667302211E-2</v>
      </c>
      <c r="G76" s="7">
        <v>2.1</v>
      </c>
      <c r="H76" s="5">
        <v>0.999704623260945</v>
      </c>
      <c r="I76" s="9">
        <v>-4.1835372418259998E-10</v>
      </c>
      <c r="J76" s="13">
        <v>2.2831677151856598E-2</v>
      </c>
      <c r="K76" s="3">
        <f t="shared" si="14"/>
        <v>0.99970462325947151</v>
      </c>
      <c r="L76" s="4">
        <f t="shared" si="15"/>
        <v>-4.1835729338074948E-10</v>
      </c>
      <c r="M76" s="4">
        <f t="shared" si="16"/>
        <v>2.2831871941038845E-8</v>
      </c>
      <c r="N76" s="5">
        <f t="shared" si="17"/>
        <v>2.2905627808845428</v>
      </c>
    </row>
    <row r="77" spans="1:14">
      <c r="A77" s="8">
        <v>9</v>
      </c>
      <c r="B77" s="8">
        <v>0.2</v>
      </c>
      <c r="C77" s="7">
        <v>2.2000000000000002</v>
      </c>
      <c r="D77" s="5">
        <v>0.99970462237130098</v>
      </c>
      <c r="E77" s="9">
        <v>-4.0909820911093501E-10</v>
      </c>
      <c r="F77" s="13">
        <v>2.2326556915617999E-2</v>
      </c>
      <c r="G77" s="7">
        <v>2.2000000000000002</v>
      </c>
      <c r="H77" s="5">
        <v>0.99970462237434199</v>
      </c>
      <c r="I77" s="9">
        <v>-4.0909215187079902E-10</v>
      </c>
      <c r="J77" s="13">
        <v>2.23262263414096E-2</v>
      </c>
      <c r="K77" s="3">
        <f t="shared" si="14"/>
        <v>0.99970462237282143</v>
      </c>
      <c r="L77" s="4">
        <f t="shared" si="15"/>
        <v>-4.0909518049086702E-10</v>
      </c>
      <c r="M77" s="4">
        <f t="shared" si="16"/>
        <v>2.2326391628513796E-8</v>
      </c>
      <c r="N77" s="5">
        <f t="shared" si="17"/>
        <v>2.2905662182372155</v>
      </c>
    </row>
    <row r="78" spans="1:14">
      <c r="A78" s="8">
        <v>9</v>
      </c>
      <c r="B78" s="8">
        <v>0.2</v>
      </c>
      <c r="C78" s="7">
        <v>2.2999999999999998</v>
      </c>
      <c r="D78" s="5">
        <v>0.99970461764492302</v>
      </c>
      <c r="E78" s="9">
        <v>-4.02346850289148E-10</v>
      </c>
      <c r="F78" s="13">
        <v>2.1958101142320999E-2</v>
      </c>
      <c r="G78" s="7">
        <v>2.2999999999999998</v>
      </c>
      <c r="H78" s="5">
        <v>0.99970461765898699</v>
      </c>
      <c r="I78" s="9">
        <v>-4.0232265966040702E-10</v>
      </c>
      <c r="J78" s="13">
        <v>2.19567809374475E-2</v>
      </c>
      <c r="K78" s="3">
        <f t="shared" si="14"/>
        <v>0.99970461765195506</v>
      </c>
      <c r="L78" s="4">
        <f t="shared" si="15"/>
        <v>-4.0233475497477749E-10</v>
      </c>
      <c r="M78" s="4">
        <f t="shared" si="16"/>
        <v>2.1957441039884248E-8</v>
      </c>
      <c r="N78" s="5">
        <f t="shared" si="17"/>
        <v>2.2905845199223682</v>
      </c>
    </row>
    <row r="79" spans="1:14">
      <c r="A79" s="8">
        <v>9</v>
      </c>
      <c r="B79" s="8">
        <v>0.2</v>
      </c>
      <c r="C79" s="7">
        <v>2.4</v>
      </c>
      <c r="D79" s="5">
        <v>0.99970461009131695</v>
      </c>
      <c r="E79" s="9">
        <v>-3.9897868448331501E-10</v>
      </c>
      <c r="F79" s="13">
        <v>2.1774283311075501E-2</v>
      </c>
      <c r="G79" s="7">
        <v>2.4</v>
      </c>
      <c r="H79" s="5">
        <v>0.99970461011089395</v>
      </c>
      <c r="I79" s="9">
        <v>-3.98976374123145E-10</v>
      </c>
      <c r="J79" s="13">
        <v>2.17741572230442E-2</v>
      </c>
      <c r="K79" s="3">
        <f t="shared" si="14"/>
        <v>0.99970461010110545</v>
      </c>
      <c r="L79" s="4">
        <f t="shared" si="15"/>
        <v>-3.9897752930323E-10</v>
      </c>
      <c r="M79" s="4">
        <f t="shared" si="16"/>
        <v>2.1774220267059851E-8</v>
      </c>
      <c r="N79" s="5">
        <f t="shared" si="17"/>
        <v>2.290613792481599</v>
      </c>
    </row>
    <row r="80" spans="1:14">
      <c r="A80" s="8">
        <v>9</v>
      </c>
      <c r="B80" s="8">
        <v>0.2</v>
      </c>
      <c r="C80" s="7">
        <v>2.5</v>
      </c>
      <c r="D80" s="5">
        <v>0.99970460029284502</v>
      </c>
      <c r="E80" s="9">
        <v>-3.9839478640301399E-10</v>
      </c>
      <c r="F80" s="13">
        <v>2.1742417041723999E-2</v>
      </c>
      <c r="G80" s="7">
        <v>2.5</v>
      </c>
      <c r="H80" s="5">
        <v>0.99970460030290897</v>
      </c>
      <c r="I80" s="9">
        <v>-3.9841806580551202E-10</v>
      </c>
      <c r="J80" s="13">
        <v>2.1743687516375901E-2</v>
      </c>
      <c r="K80" s="3">
        <f t="shared" si="14"/>
        <v>0.999704600297877</v>
      </c>
      <c r="L80" s="4">
        <f t="shared" si="15"/>
        <v>-3.9840642610426303E-10</v>
      </c>
      <c r="M80" s="4">
        <f t="shared" si="16"/>
        <v>2.1743052279049947E-8</v>
      </c>
      <c r="N80" s="5">
        <f t="shared" si="17"/>
        <v>2.2906517963292554</v>
      </c>
    </row>
    <row r="81" spans="1:14">
      <c r="A81" s="8">
        <v>9</v>
      </c>
      <c r="B81" s="8">
        <v>0.2</v>
      </c>
      <c r="C81" s="7">
        <v>2.6</v>
      </c>
      <c r="D81" s="5">
        <v>0.99970458845667698</v>
      </c>
      <c r="E81" s="9">
        <v>-3.9999302495359699E-10</v>
      </c>
      <c r="F81" s="13">
        <v>2.1829640997169501E-2</v>
      </c>
      <c r="G81" s="7">
        <v>2.6</v>
      </c>
      <c r="H81" s="5">
        <v>0.99970458846669896</v>
      </c>
      <c r="I81" s="9">
        <v>-3.9997555817211802E-10</v>
      </c>
      <c r="J81" s="13">
        <v>2.1828687746624401E-2</v>
      </c>
      <c r="K81" s="3">
        <f t="shared" si="14"/>
        <v>0.99970458846168797</v>
      </c>
      <c r="L81" s="4">
        <f t="shared" si="15"/>
        <v>-3.999842915628575E-10</v>
      </c>
      <c r="M81" s="4">
        <f t="shared" si="16"/>
        <v>2.1829164371896948E-8</v>
      </c>
      <c r="N81" s="5">
        <f t="shared" si="17"/>
        <v>2.2906976804492336</v>
      </c>
    </row>
    <row r="82" spans="1:14">
      <c r="A82" s="8">
        <v>9</v>
      </c>
      <c r="B82" s="8">
        <v>0.2</v>
      </c>
      <c r="C82" s="7">
        <v>2.7</v>
      </c>
      <c r="D82" s="5">
        <v>0.99970457512293898</v>
      </c>
      <c r="E82" s="9">
        <v>-4.0323706121129401E-10</v>
      </c>
      <c r="F82" s="13">
        <v>2.20066844516036E-2</v>
      </c>
      <c r="G82" s="7">
        <v>2.7</v>
      </c>
      <c r="H82" s="5">
        <v>0.999704575130411</v>
      </c>
      <c r="I82" s="9">
        <v>-4.0323677658094398E-10</v>
      </c>
      <c r="J82" s="13">
        <v>2.2006668917886801E-2</v>
      </c>
      <c r="K82" s="3">
        <f t="shared" si="14"/>
        <v>0.99970457512667499</v>
      </c>
      <c r="L82" s="4">
        <f t="shared" si="15"/>
        <v>-4.0323691889611897E-10</v>
      </c>
      <c r="M82" s="4">
        <f t="shared" si="16"/>
        <v>2.2006676684745199E-8</v>
      </c>
      <c r="N82" s="5">
        <f t="shared" si="17"/>
        <v>2.2907493738021558</v>
      </c>
    </row>
    <row r="83" spans="1:14">
      <c r="A83" s="8">
        <v>9</v>
      </c>
      <c r="B83" s="8">
        <v>0.2</v>
      </c>
      <c r="C83" s="7">
        <v>2.8</v>
      </c>
      <c r="D83" s="5">
        <v>0.99970456055492696</v>
      </c>
      <c r="E83" s="9">
        <v>-4.0767140344886099E-10</v>
      </c>
      <c r="F83" s="13">
        <v>2.2248688919346199E-2</v>
      </c>
      <c r="G83" s="7">
        <v>2.8</v>
      </c>
      <c r="H83" s="5">
        <v>0.99970456056011103</v>
      </c>
      <c r="I83" s="9">
        <v>-4.0767227361868101E-10</v>
      </c>
      <c r="J83" s="13">
        <v>2.2248736408911299E-2</v>
      </c>
      <c r="K83" s="3">
        <f t="shared" si="14"/>
        <v>0.999704560557519</v>
      </c>
      <c r="L83" s="4">
        <f t="shared" si="15"/>
        <v>-4.07671838533771E-10</v>
      </c>
      <c r="M83" s="4">
        <f t="shared" si="16"/>
        <v>2.2248712664128749E-8</v>
      </c>
      <c r="N83" s="5">
        <f t="shared" si="17"/>
        <v>2.2908058499934438</v>
      </c>
    </row>
    <row r="84" spans="1:14">
      <c r="A84" s="8">
        <v>9</v>
      </c>
      <c r="B84" s="8">
        <v>0.2</v>
      </c>
      <c r="C84" s="7">
        <v>2.9</v>
      </c>
      <c r="D84" s="5">
        <v>0.99970454497829098</v>
      </c>
      <c r="E84" s="9">
        <v>-4.1295250744134799E-10</v>
      </c>
      <c r="F84" s="13">
        <v>2.25369054557173E-2</v>
      </c>
      <c r="G84" s="7">
        <v>2.9</v>
      </c>
      <c r="H84" s="5">
        <v>0.99970454498195704</v>
      </c>
      <c r="I84" s="9">
        <v>-4.1295253256306101E-10</v>
      </c>
      <c r="J84" s="13">
        <v>2.2536906826736199E-2</v>
      </c>
      <c r="K84" s="3">
        <f t="shared" si="14"/>
        <v>0.99970454498012407</v>
      </c>
      <c r="L84" s="4">
        <f t="shared" si="15"/>
        <v>-4.129525200022045E-10</v>
      </c>
      <c r="M84" s="4">
        <f t="shared" si="16"/>
        <v>2.2536906141226748E-8</v>
      </c>
      <c r="N84" s="5">
        <f t="shared" si="17"/>
        <v>2.2908662330015601</v>
      </c>
    </row>
    <row r="85" spans="1:14">
      <c r="A85" s="8">
        <v>9</v>
      </c>
      <c r="B85" s="8">
        <v>0.2</v>
      </c>
      <c r="C85" s="7">
        <v>3</v>
      </c>
      <c r="D85" s="5">
        <v>0.999704528488226</v>
      </c>
      <c r="E85" s="9">
        <v>-4.1903329697436199E-10</v>
      </c>
      <c r="F85" s="13">
        <v>2.2868764873766999E-2</v>
      </c>
      <c r="G85" s="7">
        <v>3</v>
      </c>
      <c r="H85" s="5">
        <v>0.99970452849290503</v>
      </c>
      <c r="I85" s="9">
        <v>-4.1903427402735401E-10</v>
      </c>
      <c r="J85" s="13">
        <v>2.2868818196486999E-2</v>
      </c>
      <c r="K85" s="3">
        <f t="shared" si="14"/>
        <v>0.99970452849056546</v>
      </c>
      <c r="L85" s="4">
        <f t="shared" si="15"/>
        <v>-4.1903378550085802E-10</v>
      </c>
      <c r="M85" s="4">
        <f t="shared" si="16"/>
        <v>2.2868791535126998E-8</v>
      </c>
      <c r="N85" s="5">
        <f t="shared" si="17"/>
        <v>2.2909301501175818</v>
      </c>
    </row>
  </sheetData>
  <phoneticPr fontId="1" type="noConversion"/>
  <printOptions gridLines="1"/>
  <pageMargins left="0.7" right="0.7" top="0.75" bottom="0.75" header="0.3" footer="0.3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Information</vt:lpstr>
      <vt:lpstr>Final</vt:lpstr>
      <vt:lpstr>Processed results</vt:lpstr>
      <vt:lpstr>Raw results</vt:lpstr>
    </vt:vector>
  </TitlesOfParts>
  <Company>University of Bath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ps2003</dc:creator>
  <cp:lastModifiedBy>David Bird</cp:lastModifiedBy>
  <cp:lastPrinted>2019-02-27T15:54:11Z</cp:lastPrinted>
  <dcterms:created xsi:type="dcterms:W3CDTF">2019-02-18T16:18:19Z</dcterms:created>
  <dcterms:modified xsi:type="dcterms:W3CDTF">2019-07-04T12:47:47Z</dcterms:modified>
</cp:coreProperties>
</file>