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120" yWindow="-120" windowWidth="24240" windowHeight="13140" tabRatio="803"/>
  </bookViews>
  <sheets>
    <sheet name="Cover" sheetId="38" r:id="rId1"/>
    <sheet name="Anticipation score" sheetId="31" r:id="rId2"/>
    <sheet name="Need score" sheetId="29" r:id="rId3"/>
    <sheet name="Environment score" sheetId="30" r:id="rId4"/>
    <sheet name="Building score" sheetId="33" r:id="rId5"/>
    <sheet name="Management score" sheetId="34" r:id="rId6"/>
    <sheet name="Interim score" sheetId="35" r:id="rId7"/>
    <sheet name="BEPAD score" sheetId="37" r:id="rId8"/>
  </sheets>
  <definedNames>
    <definedName name="_xlnm._FilterDatabase" localSheetId="1" hidden="1">'Anticipation score'!$A$4:$C$79</definedName>
    <definedName name="_xlnm._FilterDatabase" localSheetId="7" hidden="1">'BEPAD score'!$A$4:$B$79</definedName>
    <definedName name="_xlnm._FilterDatabase" localSheetId="4" hidden="1">'Building score'!$A$4:$N$79</definedName>
    <definedName name="_xlnm._FilterDatabase" localSheetId="3" hidden="1">'Environment score'!$A$4:$G$79</definedName>
    <definedName name="_xlnm._FilterDatabase" localSheetId="6" hidden="1">'Interim score'!$A$4:$J$79</definedName>
    <definedName name="_xlnm._FilterDatabase" localSheetId="5" hidden="1">'Management score'!$A$4:$I$79</definedName>
    <definedName name="_xlnm._FilterDatabase" localSheetId="2" hidden="1">'Need score'!$A$4:$F$79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30" l="1"/>
  <c r="H6" i="30"/>
  <c r="D6" i="35"/>
  <c r="N6" i="33"/>
  <c r="O6" i="33"/>
  <c r="E6" i="35"/>
  <c r="I6" i="34"/>
  <c r="J6" i="34"/>
  <c r="F6" i="35"/>
  <c r="H6" i="35"/>
  <c r="G7" i="30"/>
  <c r="H7" i="30"/>
  <c r="D7" i="35"/>
  <c r="N7" i="33"/>
  <c r="O7" i="33"/>
  <c r="E7" i="35"/>
  <c r="I7" i="34"/>
  <c r="J7" i="34"/>
  <c r="F7" i="35"/>
  <c r="H7" i="35"/>
  <c r="G8" i="30"/>
  <c r="H8" i="30"/>
  <c r="D8" i="35"/>
  <c r="N8" i="33"/>
  <c r="O8" i="33"/>
  <c r="E8" i="35"/>
  <c r="I8" i="34"/>
  <c r="J8" i="34"/>
  <c r="F8" i="35"/>
  <c r="H8" i="35"/>
  <c r="G9" i="30"/>
  <c r="H9" i="30"/>
  <c r="D9" i="35"/>
  <c r="N9" i="33"/>
  <c r="O9" i="33"/>
  <c r="E9" i="35"/>
  <c r="I9" i="34"/>
  <c r="J9" i="34"/>
  <c r="F9" i="35"/>
  <c r="H9" i="35"/>
  <c r="G10" i="30"/>
  <c r="H10" i="30"/>
  <c r="D10" i="35"/>
  <c r="N10" i="33"/>
  <c r="O10" i="33"/>
  <c r="E10" i="35"/>
  <c r="I10" i="34"/>
  <c r="J10" i="34"/>
  <c r="F10" i="35"/>
  <c r="H10" i="35"/>
  <c r="G11" i="30"/>
  <c r="H11" i="30"/>
  <c r="D11" i="35"/>
  <c r="N11" i="33"/>
  <c r="O11" i="33"/>
  <c r="E11" i="35"/>
  <c r="I11" i="34"/>
  <c r="J11" i="34"/>
  <c r="F11" i="35"/>
  <c r="H11" i="35"/>
  <c r="G12" i="30"/>
  <c r="H12" i="30"/>
  <c r="D12" i="35"/>
  <c r="N12" i="33"/>
  <c r="O12" i="33"/>
  <c r="E12" i="35"/>
  <c r="I12" i="34"/>
  <c r="J12" i="34"/>
  <c r="F12" i="35"/>
  <c r="H12" i="35"/>
  <c r="G13" i="30"/>
  <c r="H13" i="30"/>
  <c r="D13" i="35"/>
  <c r="N13" i="33"/>
  <c r="O13" i="33"/>
  <c r="E13" i="35"/>
  <c r="I13" i="34"/>
  <c r="J13" i="34"/>
  <c r="F13" i="35"/>
  <c r="H13" i="35"/>
  <c r="G14" i="30"/>
  <c r="H14" i="30"/>
  <c r="D14" i="35"/>
  <c r="N14" i="33"/>
  <c r="O14" i="33"/>
  <c r="E14" i="35"/>
  <c r="I14" i="34"/>
  <c r="J14" i="34"/>
  <c r="F14" i="35"/>
  <c r="H14" i="35"/>
  <c r="G15" i="30"/>
  <c r="H15" i="30"/>
  <c r="D15" i="35"/>
  <c r="N15" i="33"/>
  <c r="O15" i="33"/>
  <c r="E15" i="35"/>
  <c r="I15" i="34"/>
  <c r="J15" i="34"/>
  <c r="F15" i="35"/>
  <c r="H15" i="35"/>
  <c r="G16" i="30"/>
  <c r="H16" i="30"/>
  <c r="D16" i="35"/>
  <c r="N16" i="33"/>
  <c r="O16" i="33"/>
  <c r="E16" i="35"/>
  <c r="I16" i="34"/>
  <c r="J16" i="34"/>
  <c r="F16" i="35"/>
  <c r="H16" i="35"/>
  <c r="G17" i="30"/>
  <c r="H17" i="30"/>
  <c r="D17" i="35"/>
  <c r="N17" i="33"/>
  <c r="O17" i="33"/>
  <c r="E17" i="35"/>
  <c r="I17" i="34"/>
  <c r="J17" i="34"/>
  <c r="F17" i="35"/>
  <c r="H17" i="35"/>
  <c r="G18" i="30"/>
  <c r="H18" i="30"/>
  <c r="D18" i="35"/>
  <c r="N18" i="33"/>
  <c r="O18" i="33"/>
  <c r="E18" i="35"/>
  <c r="I18" i="34"/>
  <c r="J18" i="34"/>
  <c r="F18" i="35"/>
  <c r="H18" i="35"/>
  <c r="G19" i="30"/>
  <c r="H19" i="30"/>
  <c r="D19" i="35"/>
  <c r="N19" i="33"/>
  <c r="O19" i="33"/>
  <c r="E19" i="35"/>
  <c r="I19" i="34"/>
  <c r="J19" i="34"/>
  <c r="F19" i="35"/>
  <c r="H19" i="35"/>
  <c r="G20" i="30"/>
  <c r="H20" i="30"/>
  <c r="D20" i="35"/>
  <c r="N20" i="33"/>
  <c r="O20" i="33"/>
  <c r="E20" i="35"/>
  <c r="I20" i="34"/>
  <c r="J20" i="34"/>
  <c r="F20" i="35"/>
  <c r="H20" i="35"/>
  <c r="G21" i="30"/>
  <c r="H21" i="30"/>
  <c r="D21" i="35"/>
  <c r="N21" i="33"/>
  <c r="O21" i="33"/>
  <c r="E21" i="35"/>
  <c r="I21" i="34"/>
  <c r="J21" i="34"/>
  <c r="F21" i="35"/>
  <c r="H21" i="35"/>
  <c r="G22" i="30"/>
  <c r="H22" i="30"/>
  <c r="D22" i="35"/>
  <c r="N22" i="33"/>
  <c r="O22" i="33"/>
  <c r="E22" i="35"/>
  <c r="I22" i="34"/>
  <c r="J22" i="34"/>
  <c r="F22" i="35"/>
  <c r="H22" i="35"/>
  <c r="G23" i="30"/>
  <c r="H23" i="30"/>
  <c r="D23" i="35"/>
  <c r="N23" i="33"/>
  <c r="O23" i="33"/>
  <c r="E23" i="35"/>
  <c r="I23" i="34"/>
  <c r="J23" i="34"/>
  <c r="F23" i="35"/>
  <c r="H23" i="35"/>
  <c r="G24" i="30"/>
  <c r="H24" i="30"/>
  <c r="D24" i="35"/>
  <c r="N24" i="33"/>
  <c r="O24" i="33"/>
  <c r="E24" i="35"/>
  <c r="I24" i="34"/>
  <c r="J24" i="34"/>
  <c r="F24" i="35"/>
  <c r="H24" i="35"/>
  <c r="G25" i="30"/>
  <c r="H25" i="30"/>
  <c r="D25" i="35"/>
  <c r="N25" i="33"/>
  <c r="O25" i="33"/>
  <c r="E25" i="35"/>
  <c r="I25" i="34"/>
  <c r="J25" i="34"/>
  <c r="F25" i="35"/>
  <c r="H25" i="35"/>
  <c r="G26" i="30"/>
  <c r="H26" i="30"/>
  <c r="D26" i="35"/>
  <c r="N26" i="33"/>
  <c r="O26" i="33"/>
  <c r="E26" i="35"/>
  <c r="I26" i="34"/>
  <c r="J26" i="34"/>
  <c r="F26" i="35"/>
  <c r="H26" i="35"/>
  <c r="G27" i="30"/>
  <c r="H27" i="30"/>
  <c r="D27" i="35"/>
  <c r="N27" i="33"/>
  <c r="O27" i="33"/>
  <c r="E27" i="35"/>
  <c r="I27" i="34"/>
  <c r="J27" i="34"/>
  <c r="F27" i="35"/>
  <c r="H27" i="35"/>
  <c r="G28" i="30"/>
  <c r="H28" i="30"/>
  <c r="D28" i="35"/>
  <c r="N28" i="33"/>
  <c r="O28" i="33"/>
  <c r="E28" i="35"/>
  <c r="I28" i="34"/>
  <c r="J28" i="34"/>
  <c r="F28" i="35"/>
  <c r="H28" i="35"/>
  <c r="G29" i="30"/>
  <c r="H29" i="30"/>
  <c r="D29" i="35"/>
  <c r="N29" i="33"/>
  <c r="O29" i="33"/>
  <c r="E29" i="35"/>
  <c r="I29" i="34"/>
  <c r="J29" i="34"/>
  <c r="F29" i="35"/>
  <c r="H29" i="35"/>
  <c r="G30" i="30"/>
  <c r="H30" i="30"/>
  <c r="D30" i="35"/>
  <c r="N30" i="33"/>
  <c r="O30" i="33"/>
  <c r="E30" i="35"/>
  <c r="I30" i="34"/>
  <c r="J30" i="34"/>
  <c r="F30" i="35"/>
  <c r="H30" i="35"/>
  <c r="G31" i="30"/>
  <c r="H31" i="30"/>
  <c r="D31" i="35"/>
  <c r="N31" i="33"/>
  <c r="O31" i="33"/>
  <c r="E31" i="35"/>
  <c r="I31" i="34"/>
  <c r="J31" i="34"/>
  <c r="F31" i="35"/>
  <c r="H31" i="35"/>
  <c r="G32" i="30"/>
  <c r="H32" i="30"/>
  <c r="D32" i="35"/>
  <c r="N32" i="33"/>
  <c r="O32" i="33"/>
  <c r="E32" i="35"/>
  <c r="I32" i="34"/>
  <c r="J32" i="34"/>
  <c r="F32" i="35"/>
  <c r="H32" i="35"/>
  <c r="G33" i="30"/>
  <c r="H33" i="30"/>
  <c r="D33" i="35"/>
  <c r="N33" i="33"/>
  <c r="O33" i="33"/>
  <c r="E33" i="35"/>
  <c r="I33" i="34"/>
  <c r="J33" i="34"/>
  <c r="F33" i="35"/>
  <c r="H33" i="35"/>
  <c r="G34" i="30"/>
  <c r="H34" i="30"/>
  <c r="D34" i="35"/>
  <c r="N34" i="33"/>
  <c r="O34" i="33"/>
  <c r="E34" i="35"/>
  <c r="I34" i="34"/>
  <c r="J34" i="34"/>
  <c r="F34" i="35"/>
  <c r="H34" i="35"/>
  <c r="G35" i="30"/>
  <c r="H35" i="30"/>
  <c r="D35" i="35"/>
  <c r="N35" i="33"/>
  <c r="O35" i="33"/>
  <c r="E35" i="35"/>
  <c r="I35" i="34"/>
  <c r="J35" i="34"/>
  <c r="F35" i="35"/>
  <c r="H35" i="35"/>
  <c r="G36" i="30"/>
  <c r="H36" i="30"/>
  <c r="D36" i="35"/>
  <c r="N36" i="33"/>
  <c r="O36" i="33"/>
  <c r="E36" i="35"/>
  <c r="I36" i="34"/>
  <c r="J36" i="34"/>
  <c r="F36" i="35"/>
  <c r="H36" i="35"/>
  <c r="G37" i="30"/>
  <c r="H37" i="30"/>
  <c r="D37" i="35"/>
  <c r="N37" i="33"/>
  <c r="O37" i="33"/>
  <c r="E37" i="35"/>
  <c r="I37" i="34"/>
  <c r="J37" i="34"/>
  <c r="F37" i="35"/>
  <c r="H37" i="35"/>
  <c r="G38" i="30"/>
  <c r="H38" i="30"/>
  <c r="D38" i="35"/>
  <c r="N38" i="33"/>
  <c r="O38" i="33"/>
  <c r="E38" i="35"/>
  <c r="I38" i="34"/>
  <c r="J38" i="34"/>
  <c r="F38" i="35"/>
  <c r="H38" i="35"/>
  <c r="G39" i="30"/>
  <c r="H39" i="30"/>
  <c r="D39" i="35"/>
  <c r="N39" i="33"/>
  <c r="O39" i="33"/>
  <c r="E39" i="35"/>
  <c r="I39" i="34"/>
  <c r="J39" i="34"/>
  <c r="F39" i="35"/>
  <c r="H39" i="35"/>
  <c r="G40" i="30"/>
  <c r="H40" i="30"/>
  <c r="D40" i="35"/>
  <c r="N40" i="33"/>
  <c r="O40" i="33"/>
  <c r="E40" i="35"/>
  <c r="I40" i="34"/>
  <c r="J40" i="34"/>
  <c r="F40" i="35"/>
  <c r="H40" i="35"/>
  <c r="G41" i="30"/>
  <c r="H41" i="30"/>
  <c r="D41" i="35"/>
  <c r="N41" i="33"/>
  <c r="O41" i="33"/>
  <c r="E41" i="35"/>
  <c r="I41" i="34"/>
  <c r="J41" i="34"/>
  <c r="F41" i="35"/>
  <c r="H41" i="35"/>
  <c r="G42" i="30"/>
  <c r="H42" i="30"/>
  <c r="D42" i="35"/>
  <c r="N42" i="33"/>
  <c r="O42" i="33"/>
  <c r="E42" i="35"/>
  <c r="I42" i="34"/>
  <c r="J42" i="34"/>
  <c r="F42" i="35"/>
  <c r="H42" i="35"/>
  <c r="G43" i="30"/>
  <c r="H43" i="30"/>
  <c r="D43" i="35"/>
  <c r="N43" i="33"/>
  <c r="O43" i="33"/>
  <c r="E43" i="35"/>
  <c r="I43" i="34"/>
  <c r="J43" i="34"/>
  <c r="F43" i="35"/>
  <c r="H43" i="35"/>
  <c r="G44" i="30"/>
  <c r="H44" i="30"/>
  <c r="D44" i="35"/>
  <c r="N44" i="33"/>
  <c r="O44" i="33"/>
  <c r="E44" i="35"/>
  <c r="I44" i="34"/>
  <c r="J44" i="34"/>
  <c r="F44" i="35"/>
  <c r="H44" i="35"/>
  <c r="G45" i="30"/>
  <c r="H45" i="30"/>
  <c r="D45" i="35"/>
  <c r="N45" i="33"/>
  <c r="O45" i="33"/>
  <c r="E45" i="35"/>
  <c r="I45" i="34"/>
  <c r="J45" i="34"/>
  <c r="F45" i="35"/>
  <c r="H45" i="35"/>
  <c r="G46" i="30"/>
  <c r="H46" i="30"/>
  <c r="D46" i="35"/>
  <c r="N46" i="33"/>
  <c r="O46" i="33"/>
  <c r="E46" i="35"/>
  <c r="I46" i="34"/>
  <c r="J46" i="34"/>
  <c r="F46" i="35"/>
  <c r="H46" i="35"/>
  <c r="G47" i="30"/>
  <c r="H47" i="30"/>
  <c r="D47" i="35"/>
  <c r="N47" i="33"/>
  <c r="O47" i="33"/>
  <c r="E47" i="35"/>
  <c r="I47" i="34"/>
  <c r="J47" i="34"/>
  <c r="F47" i="35"/>
  <c r="H47" i="35"/>
  <c r="G48" i="30"/>
  <c r="H48" i="30"/>
  <c r="D48" i="35"/>
  <c r="N48" i="33"/>
  <c r="O48" i="33"/>
  <c r="E48" i="35"/>
  <c r="I48" i="34"/>
  <c r="J48" i="34"/>
  <c r="F48" i="35"/>
  <c r="H48" i="35"/>
  <c r="G49" i="30"/>
  <c r="H49" i="30"/>
  <c r="D49" i="35"/>
  <c r="N49" i="33"/>
  <c r="O49" i="33"/>
  <c r="E49" i="35"/>
  <c r="I49" i="34"/>
  <c r="J49" i="34"/>
  <c r="F49" i="35"/>
  <c r="H49" i="35"/>
  <c r="G50" i="30"/>
  <c r="H50" i="30"/>
  <c r="D50" i="35"/>
  <c r="N50" i="33"/>
  <c r="O50" i="33"/>
  <c r="E50" i="35"/>
  <c r="I50" i="34"/>
  <c r="J50" i="34"/>
  <c r="F50" i="35"/>
  <c r="H50" i="35"/>
  <c r="G51" i="30"/>
  <c r="H51" i="30"/>
  <c r="D51" i="35"/>
  <c r="N51" i="33"/>
  <c r="O51" i="33"/>
  <c r="E51" i="35"/>
  <c r="I51" i="34"/>
  <c r="J51" i="34"/>
  <c r="F51" i="35"/>
  <c r="H51" i="35"/>
  <c r="G52" i="30"/>
  <c r="H52" i="30"/>
  <c r="D52" i="35"/>
  <c r="N52" i="33"/>
  <c r="O52" i="33"/>
  <c r="E52" i="35"/>
  <c r="I52" i="34"/>
  <c r="J52" i="34"/>
  <c r="F52" i="35"/>
  <c r="H52" i="35"/>
  <c r="G53" i="30"/>
  <c r="H53" i="30"/>
  <c r="D53" i="35"/>
  <c r="N53" i="33"/>
  <c r="O53" i="33"/>
  <c r="E53" i="35"/>
  <c r="I53" i="34"/>
  <c r="J53" i="34"/>
  <c r="F53" i="35"/>
  <c r="H53" i="35"/>
  <c r="G54" i="30"/>
  <c r="H54" i="30"/>
  <c r="D54" i="35"/>
  <c r="N54" i="33"/>
  <c r="O54" i="33"/>
  <c r="E54" i="35"/>
  <c r="I54" i="34"/>
  <c r="J54" i="34"/>
  <c r="F54" i="35"/>
  <c r="H54" i="35"/>
  <c r="G55" i="30"/>
  <c r="H55" i="30"/>
  <c r="D55" i="35"/>
  <c r="N55" i="33"/>
  <c r="O55" i="33"/>
  <c r="E55" i="35"/>
  <c r="I55" i="34"/>
  <c r="J55" i="34"/>
  <c r="F55" i="35"/>
  <c r="H55" i="35"/>
  <c r="G56" i="30"/>
  <c r="H56" i="30"/>
  <c r="D56" i="35"/>
  <c r="N56" i="33"/>
  <c r="O56" i="33"/>
  <c r="E56" i="35"/>
  <c r="I56" i="34"/>
  <c r="J56" i="34"/>
  <c r="F56" i="35"/>
  <c r="H56" i="35"/>
  <c r="G57" i="30"/>
  <c r="H57" i="30"/>
  <c r="D57" i="35"/>
  <c r="N57" i="33"/>
  <c r="O57" i="33"/>
  <c r="E57" i="35"/>
  <c r="I57" i="34"/>
  <c r="J57" i="34"/>
  <c r="F57" i="35"/>
  <c r="H57" i="35"/>
  <c r="G58" i="30"/>
  <c r="H58" i="30"/>
  <c r="D58" i="35"/>
  <c r="N58" i="33"/>
  <c r="O58" i="33"/>
  <c r="E58" i="35"/>
  <c r="I58" i="34"/>
  <c r="J58" i="34"/>
  <c r="F58" i="35"/>
  <c r="H58" i="35"/>
  <c r="G59" i="30"/>
  <c r="H59" i="30"/>
  <c r="D59" i="35"/>
  <c r="N59" i="33"/>
  <c r="O59" i="33"/>
  <c r="E59" i="35"/>
  <c r="I59" i="34"/>
  <c r="J59" i="34"/>
  <c r="F59" i="35"/>
  <c r="H59" i="35"/>
  <c r="G60" i="30"/>
  <c r="H60" i="30"/>
  <c r="D60" i="35"/>
  <c r="N60" i="33"/>
  <c r="O60" i="33"/>
  <c r="E60" i="35"/>
  <c r="I60" i="34"/>
  <c r="J60" i="34"/>
  <c r="F60" i="35"/>
  <c r="H60" i="35"/>
  <c r="G61" i="30"/>
  <c r="H61" i="30"/>
  <c r="D61" i="35"/>
  <c r="N61" i="33"/>
  <c r="O61" i="33"/>
  <c r="E61" i="35"/>
  <c r="I61" i="34"/>
  <c r="J61" i="34"/>
  <c r="F61" i="35"/>
  <c r="H61" i="35"/>
  <c r="G62" i="30"/>
  <c r="H62" i="30"/>
  <c r="D62" i="35"/>
  <c r="N62" i="33"/>
  <c r="O62" i="33"/>
  <c r="E62" i="35"/>
  <c r="I62" i="34"/>
  <c r="J62" i="34"/>
  <c r="F62" i="35"/>
  <c r="H62" i="35"/>
  <c r="G63" i="30"/>
  <c r="H63" i="30"/>
  <c r="D63" i="35"/>
  <c r="N63" i="33"/>
  <c r="O63" i="33"/>
  <c r="E63" i="35"/>
  <c r="I63" i="34"/>
  <c r="J63" i="34"/>
  <c r="F63" i="35"/>
  <c r="H63" i="35"/>
  <c r="G64" i="30"/>
  <c r="H64" i="30"/>
  <c r="D64" i="35"/>
  <c r="N64" i="33"/>
  <c r="O64" i="33"/>
  <c r="E64" i="35"/>
  <c r="I64" i="34"/>
  <c r="J64" i="34"/>
  <c r="F64" i="35"/>
  <c r="H64" i="35"/>
  <c r="G65" i="30"/>
  <c r="H65" i="30"/>
  <c r="D65" i="35"/>
  <c r="N65" i="33"/>
  <c r="O65" i="33"/>
  <c r="E65" i="35"/>
  <c r="I65" i="34"/>
  <c r="J65" i="34"/>
  <c r="F65" i="35"/>
  <c r="H65" i="35"/>
  <c r="G66" i="30"/>
  <c r="H66" i="30"/>
  <c r="D66" i="35"/>
  <c r="N66" i="33"/>
  <c r="O66" i="33"/>
  <c r="E66" i="35"/>
  <c r="I66" i="34"/>
  <c r="J66" i="34"/>
  <c r="F66" i="35"/>
  <c r="H66" i="35"/>
  <c r="G67" i="30"/>
  <c r="H67" i="30"/>
  <c r="D67" i="35"/>
  <c r="N67" i="33"/>
  <c r="O67" i="33"/>
  <c r="E67" i="35"/>
  <c r="I67" i="34"/>
  <c r="J67" i="34"/>
  <c r="F67" i="35"/>
  <c r="H67" i="35"/>
  <c r="G68" i="30"/>
  <c r="H68" i="30"/>
  <c r="D68" i="35"/>
  <c r="N68" i="33"/>
  <c r="O68" i="33"/>
  <c r="E68" i="35"/>
  <c r="I68" i="34"/>
  <c r="J68" i="34"/>
  <c r="F68" i="35"/>
  <c r="H68" i="35"/>
  <c r="G69" i="30"/>
  <c r="H69" i="30"/>
  <c r="D69" i="35"/>
  <c r="N69" i="33"/>
  <c r="O69" i="33"/>
  <c r="E69" i="35"/>
  <c r="I69" i="34"/>
  <c r="J69" i="34"/>
  <c r="F69" i="35"/>
  <c r="H69" i="35"/>
  <c r="G70" i="30"/>
  <c r="H70" i="30"/>
  <c r="D70" i="35"/>
  <c r="N70" i="33"/>
  <c r="O70" i="33"/>
  <c r="E70" i="35"/>
  <c r="I70" i="34"/>
  <c r="J70" i="34"/>
  <c r="F70" i="35"/>
  <c r="H70" i="35"/>
  <c r="G71" i="30"/>
  <c r="H71" i="30"/>
  <c r="D71" i="35"/>
  <c r="N71" i="33"/>
  <c r="O71" i="33"/>
  <c r="E71" i="35"/>
  <c r="I71" i="34"/>
  <c r="J71" i="34"/>
  <c r="F71" i="35"/>
  <c r="H71" i="35"/>
  <c r="G72" i="30"/>
  <c r="H72" i="30"/>
  <c r="D72" i="35"/>
  <c r="N72" i="33"/>
  <c r="O72" i="33"/>
  <c r="E72" i="35"/>
  <c r="I72" i="34"/>
  <c r="J72" i="34"/>
  <c r="F72" i="35"/>
  <c r="H72" i="35"/>
  <c r="G73" i="30"/>
  <c r="H73" i="30"/>
  <c r="D73" i="35"/>
  <c r="N73" i="33"/>
  <c r="O73" i="33"/>
  <c r="E73" i="35"/>
  <c r="I73" i="34"/>
  <c r="J73" i="34"/>
  <c r="F73" i="35"/>
  <c r="H73" i="35"/>
  <c r="G74" i="30"/>
  <c r="H74" i="30"/>
  <c r="D74" i="35"/>
  <c r="N74" i="33"/>
  <c r="O74" i="33"/>
  <c r="E74" i="35"/>
  <c r="I74" i="34"/>
  <c r="J74" i="34"/>
  <c r="F74" i="35"/>
  <c r="H74" i="35"/>
  <c r="G75" i="30"/>
  <c r="H75" i="30"/>
  <c r="D75" i="35"/>
  <c r="N75" i="33"/>
  <c r="O75" i="33"/>
  <c r="E75" i="35"/>
  <c r="I75" i="34"/>
  <c r="J75" i="34"/>
  <c r="F75" i="35"/>
  <c r="H75" i="35"/>
  <c r="G76" i="30"/>
  <c r="H76" i="30"/>
  <c r="D76" i="35"/>
  <c r="N76" i="33"/>
  <c r="O76" i="33"/>
  <c r="E76" i="35"/>
  <c r="I76" i="34"/>
  <c r="J76" i="34"/>
  <c r="F76" i="35"/>
  <c r="H76" i="35"/>
  <c r="G77" i="30"/>
  <c r="H77" i="30"/>
  <c r="D77" i="35"/>
  <c r="N77" i="33"/>
  <c r="O77" i="33"/>
  <c r="E77" i="35"/>
  <c r="I77" i="34"/>
  <c r="J77" i="34"/>
  <c r="F77" i="35"/>
  <c r="H77" i="35"/>
  <c r="G78" i="30"/>
  <c r="H78" i="30"/>
  <c r="D78" i="35"/>
  <c r="N78" i="33"/>
  <c r="O78" i="33"/>
  <c r="E78" i="35"/>
  <c r="I78" i="34"/>
  <c r="J78" i="34"/>
  <c r="F78" i="35"/>
  <c r="H78" i="35"/>
  <c r="G79" i="30"/>
  <c r="H79" i="30"/>
  <c r="D79" i="35"/>
  <c r="N79" i="33"/>
  <c r="O79" i="33"/>
  <c r="E79" i="35"/>
  <c r="I79" i="34"/>
  <c r="J79" i="34"/>
  <c r="F79" i="35"/>
  <c r="H79" i="35"/>
  <c r="G5" i="30"/>
  <c r="H5" i="30"/>
  <c r="D5" i="35"/>
  <c r="N5" i="33"/>
  <c r="O5" i="33"/>
  <c r="E5" i="35"/>
  <c r="I5" i="34"/>
  <c r="J5" i="34"/>
  <c r="F5" i="35"/>
  <c r="H5" i="35"/>
  <c r="C6" i="31"/>
  <c r="B6" i="35"/>
  <c r="D6" i="29"/>
  <c r="E6" i="29"/>
  <c r="F6" i="29"/>
  <c r="C6" i="35"/>
  <c r="G6" i="35"/>
  <c r="C7" i="31"/>
  <c r="B7" i="35"/>
  <c r="D7" i="29"/>
  <c r="E7" i="29"/>
  <c r="F7" i="29"/>
  <c r="C7" i="35"/>
  <c r="G7" i="35"/>
  <c r="C8" i="31"/>
  <c r="B8" i="35"/>
  <c r="D8" i="29"/>
  <c r="E8" i="29"/>
  <c r="F8" i="29"/>
  <c r="C8" i="35"/>
  <c r="G8" i="35"/>
  <c r="C9" i="31"/>
  <c r="B9" i="35"/>
  <c r="D9" i="29"/>
  <c r="E9" i="29"/>
  <c r="F9" i="29"/>
  <c r="C9" i="35"/>
  <c r="G9" i="35"/>
  <c r="C10" i="31"/>
  <c r="B10" i="35"/>
  <c r="D10" i="29"/>
  <c r="E10" i="29"/>
  <c r="F10" i="29"/>
  <c r="C10" i="35"/>
  <c r="G10" i="35"/>
  <c r="C11" i="31"/>
  <c r="B11" i="35"/>
  <c r="D11" i="29"/>
  <c r="E11" i="29"/>
  <c r="F11" i="29"/>
  <c r="C11" i="35"/>
  <c r="G11" i="35"/>
  <c r="C12" i="31"/>
  <c r="B12" i="35"/>
  <c r="D12" i="29"/>
  <c r="E12" i="29"/>
  <c r="F12" i="29"/>
  <c r="C12" i="35"/>
  <c r="G12" i="35"/>
  <c r="C13" i="31"/>
  <c r="B13" i="35"/>
  <c r="D13" i="29"/>
  <c r="E13" i="29"/>
  <c r="F13" i="29"/>
  <c r="C13" i="35"/>
  <c r="G13" i="35"/>
  <c r="C14" i="31"/>
  <c r="B14" i="35"/>
  <c r="D14" i="29"/>
  <c r="E14" i="29"/>
  <c r="F14" i="29"/>
  <c r="C14" i="35"/>
  <c r="G14" i="35"/>
  <c r="C15" i="31"/>
  <c r="B15" i="35"/>
  <c r="D15" i="29"/>
  <c r="E15" i="29"/>
  <c r="F15" i="29"/>
  <c r="C15" i="35"/>
  <c r="G15" i="35"/>
  <c r="C16" i="31"/>
  <c r="B16" i="35"/>
  <c r="D16" i="29"/>
  <c r="E16" i="29"/>
  <c r="F16" i="29"/>
  <c r="C16" i="35"/>
  <c r="G16" i="35"/>
  <c r="C17" i="31"/>
  <c r="B17" i="35"/>
  <c r="D17" i="29"/>
  <c r="E17" i="29"/>
  <c r="F17" i="29"/>
  <c r="C17" i="35"/>
  <c r="G17" i="35"/>
  <c r="C18" i="31"/>
  <c r="B18" i="35"/>
  <c r="D18" i="29"/>
  <c r="E18" i="29"/>
  <c r="F18" i="29"/>
  <c r="C18" i="35"/>
  <c r="G18" i="35"/>
  <c r="C19" i="31"/>
  <c r="B19" i="35"/>
  <c r="D19" i="29"/>
  <c r="E19" i="29"/>
  <c r="F19" i="29"/>
  <c r="C19" i="35"/>
  <c r="G19" i="35"/>
  <c r="C20" i="31"/>
  <c r="B20" i="35"/>
  <c r="D20" i="29"/>
  <c r="E20" i="29"/>
  <c r="F20" i="29"/>
  <c r="C20" i="35"/>
  <c r="G20" i="35"/>
  <c r="C21" i="31"/>
  <c r="B21" i="35"/>
  <c r="D21" i="29"/>
  <c r="E21" i="29"/>
  <c r="F21" i="29"/>
  <c r="C21" i="35"/>
  <c r="G21" i="35"/>
  <c r="C22" i="31"/>
  <c r="B22" i="35"/>
  <c r="D22" i="29"/>
  <c r="E22" i="29"/>
  <c r="F22" i="29"/>
  <c r="C22" i="35"/>
  <c r="G22" i="35"/>
  <c r="C23" i="31"/>
  <c r="B23" i="35"/>
  <c r="D23" i="29"/>
  <c r="E23" i="29"/>
  <c r="F23" i="29"/>
  <c r="C23" i="35"/>
  <c r="G23" i="35"/>
  <c r="C24" i="31"/>
  <c r="B24" i="35"/>
  <c r="D24" i="29"/>
  <c r="E24" i="29"/>
  <c r="F24" i="29"/>
  <c r="C24" i="35"/>
  <c r="G24" i="35"/>
  <c r="C25" i="31"/>
  <c r="B25" i="35"/>
  <c r="D25" i="29"/>
  <c r="E25" i="29"/>
  <c r="F25" i="29"/>
  <c r="C25" i="35"/>
  <c r="G25" i="35"/>
  <c r="C26" i="31"/>
  <c r="B26" i="35"/>
  <c r="D26" i="29"/>
  <c r="E26" i="29"/>
  <c r="F26" i="29"/>
  <c r="C26" i="35"/>
  <c r="G26" i="35"/>
  <c r="C27" i="31"/>
  <c r="B27" i="35"/>
  <c r="D27" i="29"/>
  <c r="E27" i="29"/>
  <c r="F27" i="29"/>
  <c r="C27" i="35"/>
  <c r="G27" i="35"/>
  <c r="C28" i="31"/>
  <c r="B28" i="35"/>
  <c r="D28" i="29"/>
  <c r="E28" i="29"/>
  <c r="F28" i="29"/>
  <c r="C28" i="35"/>
  <c r="G28" i="35"/>
  <c r="C29" i="31"/>
  <c r="B29" i="35"/>
  <c r="D29" i="29"/>
  <c r="E29" i="29"/>
  <c r="F29" i="29"/>
  <c r="C29" i="35"/>
  <c r="G29" i="35"/>
  <c r="C30" i="31"/>
  <c r="B30" i="35"/>
  <c r="D30" i="29"/>
  <c r="E30" i="29"/>
  <c r="F30" i="29"/>
  <c r="C30" i="35"/>
  <c r="G30" i="35"/>
  <c r="C31" i="31"/>
  <c r="B31" i="35"/>
  <c r="D31" i="29"/>
  <c r="E31" i="29"/>
  <c r="F31" i="29"/>
  <c r="C31" i="35"/>
  <c r="G31" i="35"/>
  <c r="C32" i="31"/>
  <c r="B32" i="35"/>
  <c r="D32" i="29"/>
  <c r="E32" i="29"/>
  <c r="F32" i="29"/>
  <c r="C32" i="35"/>
  <c r="G32" i="35"/>
  <c r="C33" i="31"/>
  <c r="B33" i="35"/>
  <c r="D33" i="29"/>
  <c r="E33" i="29"/>
  <c r="F33" i="29"/>
  <c r="C33" i="35"/>
  <c r="G33" i="35"/>
  <c r="C34" i="31"/>
  <c r="B34" i="35"/>
  <c r="D34" i="29"/>
  <c r="E34" i="29"/>
  <c r="F34" i="29"/>
  <c r="C34" i="35"/>
  <c r="G34" i="35"/>
  <c r="C35" i="31"/>
  <c r="B35" i="35"/>
  <c r="D35" i="29"/>
  <c r="E35" i="29"/>
  <c r="F35" i="29"/>
  <c r="C35" i="35"/>
  <c r="G35" i="35"/>
  <c r="C36" i="31"/>
  <c r="B36" i="35"/>
  <c r="D36" i="29"/>
  <c r="E36" i="29"/>
  <c r="F36" i="29"/>
  <c r="C36" i="35"/>
  <c r="G36" i="35"/>
  <c r="C37" i="31"/>
  <c r="B37" i="35"/>
  <c r="D37" i="29"/>
  <c r="E37" i="29"/>
  <c r="F37" i="29"/>
  <c r="C37" i="35"/>
  <c r="G37" i="35"/>
  <c r="C38" i="31"/>
  <c r="B38" i="35"/>
  <c r="D38" i="29"/>
  <c r="E38" i="29"/>
  <c r="F38" i="29"/>
  <c r="C38" i="35"/>
  <c r="G38" i="35"/>
  <c r="C39" i="31"/>
  <c r="B39" i="35"/>
  <c r="D39" i="29"/>
  <c r="E39" i="29"/>
  <c r="F39" i="29"/>
  <c r="C39" i="35"/>
  <c r="G39" i="35"/>
  <c r="C40" i="31"/>
  <c r="B40" i="35"/>
  <c r="D40" i="29"/>
  <c r="E40" i="29"/>
  <c r="F40" i="29"/>
  <c r="C40" i="35"/>
  <c r="G40" i="35"/>
  <c r="C41" i="31"/>
  <c r="B41" i="35"/>
  <c r="D41" i="29"/>
  <c r="E41" i="29"/>
  <c r="F41" i="29"/>
  <c r="C41" i="35"/>
  <c r="G41" i="35"/>
  <c r="C42" i="31"/>
  <c r="B42" i="35"/>
  <c r="D42" i="29"/>
  <c r="E42" i="29"/>
  <c r="F42" i="29"/>
  <c r="C42" i="35"/>
  <c r="G42" i="35"/>
  <c r="C43" i="31"/>
  <c r="B43" i="35"/>
  <c r="D43" i="29"/>
  <c r="E43" i="29"/>
  <c r="F43" i="29"/>
  <c r="C43" i="35"/>
  <c r="G43" i="35"/>
  <c r="C44" i="31"/>
  <c r="B44" i="35"/>
  <c r="D44" i="29"/>
  <c r="E44" i="29"/>
  <c r="F44" i="29"/>
  <c r="C44" i="35"/>
  <c r="G44" i="35"/>
  <c r="C45" i="31"/>
  <c r="B45" i="35"/>
  <c r="D45" i="29"/>
  <c r="E45" i="29"/>
  <c r="F45" i="29"/>
  <c r="C45" i="35"/>
  <c r="G45" i="35"/>
  <c r="C46" i="31"/>
  <c r="B46" i="35"/>
  <c r="D46" i="29"/>
  <c r="E46" i="29"/>
  <c r="F46" i="29"/>
  <c r="C46" i="35"/>
  <c r="G46" i="35"/>
  <c r="C47" i="31"/>
  <c r="B47" i="35"/>
  <c r="D47" i="29"/>
  <c r="E47" i="29"/>
  <c r="F47" i="29"/>
  <c r="C47" i="35"/>
  <c r="G47" i="35"/>
  <c r="C48" i="31"/>
  <c r="B48" i="35"/>
  <c r="D48" i="29"/>
  <c r="E48" i="29"/>
  <c r="F48" i="29"/>
  <c r="C48" i="35"/>
  <c r="G48" i="35"/>
  <c r="C49" i="31"/>
  <c r="B49" i="35"/>
  <c r="D49" i="29"/>
  <c r="E49" i="29"/>
  <c r="F49" i="29"/>
  <c r="C49" i="35"/>
  <c r="G49" i="35"/>
  <c r="C50" i="31"/>
  <c r="B50" i="35"/>
  <c r="D50" i="29"/>
  <c r="E50" i="29"/>
  <c r="F50" i="29"/>
  <c r="C50" i="35"/>
  <c r="G50" i="35"/>
  <c r="C51" i="31"/>
  <c r="B51" i="35"/>
  <c r="D51" i="29"/>
  <c r="E51" i="29"/>
  <c r="F51" i="29"/>
  <c r="C51" i="35"/>
  <c r="G51" i="35"/>
  <c r="C52" i="31"/>
  <c r="B52" i="35"/>
  <c r="D52" i="29"/>
  <c r="E52" i="29"/>
  <c r="F52" i="29"/>
  <c r="C52" i="35"/>
  <c r="G52" i="35"/>
  <c r="C53" i="31"/>
  <c r="B53" i="35"/>
  <c r="D53" i="29"/>
  <c r="E53" i="29"/>
  <c r="F53" i="29"/>
  <c r="C53" i="35"/>
  <c r="G53" i="35"/>
  <c r="C54" i="31"/>
  <c r="B54" i="35"/>
  <c r="D54" i="29"/>
  <c r="E54" i="29"/>
  <c r="F54" i="29"/>
  <c r="C54" i="35"/>
  <c r="G54" i="35"/>
  <c r="C55" i="31"/>
  <c r="B55" i="35"/>
  <c r="D55" i="29"/>
  <c r="E55" i="29"/>
  <c r="F55" i="29"/>
  <c r="C55" i="35"/>
  <c r="G55" i="35"/>
  <c r="C56" i="31"/>
  <c r="B56" i="35"/>
  <c r="D56" i="29"/>
  <c r="E56" i="29"/>
  <c r="F56" i="29"/>
  <c r="C56" i="35"/>
  <c r="G56" i="35"/>
  <c r="C57" i="31"/>
  <c r="B57" i="35"/>
  <c r="D57" i="29"/>
  <c r="E57" i="29"/>
  <c r="F57" i="29"/>
  <c r="C57" i="35"/>
  <c r="G57" i="35"/>
  <c r="C58" i="31"/>
  <c r="B58" i="35"/>
  <c r="D58" i="29"/>
  <c r="E58" i="29"/>
  <c r="F58" i="29"/>
  <c r="C58" i="35"/>
  <c r="G58" i="35"/>
  <c r="C59" i="31"/>
  <c r="B59" i="35"/>
  <c r="D59" i="29"/>
  <c r="E59" i="29"/>
  <c r="F59" i="29"/>
  <c r="C59" i="35"/>
  <c r="G59" i="35"/>
  <c r="C60" i="31"/>
  <c r="B60" i="35"/>
  <c r="D60" i="29"/>
  <c r="E60" i="29"/>
  <c r="F60" i="29"/>
  <c r="C60" i="35"/>
  <c r="G60" i="35"/>
  <c r="C61" i="31"/>
  <c r="B61" i="35"/>
  <c r="D61" i="29"/>
  <c r="E61" i="29"/>
  <c r="F61" i="29"/>
  <c r="C61" i="35"/>
  <c r="G61" i="35"/>
  <c r="C62" i="31"/>
  <c r="B62" i="35"/>
  <c r="D62" i="29"/>
  <c r="E62" i="29"/>
  <c r="F62" i="29"/>
  <c r="C62" i="35"/>
  <c r="G62" i="35"/>
  <c r="C63" i="31"/>
  <c r="B63" i="35"/>
  <c r="D63" i="29"/>
  <c r="E63" i="29"/>
  <c r="F63" i="29"/>
  <c r="C63" i="35"/>
  <c r="G63" i="35"/>
  <c r="C64" i="31"/>
  <c r="B64" i="35"/>
  <c r="D64" i="29"/>
  <c r="E64" i="29"/>
  <c r="F64" i="29"/>
  <c r="C64" i="35"/>
  <c r="G64" i="35"/>
  <c r="C65" i="31"/>
  <c r="B65" i="35"/>
  <c r="D65" i="29"/>
  <c r="E65" i="29"/>
  <c r="F65" i="29"/>
  <c r="C65" i="35"/>
  <c r="G65" i="35"/>
  <c r="C66" i="31"/>
  <c r="B66" i="35"/>
  <c r="D66" i="29"/>
  <c r="E66" i="29"/>
  <c r="F66" i="29"/>
  <c r="C66" i="35"/>
  <c r="G66" i="35"/>
  <c r="C67" i="31"/>
  <c r="B67" i="35"/>
  <c r="D67" i="29"/>
  <c r="E67" i="29"/>
  <c r="F67" i="29"/>
  <c r="C67" i="35"/>
  <c r="G67" i="35"/>
  <c r="C68" i="31"/>
  <c r="B68" i="35"/>
  <c r="D68" i="29"/>
  <c r="E68" i="29"/>
  <c r="F68" i="29"/>
  <c r="C68" i="35"/>
  <c r="G68" i="35"/>
  <c r="C69" i="31"/>
  <c r="B69" i="35"/>
  <c r="D69" i="29"/>
  <c r="E69" i="29"/>
  <c r="F69" i="29"/>
  <c r="C69" i="35"/>
  <c r="G69" i="35"/>
  <c r="C70" i="31"/>
  <c r="B70" i="35"/>
  <c r="D70" i="29"/>
  <c r="E70" i="29"/>
  <c r="F70" i="29"/>
  <c r="C70" i="35"/>
  <c r="G70" i="35"/>
  <c r="C71" i="31"/>
  <c r="B71" i="35"/>
  <c r="D71" i="29"/>
  <c r="E71" i="29"/>
  <c r="F71" i="29"/>
  <c r="C71" i="35"/>
  <c r="G71" i="35"/>
  <c r="C72" i="31"/>
  <c r="B72" i="35"/>
  <c r="D72" i="29"/>
  <c r="E72" i="29"/>
  <c r="F72" i="29"/>
  <c r="C72" i="35"/>
  <c r="G72" i="35"/>
  <c r="C73" i="31"/>
  <c r="B73" i="35"/>
  <c r="D73" i="29"/>
  <c r="E73" i="29"/>
  <c r="F73" i="29"/>
  <c r="C73" i="35"/>
  <c r="G73" i="35"/>
  <c r="C74" i="31"/>
  <c r="B74" i="35"/>
  <c r="D74" i="29"/>
  <c r="E74" i="29"/>
  <c r="F74" i="29"/>
  <c r="C74" i="35"/>
  <c r="G74" i="35"/>
  <c r="C75" i="31"/>
  <c r="B75" i="35"/>
  <c r="D75" i="29"/>
  <c r="E75" i="29"/>
  <c r="F75" i="29"/>
  <c r="C75" i="35"/>
  <c r="G75" i="35"/>
  <c r="C76" i="31"/>
  <c r="B76" i="35"/>
  <c r="D76" i="29"/>
  <c r="E76" i="29"/>
  <c r="F76" i="29"/>
  <c r="C76" i="35"/>
  <c r="G76" i="35"/>
  <c r="C77" i="31"/>
  <c r="B77" i="35"/>
  <c r="D77" i="29"/>
  <c r="E77" i="29"/>
  <c r="F77" i="29"/>
  <c r="C77" i="35"/>
  <c r="G77" i="35"/>
  <c r="C78" i="31"/>
  <c r="B78" i="35"/>
  <c r="D78" i="29"/>
  <c r="E78" i="29"/>
  <c r="F78" i="29"/>
  <c r="C78" i="35"/>
  <c r="G78" i="35"/>
  <c r="C79" i="31"/>
  <c r="B79" i="35"/>
  <c r="D79" i="29"/>
  <c r="E79" i="29"/>
  <c r="F79" i="29"/>
  <c r="C79" i="35"/>
  <c r="G79" i="35"/>
  <c r="C5" i="31"/>
  <c r="B5" i="35"/>
  <c r="D5" i="29"/>
  <c r="E5" i="29"/>
  <c r="F5" i="29"/>
  <c r="C5" i="35"/>
  <c r="G5" i="35"/>
  <c r="G81" i="35"/>
  <c r="H81" i="35"/>
  <c r="G82" i="35"/>
  <c r="J5" i="35"/>
  <c r="J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51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J66" i="35"/>
  <c r="J67" i="35"/>
  <c r="J68" i="35"/>
  <c r="J69" i="35"/>
  <c r="J70" i="35"/>
  <c r="J71" i="35"/>
  <c r="J72" i="35"/>
  <c r="J73" i="35"/>
  <c r="J74" i="35"/>
  <c r="J75" i="35"/>
  <c r="J76" i="35"/>
  <c r="J77" i="35"/>
  <c r="J78" i="35"/>
  <c r="J79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C85" i="31"/>
  <c r="C84" i="31"/>
  <c r="C83" i="31"/>
</calcChain>
</file>

<file path=xl/sharedStrings.xml><?xml version="1.0" encoding="utf-8"?>
<sst xmlns="http://schemas.openxmlformats.org/spreadsheetml/2006/main" count="317" uniqueCount="78">
  <si>
    <t>Age score</t>
  </si>
  <si>
    <t>Current use of the majority of the building</t>
  </si>
  <si>
    <t>Activity score</t>
  </si>
  <si>
    <t>Age range of the 50% or more of building occupants</t>
  </si>
  <si>
    <t>30 - 65</t>
  </si>
  <si>
    <t>19 - 29</t>
  </si>
  <si>
    <t xml:space="preserve">Bus, train or tram stop within 800m of the main building entrance </t>
  </si>
  <si>
    <t>Bus, train or tram stop within 400m of the main building entrance</t>
  </si>
  <si>
    <t>Direct, easy to follow and well-lit pedestrian route between transit stop (if within 800m) and main building entrance.</t>
  </si>
  <si>
    <t>Safe, high quality walking route for exercise or relaxing of at least 800m starting within 100m of building</t>
  </si>
  <si>
    <t>Building located such that daily errands, for example shopping at lunchtime, can be accomplished on foot.</t>
  </si>
  <si>
    <t>Showers and lockers provided at no charge</t>
  </si>
  <si>
    <t>The main entrance is orientated towards pedestrian traffic</t>
  </si>
  <si>
    <t>The stairwell takes visual prominence over the lift on at least 50% of floors</t>
  </si>
  <si>
    <t>From the main entrance the stairwell must be passed to reach the lift</t>
  </si>
  <si>
    <t>Score</t>
  </si>
  <si>
    <t>Number of Environment Interventions</t>
  </si>
  <si>
    <t>Number of Building Interventions</t>
  </si>
  <si>
    <t>Number of Management Interventions</t>
  </si>
  <si>
    <t>Over 65 years old</t>
  </si>
  <si>
    <t>No.</t>
  </si>
  <si>
    <t>Low-moderate potential. Residential buildings (except retirement homes), hospitals or medical centres</t>
  </si>
  <si>
    <t xml:space="preserve">Low potential. Building designed for the performance of physical activities such as gyms, sport villages etc. or manufacturing that involves physical activity </t>
  </si>
  <si>
    <t xml:space="preserve">Moderate potential. Building is designed for educational activities </t>
  </si>
  <si>
    <t xml:space="preserve">High-moderate potential. Building is designed for elderly people.  </t>
  </si>
  <si>
    <t xml:space="preserve">High potential. Building is design of sedentary activities, such as office work or sedentary manufacturing </t>
  </si>
  <si>
    <t>  Covered and secure bicycle parking provided within 50m of the main entrance.</t>
  </si>
  <si>
    <t xml:space="preserve"> Exercise or fitness room within building (does not apply to gyms, schools or other building where a gym would be expected)</t>
  </si>
  <si>
    <t xml:space="preserve"> The stairwell takes visual prominence over the lift on the entrance floor</t>
  </si>
  <si>
    <t>  In buildings over 5 storeys, for non-disabled users, lifts do not stop on every floor</t>
  </si>
  <si>
    <t>Standard Deviation</t>
  </si>
  <si>
    <t>Range</t>
  </si>
  <si>
    <t>Average</t>
  </si>
  <si>
    <t>Activity choices</t>
  </si>
  <si>
    <t>Age choices</t>
  </si>
  <si>
    <t>Building Use choices</t>
  </si>
  <si>
    <t>Proportion of users engaged in sedentary activities with little exercise whilst they are in the building</t>
  </si>
  <si>
    <t>&lt;25% - most people are reasonably active</t>
  </si>
  <si>
    <t>&gt;75% - most people are sedentary</t>
  </si>
  <si>
    <t>25% - 50%</t>
  </si>
  <si>
    <t>50% - 75%</t>
  </si>
  <si>
    <t>0 - 18</t>
  </si>
  <si>
    <t>Need score</t>
  </si>
  <si>
    <t>Anticipation score</t>
  </si>
  <si>
    <t>Building intervention score</t>
  </si>
  <si>
    <t>Spaces such as balconies and roof terraces.</t>
  </si>
  <si>
    <t xml:space="preserve">Social points (e.g. cafeterias, social/break rooms) are of high quality. </t>
  </si>
  <si>
    <t>Hallways and corridors are connected with exterior green areas.</t>
  </si>
  <si>
    <t>Access to external space that is not weather dependent (e.g. covered and shaded outdoor shelters)</t>
  </si>
  <si>
    <t> High quality outdoor amenity space for lunch etc. within building or within 50m of a main entrance.</t>
  </si>
  <si>
    <t>Environment score</t>
  </si>
  <si>
    <t>Building score</t>
  </si>
  <si>
    <t>Environment intervention score</t>
  </si>
  <si>
    <t>Management intervention score</t>
  </si>
  <si>
    <t>A commuting survey is completed bi-annually (every two years) AND results are announced to staff. (Put 0 if unknown)</t>
  </si>
  <si>
    <t>Car parking, if provided, is restricted by charges and/or permits</t>
  </si>
  <si>
    <t>Permanent adverts are well displayed within the building for amenity spaces, walking routes and transit access</t>
  </si>
  <si>
    <t xml:space="preserve"> Permanent adverts are well displayed within the building for points of interest within 2km of walking.</t>
  </si>
  <si>
    <t>Stairwells are attractive (e.g. contains art or uses high quality materials and finishes).</t>
  </si>
  <si>
    <t>Lift lobby areas have permanent signs promoting staircase use</t>
  </si>
  <si>
    <t>Initial Score
(E + B + M) - (A + N)</t>
  </si>
  <si>
    <t>Anticipation score
(A)</t>
  </si>
  <si>
    <t>Need score
(N)</t>
  </si>
  <si>
    <t>Environment intervention score
(E)</t>
  </si>
  <si>
    <t>Building intervention score
(B)</t>
  </si>
  <si>
    <t>Management intervention score
(M)</t>
  </si>
  <si>
    <t>Anticipation and Need scores
(A + N)</t>
  </si>
  <si>
    <t>Intervention scores
(E + B + M)</t>
  </si>
  <si>
    <t>Interim Score
α(E + B + M) - (A + N)</t>
  </si>
  <si>
    <t>Scaling factor (α)</t>
  </si>
  <si>
    <t>Averages</t>
  </si>
  <si>
    <t>Interim score</t>
  </si>
  <si>
    <t>BEPAD score</t>
  </si>
  <si>
    <t>Rank (from lowest to highest interim score)</t>
  </si>
  <si>
    <t>Interval</t>
  </si>
  <si>
    <t>Rank boundary for next BEPAD score band</t>
  </si>
  <si>
    <t>Scores data for "Balancing supply and demand of non-exercise activity thermogenesis (NEAT) through building design"</t>
  </si>
  <si>
    <t>This file contains the scoring data for the 75 buildings used in this study. Separate data for each scoring category is included in a separate tab. The data is anonymised so no individuals or buildings can be identified.
For the Environment, Building and Management score sheets, the same Yes/No response recording system has been used as in Appendix B. i.e. Yes = 1, No =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</si>
</sst>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8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2" fontId="4" fillId="11" borderId="3" xfId="0" applyNumberFormat="1" applyFont="1" applyFill="1" applyBorder="1" applyAlignment="1">
      <alignment horizontal="center" vertical="center" wrapText="1"/>
    </xf>
    <xf numFmtId="2" fontId="4" fillId="12" borderId="0" xfId="0" applyNumberFormat="1" applyFont="1" applyFill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vertical="center" wrapText="1"/>
    </xf>
    <xf numFmtId="0" fontId="4" fillId="14" borderId="3" xfId="0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2" fontId="4" fillId="13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3" xfId="0" applyBorder="1"/>
    <xf numFmtId="2" fontId="0" fillId="0" borderId="3" xfId="0" applyNumberFormat="1" applyBorder="1"/>
    <xf numFmtId="0" fontId="4" fillId="5" borderId="3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8" xfId="0" applyBorder="1"/>
    <xf numFmtId="0" fontId="7" fillId="0" borderId="0" xfId="42" applyAlignment="1">
      <alignment wrapText="1"/>
    </xf>
    <xf numFmtId="0" fontId="0" fillId="0" borderId="0" xfId="0" applyAlignment="1">
      <alignment vertical="top" wrapText="1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 2" xfId="41"/>
    <cellStyle name="Title" xfId="42" builtin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131988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19145250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131988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20745450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131988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20745450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131988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9288125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131988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9288125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112938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9288125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112938</xdr:rowOff>
    </xdr:to>
    <xdr:sp macro="" textlink="">
      <xdr:nvSpPr>
        <xdr:cNvPr id="2" name="AutoShape 1" descr="Forms response chart. Question title: Terletak di kota apakah bangunan anda? . Number of responses: 54 responses.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17030700"/>
          <a:ext cx="304800" cy="3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2"/>
  <sheetViews>
    <sheetView tabSelected="1" workbookViewId="0">
      <selection activeCell="A3" sqref="A3"/>
    </sheetView>
  </sheetViews>
  <sheetFormatPr defaultRowHeight="15.75" x14ac:dyDescent="0.25"/>
  <cols>
    <col min="1" max="1" width="84.125" customWidth="1"/>
  </cols>
  <sheetData>
    <row r="1" spans="1:1" ht="45" x14ac:dyDescent="0.3">
      <c r="A1" s="57" t="s">
        <v>76</v>
      </c>
    </row>
    <row r="2" spans="1:1" ht="105" customHeight="1" x14ac:dyDescent="0.25">
      <c r="A2" s="58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defaultRowHeight="14.25" x14ac:dyDescent="0.25"/>
  <cols>
    <col min="1" max="1" width="9" style="7"/>
    <col min="2" max="2" width="87.25" style="1" customWidth="1"/>
    <col min="3" max="3" width="16.375" style="7" customWidth="1"/>
    <col min="4" max="4" width="19.75" style="7" customWidth="1"/>
    <col min="5" max="5" width="133.25" style="7" customWidth="1"/>
    <col min="6" max="6" width="11.875" style="7" customWidth="1"/>
    <col min="7" max="16384" width="9" style="1"/>
  </cols>
  <sheetData>
    <row r="1" spans="1:6" ht="15" x14ac:dyDescent="0.25">
      <c r="A1" s="10" t="s">
        <v>43</v>
      </c>
      <c r="B1" s="8"/>
      <c r="C1" s="10"/>
    </row>
    <row r="2" spans="1:6" s="12" customFormat="1" ht="15.75" x14ac:dyDescent="0.25">
      <c r="A2"/>
      <c r="B2"/>
      <c r="C2"/>
      <c r="D2" s="2"/>
      <c r="E2" s="11" t="s">
        <v>35</v>
      </c>
      <c r="F2" s="34" t="s">
        <v>15</v>
      </c>
    </row>
    <row r="3" spans="1:6" s="12" customFormat="1" ht="15.75" x14ac:dyDescent="0.25">
      <c r="A3"/>
      <c r="B3"/>
      <c r="C3"/>
      <c r="E3" s="13" t="s">
        <v>22</v>
      </c>
      <c r="F3" s="35">
        <v>1</v>
      </c>
    </row>
    <row r="4" spans="1:6" s="7" customFormat="1" x14ac:dyDescent="0.25">
      <c r="A4" s="15" t="s">
        <v>20</v>
      </c>
      <c r="B4" s="16" t="s">
        <v>1</v>
      </c>
      <c r="C4" s="44" t="s">
        <v>43</v>
      </c>
      <c r="E4" s="13" t="s">
        <v>21</v>
      </c>
      <c r="F4" s="36">
        <v>2</v>
      </c>
    </row>
    <row r="5" spans="1:6" s="23" customFormat="1" ht="15" customHeight="1" thickBot="1" x14ac:dyDescent="0.3">
      <c r="A5" s="7">
        <v>1</v>
      </c>
      <c r="B5" s="3" t="s">
        <v>25</v>
      </c>
      <c r="C5" s="22">
        <f t="shared" ref="C5:C36" si="0">IF(B5=$E$3,$F$3,IF(B5=$E$4,$F$4,IF(B5=$E$5,$F$5,IF(B5=$E$6,$F$6,IF(B5=$E$7,$F$7)))))</f>
        <v>5</v>
      </c>
      <c r="E5" s="13" t="s">
        <v>23</v>
      </c>
      <c r="F5" s="36">
        <v>3</v>
      </c>
    </row>
    <row r="6" spans="1:6" ht="15" customHeight="1" thickBot="1" x14ac:dyDescent="0.3">
      <c r="A6" s="7">
        <v>2</v>
      </c>
      <c r="B6" s="3" t="s">
        <v>25</v>
      </c>
      <c r="C6" s="22">
        <f t="shared" si="0"/>
        <v>5</v>
      </c>
      <c r="D6" s="1"/>
      <c r="E6" s="13" t="s">
        <v>24</v>
      </c>
      <c r="F6" s="36">
        <v>4</v>
      </c>
    </row>
    <row r="7" spans="1:6" ht="15" customHeight="1" thickBot="1" x14ac:dyDescent="0.3">
      <c r="A7" s="7">
        <v>3</v>
      </c>
      <c r="B7" s="5" t="s">
        <v>23</v>
      </c>
      <c r="C7" s="22">
        <f t="shared" si="0"/>
        <v>3</v>
      </c>
      <c r="D7" s="1"/>
      <c r="E7" s="13" t="s">
        <v>25</v>
      </c>
      <c r="F7" s="36">
        <v>5</v>
      </c>
    </row>
    <row r="8" spans="1:6" ht="15" customHeight="1" thickBot="1" x14ac:dyDescent="0.3">
      <c r="A8" s="7">
        <v>4</v>
      </c>
      <c r="B8" s="3" t="s">
        <v>25</v>
      </c>
      <c r="C8" s="22">
        <f t="shared" si="0"/>
        <v>5</v>
      </c>
      <c r="D8" s="1"/>
      <c r="E8" s="1"/>
      <c r="F8" s="1"/>
    </row>
    <row r="9" spans="1:6" ht="15" customHeight="1" thickBot="1" x14ac:dyDescent="0.3">
      <c r="A9" s="7">
        <v>5</v>
      </c>
      <c r="B9" s="5" t="s">
        <v>25</v>
      </c>
      <c r="C9" s="22">
        <f t="shared" si="0"/>
        <v>5</v>
      </c>
      <c r="D9" s="1"/>
      <c r="E9" s="1"/>
      <c r="F9" s="1"/>
    </row>
    <row r="10" spans="1:6" ht="15" customHeight="1" thickBot="1" x14ac:dyDescent="0.3">
      <c r="A10" s="7">
        <v>6</v>
      </c>
      <c r="B10" s="5" t="s">
        <v>25</v>
      </c>
      <c r="C10" s="22">
        <f t="shared" si="0"/>
        <v>5</v>
      </c>
      <c r="D10" s="1"/>
      <c r="E10" s="1"/>
      <c r="F10" s="1"/>
    </row>
    <row r="11" spans="1:6" ht="15" customHeight="1" thickBot="1" x14ac:dyDescent="0.3">
      <c r="A11" s="7">
        <v>7</v>
      </c>
      <c r="B11" s="5" t="s">
        <v>25</v>
      </c>
      <c r="C11" s="22">
        <f t="shared" si="0"/>
        <v>5</v>
      </c>
      <c r="D11" s="1"/>
      <c r="E11" s="1"/>
      <c r="F11" s="1"/>
    </row>
    <row r="12" spans="1:6" ht="15" customHeight="1" thickBot="1" x14ac:dyDescent="0.3">
      <c r="A12" s="7">
        <v>8</v>
      </c>
      <c r="B12" s="5" t="s">
        <v>21</v>
      </c>
      <c r="C12" s="22">
        <f t="shared" si="0"/>
        <v>2</v>
      </c>
      <c r="D12" s="1"/>
      <c r="E12" s="1"/>
      <c r="F12" s="1"/>
    </row>
    <row r="13" spans="1:6" ht="15" customHeight="1" thickBot="1" x14ac:dyDescent="0.3">
      <c r="A13" s="7">
        <v>9</v>
      </c>
      <c r="B13" s="5" t="s">
        <v>25</v>
      </c>
      <c r="C13" s="22">
        <f t="shared" si="0"/>
        <v>5</v>
      </c>
      <c r="D13" s="1"/>
      <c r="E13" s="1"/>
      <c r="F13" s="1"/>
    </row>
    <row r="14" spans="1:6" ht="15" customHeight="1" x14ac:dyDescent="0.25">
      <c r="A14" s="7">
        <v>10</v>
      </c>
      <c r="B14" s="24" t="s">
        <v>23</v>
      </c>
      <c r="C14" s="22">
        <f t="shared" si="0"/>
        <v>3</v>
      </c>
      <c r="D14" s="1"/>
      <c r="E14" s="1"/>
      <c r="F14" s="1"/>
    </row>
    <row r="15" spans="1:6" ht="15" customHeight="1" thickBot="1" x14ac:dyDescent="0.3">
      <c r="A15" s="7">
        <v>11</v>
      </c>
      <c r="B15" s="24" t="s">
        <v>23</v>
      </c>
      <c r="C15" s="22">
        <f t="shared" si="0"/>
        <v>3</v>
      </c>
      <c r="D15" s="1"/>
      <c r="E15" s="1"/>
      <c r="F15" s="1"/>
    </row>
    <row r="16" spans="1:6" ht="15" customHeight="1" thickBot="1" x14ac:dyDescent="0.3">
      <c r="A16" s="7">
        <v>12</v>
      </c>
      <c r="B16" s="5" t="s">
        <v>25</v>
      </c>
      <c r="C16" s="22">
        <f t="shared" si="0"/>
        <v>5</v>
      </c>
      <c r="D16" s="1"/>
      <c r="E16" s="1"/>
      <c r="F16" s="1"/>
    </row>
    <row r="17" spans="1:6" ht="15" customHeight="1" thickBot="1" x14ac:dyDescent="0.3">
      <c r="A17" s="7">
        <v>13</v>
      </c>
      <c r="B17" s="24" t="s">
        <v>23</v>
      </c>
      <c r="C17" s="22">
        <f t="shared" si="0"/>
        <v>3</v>
      </c>
      <c r="D17" s="1"/>
      <c r="E17" s="1"/>
      <c r="F17" s="1"/>
    </row>
    <row r="18" spans="1:6" ht="15" customHeight="1" thickBot="1" x14ac:dyDescent="0.3">
      <c r="A18" s="7">
        <v>14</v>
      </c>
      <c r="B18" s="5" t="s">
        <v>25</v>
      </c>
      <c r="C18" s="22">
        <f t="shared" si="0"/>
        <v>5</v>
      </c>
      <c r="D18" s="1"/>
      <c r="E18" s="1"/>
      <c r="F18" s="1"/>
    </row>
    <row r="19" spans="1:6" ht="15" customHeight="1" thickBot="1" x14ac:dyDescent="0.3">
      <c r="A19" s="7">
        <v>15</v>
      </c>
      <c r="B19" s="5" t="s">
        <v>25</v>
      </c>
      <c r="C19" s="22">
        <f t="shared" si="0"/>
        <v>5</v>
      </c>
    </row>
    <row r="20" spans="1:6" ht="15" customHeight="1" thickBot="1" x14ac:dyDescent="0.3">
      <c r="A20" s="7">
        <v>16</v>
      </c>
      <c r="B20" s="25" t="s">
        <v>21</v>
      </c>
      <c r="C20" s="22">
        <f t="shared" si="0"/>
        <v>2</v>
      </c>
      <c r="D20" s="1"/>
      <c r="E20" s="1"/>
      <c r="F20" s="1"/>
    </row>
    <row r="21" spans="1:6" ht="15" customHeight="1" thickBot="1" x14ac:dyDescent="0.3">
      <c r="A21" s="7">
        <v>17</v>
      </c>
      <c r="B21" s="26" t="s">
        <v>23</v>
      </c>
      <c r="C21" s="22">
        <f t="shared" si="0"/>
        <v>3</v>
      </c>
      <c r="D21" s="1"/>
      <c r="E21" s="1"/>
      <c r="F21" s="1"/>
    </row>
    <row r="22" spans="1:6" ht="15" customHeight="1" thickBot="1" x14ac:dyDescent="0.3">
      <c r="A22" s="7">
        <v>18</v>
      </c>
      <c r="B22" s="5" t="s">
        <v>23</v>
      </c>
      <c r="C22" s="22">
        <f t="shared" si="0"/>
        <v>3</v>
      </c>
      <c r="D22" s="1"/>
      <c r="E22" s="1"/>
      <c r="F22" s="1"/>
    </row>
    <row r="23" spans="1:6" ht="15" customHeight="1" thickBot="1" x14ac:dyDescent="0.3">
      <c r="A23" s="7">
        <v>19</v>
      </c>
      <c r="B23" s="5" t="s">
        <v>25</v>
      </c>
      <c r="C23" s="22">
        <f t="shared" si="0"/>
        <v>5</v>
      </c>
      <c r="D23" s="1"/>
      <c r="E23" s="1"/>
      <c r="F23" s="1"/>
    </row>
    <row r="24" spans="1:6" ht="15" customHeight="1" thickBot="1" x14ac:dyDescent="0.3">
      <c r="A24" s="7">
        <v>20</v>
      </c>
      <c r="B24" s="5" t="s">
        <v>23</v>
      </c>
      <c r="C24" s="22">
        <f t="shared" si="0"/>
        <v>3</v>
      </c>
      <c r="D24" s="1"/>
      <c r="E24" s="1"/>
      <c r="F24" s="1"/>
    </row>
    <row r="25" spans="1:6" ht="15" customHeight="1" thickBot="1" x14ac:dyDescent="0.3">
      <c r="A25" s="7">
        <v>21</v>
      </c>
      <c r="B25" s="5" t="s">
        <v>23</v>
      </c>
      <c r="C25" s="22">
        <f t="shared" si="0"/>
        <v>3</v>
      </c>
      <c r="D25" s="1"/>
      <c r="E25" s="1"/>
      <c r="F25" s="1"/>
    </row>
    <row r="26" spans="1:6" ht="15" customHeight="1" thickBot="1" x14ac:dyDescent="0.3">
      <c r="A26" s="7">
        <v>22</v>
      </c>
      <c r="B26" s="5" t="s">
        <v>25</v>
      </c>
      <c r="C26" s="22">
        <f t="shared" si="0"/>
        <v>5</v>
      </c>
      <c r="D26" s="1"/>
      <c r="E26" s="1"/>
      <c r="F26" s="1"/>
    </row>
    <row r="27" spans="1:6" ht="15" customHeight="1" thickBot="1" x14ac:dyDescent="0.3">
      <c r="A27" s="7">
        <v>23</v>
      </c>
      <c r="B27" s="25" t="s">
        <v>21</v>
      </c>
      <c r="C27" s="22">
        <f t="shared" si="0"/>
        <v>2</v>
      </c>
      <c r="D27" s="1"/>
      <c r="E27" s="1"/>
      <c r="F27" s="1"/>
    </row>
    <row r="28" spans="1:6" ht="15" customHeight="1" thickBot="1" x14ac:dyDescent="0.3">
      <c r="A28" s="7">
        <v>24</v>
      </c>
      <c r="B28" s="5" t="s">
        <v>21</v>
      </c>
      <c r="C28" s="22">
        <f t="shared" si="0"/>
        <v>2</v>
      </c>
      <c r="D28" s="1"/>
      <c r="E28" s="1"/>
      <c r="F28" s="1"/>
    </row>
    <row r="29" spans="1:6" ht="15" customHeight="1" thickBot="1" x14ac:dyDescent="0.3">
      <c r="A29" s="7">
        <v>25</v>
      </c>
      <c r="B29" s="24" t="s">
        <v>21</v>
      </c>
      <c r="C29" s="22">
        <f t="shared" si="0"/>
        <v>2</v>
      </c>
      <c r="D29" s="1"/>
      <c r="E29" s="1"/>
      <c r="F29" s="1"/>
    </row>
    <row r="30" spans="1:6" ht="15" customHeight="1" thickBot="1" x14ac:dyDescent="0.3">
      <c r="A30" s="7">
        <v>26</v>
      </c>
      <c r="B30" s="5" t="s">
        <v>25</v>
      </c>
      <c r="C30" s="22">
        <f t="shared" si="0"/>
        <v>5</v>
      </c>
      <c r="D30" s="1"/>
      <c r="E30" s="1"/>
      <c r="F30" s="1"/>
    </row>
    <row r="31" spans="1:6" ht="15" customHeight="1" thickBot="1" x14ac:dyDescent="0.3">
      <c r="A31" s="7">
        <v>27</v>
      </c>
      <c r="B31" s="5" t="s">
        <v>25</v>
      </c>
      <c r="C31" s="22">
        <f t="shared" si="0"/>
        <v>5</v>
      </c>
      <c r="D31" s="1"/>
      <c r="E31" s="1"/>
      <c r="F31" s="1"/>
    </row>
    <row r="32" spans="1:6" ht="15" customHeight="1" thickBot="1" x14ac:dyDescent="0.3">
      <c r="A32" s="7">
        <v>28</v>
      </c>
      <c r="B32" s="5" t="s">
        <v>21</v>
      </c>
      <c r="C32" s="22">
        <f t="shared" si="0"/>
        <v>2</v>
      </c>
      <c r="D32" s="1"/>
      <c r="E32" s="1"/>
      <c r="F32" s="1"/>
    </row>
    <row r="33" spans="1:6" ht="15" customHeight="1" thickBot="1" x14ac:dyDescent="0.3">
      <c r="A33" s="7">
        <v>29</v>
      </c>
      <c r="B33" s="5" t="s">
        <v>23</v>
      </c>
      <c r="C33" s="22">
        <f t="shared" si="0"/>
        <v>3</v>
      </c>
      <c r="D33" s="1"/>
      <c r="E33" s="1"/>
      <c r="F33" s="1"/>
    </row>
    <row r="34" spans="1:6" ht="15" customHeight="1" thickBot="1" x14ac:dyDescent="0.3">
      <c r="A34" s="7">
        <v>30</v>
      </c>
      <c r="B34" s="27" t="s">
        <v>21</v>
      </c>
      <c r="C34" s="22">
        <f t="shared" si="0"/>
        <v>2</v>
      </c>
      <c r="D34" s="1"/>
      <c r="E34" s="1"/>
      <c r="F34" s="1"/>
    </row>
    <row r="35" spans="1:6" ht="15" customHeight="1" thickBot="1" x14ac:dyDescent="0.3">
      <c r="A35" s="7">
        <v>31</v>
      </c>
      <c r="B35" s="5" t="s">
        <v>25</v>
      </c>
      <c r="C35" s="22">
        <f t="shared" si="0"/>
        <v>5</v>
      </c>
      <c r="D35" s="1"/>
      <c r="E35" s="1"/>
      <c r="F35" s="1"/>
    </row>
    <row r="36" spans="1:6" ht="15" customHeight="1" thickBot="1" x14ac:dyDescent="0.3">
      <c r="A36" s="7">
        <v>32</v>
      </c>
      <c r="B36" s="5" t="s">
        <v>25</v>
      </c>
      <c r="C36" s="22">
        <f t="shared" si="0"/>
        <v>5</v>
      </c>
      <c r="D36" s="1"/>
      <c r="E36" s="1"/>
      <c r="F36" s="1"/>
    </row>
    <row r="37" spans="1:6" ht="15" customHeight="1" thickBot="1" x14ac:dyDescent="0.3">
      <c r="A37" s="7">
        <v>33</v>
      </c>
      <c r="B37" s="5" t="s">
        <v>25</v>
      </c>
      <c r="C37" s="22">
        <f t="shared" ref="C37:C68" si="1">IF(B37=$E$3,$F$3,IF(B37=$E$4,$F$4,IF(B37=$E$5,$F$5,IF(B37=$E$6,$F$6,IF(B37=$E$7,$F$7)))))</f>
        <v>5</v>
      </c>
      <c r="D37" s="1"/>
      <c r="E37" s="1"/>
      <c r="F37" s="1"/>
    </row>
    <row r="38" spans="1:6" ht="15" customHeight="1" thickBot="1" x14ac:dyDescent="0.3">
      <c r="A38" s="7">
        <v>34</v>
      </c>
      <c r="B38" s="5" t="s">
        <v>25</v>
      </c>
      <c r="C38" s="22">
        <f t="shared" si="1"/>
        <v>5</v>
      </c>
      <c r="D38" s="1"/>
      <c r="E38" s="1"/>
      <c r="F38" s="1"/>
    </row>
    <row r="39" spans="1:6" ht="15" customHeight="1" thickBot="1" x14ac:dyDescent="0.3">
      <c r="A39" s="7">
        <v>35</v>
      </c>
      <c r="B39" s="5" t="s">
        <v>25</v>
      </c>
      <c r="C39" s="22">
        <f t="shared" si="1"/>
        <v>5</v>
      </c>
      <c r="D39" s="1"/>
      <c r="E39" s="1"/>
      <c r="F39" s="1"/>
    </row>
    <row r="40" spans="1:6" ht="15" customHeight="1" thickBot="1" x14ac:dyDescent="0.3">
      <c r="A40" s="7">
        <v>36</v>
      </c>
      <c r="B40" s="5" t="s">
        <v>21</v>
      </c>
      <c r="C40" s="22">
        <f t="shared" si="1"/>
        <v>2</v>
      </c>
      <c r="D40" s="1"/>
      <c r="E40" s="1"/>
      <c r="F40" s="1"/>
    </row>
    <row r="41" spans="1:6" ht="15" customHeight="1" thickBot="1" x14ac:dyDescent="0.3">
      <c r="A41" s="7">
        <v>37</v>
      </c>
      <c r="B41" s="5" t="s">
        <v>21</v>
      </c>
      <c r="C41" s="22">
        <f t="shared" si="1"/>
        <v>2</v>
      </c>
      <c r="D41" s="1"/>
      <c r="E41" s="1"/>
      <c r="F41" s="1"/>
    </row>
    <row r="42" spans="1:6" ht="15" customHeight="1" thickBot="1" x14ac:dyDescent="0.3">
      <c r="A42" s="7">
        <v>38</v>
      </c>
      <c r="B42" s="5" t="s">
        <v>25</v>
      </c>
      <c r="C42" s="22">
        <f t="shared" si="1"/>
        <v>5</v>
      </c>
      <c r="D42" s="1"/>
      <c r="E42" s="1"/>
      <c r="F42" s="1"/>
    </row>
    <row r="43" spans="1:6" ht="15" customHeight="1" thickBot="1" x14ac:dyDescent="0.3">
      <c r="A43" s="7">
        <v>39</v>
      </c>
      <c r="B43" s="24" t="s">
        <v>25</v>
      </c>
      <c r="C43" s="22">
        <f t="shared" si="1"/>
        <v>5</v>
      </c>
      <c r="D43" s="1"/>
      <c r="E43" s="1"/>
      <c r="F43" s="1"/>
    </row>
    <row r="44" spans="1:6" ht="15" customHeight="1" thickBot="1" x14ac:dyDescent="0.3">
      <c r="A44" s="7">
        <v>40</v>
      </c>
      <c r="B44" s="5" t="s">
        <v>25</v>
      </c>
      <c r="C44" s="22">
        <f t="shared" si="1"/>
        <v>5</v>
      </c>
      <c r="D44" s="1"/>
      <c r="E44" s="1"/>
      <c r="F44" s="1"/>
    </row>
    <row r="45" spans="1:6" ht="15" customHeight="1" thickBot="1" x14ac:dyDescent="0.3">
      <c r="A45" s="7">
        <v>41</v>
      </c>
      <c r="B45" s="5" t="s">
        <v>25</v>
      </c>
      <c r="C45" s="22">
        <f t="shared" si="1"/>
        <v>5</v>
      </c>
      <c r="D45" s="1"/>
      <c r="E45" s="1"/>
      <c r="F45" s="1"/>
    </row>
    <row r="46" spans="1:6" ht="15" customHeight="1" thickBot="1" x14ac:dyDescent="0.3">
      <c r="A46" s="7">
        <v>42</v>
      </c>
      <c r="B46" s="5" t="s">
        <v>25</v>
      </c>
      <c r="C46" s="22">
        <f t="shared" si="1"/>
        <v>5</v>
      </c>
      <c r="D46" s="1"/>
      <c r="E46" s="1"/>
      <c r="F46" s="1"/>
    </row>
    <row r="47" spans="1:6" ht="15" customHeight="1" thickBot="1" x14ac:dyDescent="0.3">
      <c r="A47" s="7">
        <v>43</v>
      </c>
      <c r="B47" s="24" t="s">
        <v>25</v>
      </c>
      <c r="C47" s="22">
        <f t="shared" si="1"/>
        <v>5</v>
      </c>
      <c r="D47" s="1"/>
      <c r="E47" s="1"/>
      <c r="F47" s="1"/>
    </row>
    <row r="48" spans="1:6" ht="15" customHeight="1" thickBot="1" x14ac:dyDescent="0.3">
      <c r="A48" s="7">
        <v>44</v>
      </c>
      <c r="B48" s="5" t="s">
        <v>21</v>
      </c>
      <c r="C48" s="22">
        <f t="shared" si="1"/>
        <v>2</v>
      </c>
      <c r="D48" s="1"/>
      <c r="E48" s="1"/>
      <c r="F48" s="1"/>
    </row>
    <row r="49" spans="1:6" ht="15" customHeight="1" thickBot="1" x14ac:dyDescent="0.3">
      <c r="A49" s="7">
        <v>45</v>
      </c>
      <c r="B49" s="5" t="s">
        <v>25</v>
      </c>
      <c r="C49" s="22">
        <f t="shared" si="1"/>
        <v>5</v>
      </c>
      <c r="D49" s="1"/>
      <c r="E49" s="1"/>
      <c r="F49" s="1"/>
    </row>
    <row r="50" spans="1:6" ht="15" customHeight="1" thickBot="1" x14ac:dyDescent="0.3">
      <c r="A50" s="7">
        <v>46</v>
      </c>
      <c r="B50" s="5" t="s">
        <v>25</v>
      </c>
      <c r="C50" s="22">
        <f t="shared" si="1"/>
        <v>5</v>
      </c>
      <c r="D50" s="1"/>
      <c r="E50" s="1"/>
      <c r="F50" s="1"/>
    </row>
    <row r="51" spans="1:6" ht="15" customHeight="1" thickBot="1" x14ac:dyDescent="0.3">
      <c r="A51" s="7">
        <v>47</v>
      </c>
      <c r="B51" s="5" t="s">
        <v>25</v>
      </c>
      <c r="C51" s="22">
        <f t="shared" si="1"/>
        <v>5</v>
      </c>
      <c r="D51" s="1"/>
      <c r="E51" s="1"/>
      <c r="F51" s="1"/>
    </row>
    <row r="52" spans="1:6" ht="15" customHeight="1" thickBot="1" x14ac:dyDescent="0.3">
      <c r="A52" s="7">
        <v>48</v>
      </c>
      <c r="B52" s="24" t="s">
        <v>25</v>
      </c>
      <c r="C52" s="22">
        <f t="shared" si="1"/>
        <v>5</v>
      </c>
      <c r="D52" s="1"/>
      <c r="E52" s="1"/>
      <c r="F52" s="1"/>
    </row>
    <row r="53" spans="1:6" ht="15" customHeight="1" thickBot="1" x14ac:dyDescent="0.3">
      <c r="A53" s="7">
        <v>49</v>
      </c>
      <c r="B53" s="5" t="s">
        <v>21</v>
      </c>
      <c r="C53" s="22">
        <f t="shared" si="1"/>
        <v>2</v>
      </c>
      <c r="D53" s="1"/>
      <c r="E53" s="1"/>
      <c r="F53" s="1"/>
    </row>
    <row r="54" spans="1:6" ht="15" customHeight="1" thickBot="1" x14ac:dyDescent="0.3">
      <c r="A54" s="7">
        <v>50</v>
      </c>
      <c r="B54" s="5" t="s">
        <v>23</v>
      </c>
      <c r="C54" s="22">
        <f t="shared" si="1"/>
        <v>3</v>
      </c>
      <c r="D54" s="1"/>
      <c r="E54" s="1"/>
      <c r="F54" s="1"/>
    </row>
    <row r="55" spans="1:6" ht="15" customHeight="1" thickBot="1" x14ac:dyDescent="0.3">
      <c r="A55" s="7">
        <v>51</v>
      </c>
      <c r="B55" s="5" t="s">
        <v>25</v>
      </c>
      <c r="C55" s="22">
        <f t="shared" si="1"/>
        <v>5</v>
      </c>
      <c r="D55" s="1"/>
      <c r="E55" s="1"/>
      <c r="F55" s="1"/>
    </row>
    <row r="56" spans="1:6" ht="15" customHeight="1" thickBot="1" x14ac:dyDescent="0.3">
      <c r="A56" s="7">
        <v>52</v>
      </c>
      <c r="B56" s="5" t="s">
        <v>21</v>
      </c>
      <c r="C56" s="22">
        <f t="shared" si="1"/>
        <v>2</v>
      </c>
      <c r="D56" s="1"/>
      <c r="E56" s="1"/>
      <c r="F56" s="1"/>
    </row>
    <row r="57" spans="1:6" ht="15" customHeight="1" thickBot="1" x14ac:dyDescent="0.3">
      <c r="A57" s="7">
        <v>53</v>
      </c>
      <c r="B57" s="5" t="s">
        <v>25</v>
      </c>
      <c r="C57" s="22">
        <f t="shared" si="1"/>
        <v>5</v>
      </c>
      <c r="D57" s="1"/>
      <c r="E57" s="1"/>
      <c r="F57" s="1"/>
    </row>
    <row r="58" spans="1:6" ht="15" customHeight="1" thickBot="1" x14ac:dyDescent="0.3">
      <c r="A58" s="7">
        <v>54</v>
      </c>
      <c r="B58" s="24" t="s">
        <v>21</v>
      </c>
      <c r="C58" s="22">
        <f t="shared" si="1"/>
        <v>2</v>
      </c>
      <c r="D58" s="1"/>
      <c r="E58" s="1"/>
      <c r="F58" s="1"/>
    </row>
    <row r="59" spans="1:6" ht="15" customHeight="1" thickBot="1" x14ac:dyDescent="0.3">
      <c r="A59" s="7">
        <v>55</v>
      </c>
      <c r="B59" s="5" t="s">
        <v>25</v>
      </c>
      <c r="C59" s="22">
        <f t="shared" si="1"/>
        <v>5</v>
      </c>
      <c r="D59" s="1"/>
      <c r="E59" s="1"/>
      <c r="F59" s="1"/>
    </row>
    <row r="60" spans="1:6" ht="15" customHeight="1" thickBot="1" x14ac:dyDescent="0.3">
      <c r="A60" s="7">
        <v>56</v>
      </c>
      <c r="B60" s="5" t="s">
        <v>25</v>
      </c>
      <c r="C60" s="22">
        <f t="shared" si="1"/>
        <v>5</v>
      </c>
      <c r="D60" s="1"/>
      <c r="E60" s="1"/>
      <c r="F60" s="1"/>
    </row>
    <row r="61" spans="1:6" ht="15" customHeight="1" thickBot="1" x14ac:dyDescent="0.3">
      <c r="A61" s="7">
        <v>57</v>
      </c>
      <c r="B61" s="5" t="s">
        <v>23</v>
      </c>
      <c r="C61" s="22">
        <f t="shared" si="1"/>
        <v>3</v>
      </c>
      <c r="D61" s="1"/>
      <c r="E61" s="1"/>
      <c r="F61" s="1"/>
    </row>
    <row r="62" spans="1:6" ht="15" customHeight="1" thickBot="1" x14ac:dyDescent="0.3">
      <c r="A62" s="7">
        <v>58</v>
      </c>
      <c r="B62" s="5" t="s">
        <v>23</v>
      </c>
      <c r="C62" s="22">
        <f t="shared" si="1"/>
        <v>3</v>
      </c>
      <c r="D62" s="1"/>
      <c r="E62" s="1"/>
      <c r="F62" s="1"/>
    </row>
    <row r="63" spans="1:6" ht="15" customHeight="1" thickBot="1" x14ac:dyDescent="0.3">
      <c r="A63" s="7">
        <v>59</v>
      </c>
      <c r="B63" s="5" t="s">
        <v>22</v>
      </c>
      <c r="C63" s="22">
        <f t="shared" si="1"/>
        <v>1</v>
      </c>
      <c r="D63" s="1"/>
      <c r="E63" s="1"/>
      <c r="F63" s="1"/>
    </row>
    <row r="64" spans="1:6" ht="15" customHeight="1" thickBot="1" x14ac:dyDescent="0.3">
      <c r="A64" s="7">
        <v>60</v>
      </c>
      <c r="B64" s="5" t="s">
        <v>25</v>
      </c>
      <c r="C64" s="22">
        <f t="shared" si="1"/>
        <v>5</v>
      </c>
      <c r="D64" s="1"/>
      <c r="E64" s="1"/>
      <c r="F64" s="1"/>
    </row>
    <row r="65" spans="1:6" ht="15" customHeight="1" thickBot="1" x14ac:dyDescent="0.3">
      <c r="A65" s="7">
        <v>61</v>
      </c>
      <c r="B65" s="5" t="s">
        <v>25</v>
      </c>
      <c r="C65" s="22">
        <f t="shared" si="1"/>
        <v>5</v>
      </c>
      <c r="D65" s="1"/>
      <c r="E65" s="1"/>
      <c r="F65" s="1"/>
    </row>
    <row r="66" spans="1:6" ht="15" customHeight="1" thickBot="1" x14ac:dyDescent="0.3">
      <c r="A66" s="7">
        <v>62</v>
      </c>
      <c r="B66" s="5" t="s">
        <v>25</v>
      </c>
      <c r="C66" s="22">
        <f t="shared" si="1"/>
        <v>5</v>
      </c>
      <c r="D66" s="1"/>
      <c r="E66" s="1"/>
      <c r="F66" s="1"/>
    </row>
    <row r="67" spans="1:6" ht="15" customHeight="1" thickBot="1" x14ac:dyDescent="0.3">
      <c r="A67" s="7">
        <v>63</v>
      </c>
      <c r="B67" s="24" t="s">
        <v>25</v>
      </c>
      <c r="C67" s="22">
        <f t="shared" si="1"/>
        <v>5</v>
      </c>
      <c r="D67" s="1"/>
      <c r="E67" s="1"/>
      <c r="F67" s="1"/>
    </row>
    <row r="68" spans="1:6" ht="15" customHeight="1" thickBot="1" x14ac:dyDescent="0.3">
      <c r="A68" s="7">
        <v>64</v>
      </c>
      <c r="B68" s="5" t="s">
        <v>25</v>
      </c>
      <c r="C68" s="22">
        <f t="shared" si="1"/>
        <v>5</v>
      </c>
      <c r="D68" s="1"/>
      <c r="E68" s="1"/>
      <c r="F68" s="1"/>
    </row>
    <row r="69" spans="1:6" ht="15" customHeight="1" thickBot="1" x14ac:dyDescent="0.3">
      <c r="A69" s="7">
        <v>65</v>
      </c>
      <c r="B69" s="5" t="s">
        <v>25</v>
      </c>
      <c r="C69" s="22">
        <f t="shared" ref="C69:C79" si="2">IF(B69=$E$3,$F$3,IF(B69=$E$4,$F$4,IF(B69=$E$5,$F$5,IF(B69=$E$6,$F$6,IF(B69=$E$7,$F$7)))))</f>
        <v>5</v>
      </c>
      <c r="D69" s="1"/>
      <c r="E69" s="1"/>
      <c r="F69" s="1"/>
    </row>
    <row r="70" spans="1:6" ht="15" customHeight="1" thickBot="1" x14ac:dyDescent="0.3">
      <c r="A70" s="7">
        <v>66</v>
      </c>
      <c r="B70" s="5" t="s">
        <v>21</v>
      </c>
      <c r="C70" s="22">
        <f t="shared" si="2"/>
        <v>2</v>
      </c>
      <c r="D70" s="1"/>
      <c r="E70" s="1"/>
      <c r="F70" s="1"/>
    </row>
    <row r="71" spans="1:6" ht="15" customHeight="1" thickBot="1" x14ac:dyDescent="0.3">
      <c r="A71" s="7">
        <v>67</v>
      </c>
      <c r="B71" s="5" t="s">
        <v>25</v>
      </c>
      <c r="C71" s="22">
        <f t="shared" si="2"/>
        <v>5</v>
      </c>
      <c r="D71" s="1"/>
      <c r="E71" s="1"/>
      <c r="F71" s="1"/>
    </row>
    <row r="72" spans="1:6" ht="15" customHeight="1" thickBot="1" x14ac:dyDescent="0.3">
      <c r="A72" s="7">
        <v>68</v>
      </c>
      <c r="B72" s="5" t="s">
        <v>25</v>
      </c>
      <c r="C72" s="22">
        <f t="shared" si="2"/>
        <v>5</v>
      </c>
      <c r="D72" s="1"/>
      <c r="E72" s="1"/>
      <c r="F72" s="1"/>
    </row>
    <row r="73" spans="1:6" ht="15" customHeight="1" thickBot="1" x14ac:dyDescent="0.3">
      <c r="A73" s="7">
        <v>69</v>
      </c>
      <c r="B73" s="24" t="s">
        <v>25</v>
      </c>
      <c r="C73" s="22">
        <f t="shared" si="2"/>
        <v>5</v>
      </c>
      <c r="D73" s="1"/>
      <c r="E73" s="1"/>
      <c r="F73" s="1"/>
    </row>
    <row r="74" spans="1:6" ht="15" customHeight="1" thickBot="1" x14ac:dyDescent="0.3">
      <c r="A74" s="7">
        <v>70</v>
      </c>
      <c r="B74" s="5" t="s">
        <v>23</v>
      </c>
      <c r="C74" s="22">
        <f t="shared" si="2"/>
        <v>3</v>
      </c>
      <c r="D74" s="1"/>
      <c r="E74" s="1"/>
      <c r="F74" s="1"/>
    </row>
    <row r="75" spans="1:6" ht="15" customHeight="1" thickBot="1" x14ac:dyDescent="0.3">
      <c r="A75" s="7">
        <v>71</v>
      </c>
      <c r="B75" s="24" t="s">
        <v>25</v>
      </c>
      <c r="C75" s="22">
        <f t="shared" si="2"/>
        <v>5</v>
      </c>
      <c r="D75" s="1"/>
      <c r="E75" s="1"/>
      <c r="F75" s="1"/>
    </row>
    <row r="76" spans="1:6" ht="15" customHeight="1" thickBot="1" x14ac:dyDescent="0.3">
      <c r="A76" s="7">
        <v>72</v>
      </c>
      <c r="B76" s="5" t="s">
        <v>25</v>
      </c>
      <c r="C76" s="22">
        <f t="shared" si="2"/>
        <v>5</v>
      </c>
      <c r="D76" s="1"/>
      <c r="E76" s="1"/>
      <c r="F76" s="1"/>
    </row>
    <row r="77" spans="1:6" ht="15" customHeight="1" thickBot="1" x14ac:dyDescent="0.3">
      <c r="A77" s="7">
        <v>73</v>
      </c>
      <c r="B77" s="5" t="s">
        <v>25</v>
      </c>
      <c r="C77" s="22">
        <f t="shared" si="2"/>
        <v>5</v>
      </c>
      <c r="D77" s="1"/>
      <c r="E77" s="1"/>
      <c r="F77" s="1"/>
    </row>
    <row r="78" spans="1:6" ht="15" customHeight="1" thickBot="1" x14ac:dyDescent="0.3">
      <c r="A78" s="7">
        <v>74</v>
      </c>
      <c r="B78" s="5" t="s">
        <v>25</v>
      </c>
      <c r="C78" s="22">
        <f t="shared" si="2"/>
        <v>5</v>
      </c>
      <c r="D78" s="1"/>
      <c r="E78" s="1"/>
      <c r="F78" s="1"/>
    </row>
    <row r="79" spans="1:6" ht="15" customHeight="1" thickBot="1" x14ac:dyDescent="0.3">
      <c r="A79" s="7">
        <v>75</v>
      </c>
      <c r="B79" s="5" t="s">
        <v>25</v>
      </c>
      <c r="C79" s="22">
        <f t="shared" si="2"/>
        <v>5</v>
      </c>
      <c r="D79" s="1"/>
      <c r="E79" s="1"/>
      <c r="F79" s="1"/>
    </row>
    <row r="80" spans="1:6" x14ac:dyDescent="0.25">
      <c r="B80" s="41"/>
      <c r="C80" s="22"/>
      <c r="D80" s="1"/>
      <c r="E80" s="1"/>
      <c r="F80" s="1"/>
    </row>
    <row r="81" spans="2:4" customFormat="1" ht="15.75" x14ac:dyDescent="0.25"/>
    <row r="82" spans="2:4" customFormat="1" ht="15.75" x14ac:dyDescent="0.25"/>
    <row r="83" spans="2:4" ht="15" x14ac:dyDescent="0.25">
      <c r="B83" s="2"/>
      <c r="C83" s="29">
        <f t="shared" ref="C83" si="3">MAX(C5:C79)-MIN(C5:C79)</f>
        <v>4</v>
      </c>
      <c r="D83" s="7" t="s">
        <v>31</v>
      </c>
    </row>
    <row r="84" spans="2:4" x14ac:dyDescent="0.25">
      <c r="C84" s="29">
        <f t="shared" ref="C84" si="4">_xlfn.STDEV.P(C5:C79)</f>
        <v>1.2903746226064223</v>
      </c>
      <c r="D84" s="7" t="s">
        <v>30</v>
      </c>
    </row>
    <row r="85" spans="2:4" x14ac:dyDescent="0.25">
      <c r="C85" s="33">
        <f t="shared" ref="C85" si="5">AVERAGE(C5:C79)</f>
        <v>4.04</v>
      </c>
      <c r="D85" s="7" t="s">
        <v>32</v>
      </c>
    </row>
    <row r="86" spans="2:4" ht="15" x14ac:dyDescent="0.25">
      <c r="D86" s="2"/>
    </row>
  </sheetData>
  <autoFilter ref="A4:C79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7" sqref="H17"/>
    </sheetView>
  </sheetViews>
  <sheetFormatPr defaultRowHeight="14.25" x14ac:dyDescent="0.25"/>
  <cols>
    <col min="1" max="1" width="9" style="7"/>
    <col min="2" max="2" width="41.375" style="7" customWidth="1"/>
    <col min="3" max="3" width="20.375" style="1" customWidth="1"/>
    <col min="4" max="4" width="12" style="7" customWidth="1"/>
    <col min="5" max="5" width="13.125" style="7" bestFit="1" customWidth="1"/>
    <col min="6" max="6" width="13.75" style="7" customWidth="1"/>
    <col min="7" max="7" width="19.75" style="7" customWidth="1"/>
    <col min="8" max="8" width="35.75" style="7" bestFit="1" customWidth="1"/>
    <col min="9" max="9" width="9.5" style="7" customWidth="1"/>
    <col min="10" max="10" width="20.25" style="7" bestFit="1" customWidth="1"/>
    <col min="11" max="11" width="10.75" style="7" customWidth="1"/>
    <col min="12" max="12" width="133.25" style="7" customWidth="1"/>
    <col min="13" max="13" width="11.875" style="7" customWidth="1"/>
    <col min="14" max="16384" width="9" style="1"/>
  </cols>
  <sheetData>
    <row r="1" spans="1:13" ht="15" x14ac:dyDescent="0.25">
      <c r="A1" s="10" t="s">
        <v>42</v>
      </c>
      <c r="B1" s="8"/>
      <c r="C1" s="8"/>
      <c r="E1" s="10"/>
      <c r="F1" s="10"/>
    </row>
    <row r="2" spans="1:13" s="12" customFormat="1" ht="15.75" x14ac:dyDescent="0.25">
      <c r="A2"/>
      <c r="B2"/>
      <c r="C2"/>
      <c r="D2"/>
      <c r="E2"/>
      <c r="F2"/>
      <c r="G2" s="2"/>
      <c r="H2" s="11" t="s">
        <v>33</v>
      </c>
      <c r="I2" s="11" t="s">
        <v>15</v>
      </c>
      <c r="J2" s="11" t="s">
        <v>34</v>
      </c>
      <c r="K2" s="11" t="s">
        <v>15</v>
      </c>
      <c r="L2"/>
      <c r="M2"/>
    </row>
    <row r="3" spans="1:13" s="12" customFormat="1" ht="15.75" x14ac:dyDescent="0.25">
      <c r="A3"/>
      <c r="B3"/>
      <c r="C3"/>
      <c r="D3"/>
      <c r="E3"/>
      <c r="F3"/>
      <c r="H3" s="13" t="s">
        <v>37</v>
      </c>
      <c r="I3" s="35">
        <v>1</v>
      </c>
      <c r="J3" s="14" t="s">
        <v>41</v>
      </c>
      <c r="K3" s="37">
        <v>0</v>
      </c>
      <c r="L3"/>
      <c r="M3"/>
    </row>
    <row r="4" spans="1:13" s="7" customFormat="1" ht="42.75" x14ac:dyDescent="0.25">
      <c r="A4" s="15" t="s">
        <v>20</v>
      </c>
      <c r="B4" s="16" t="s">
        <v>36</v>
      </c>
      <c r="C4" s="16" t="s">
        <v>3</v>
      </c>
      <c r="D4" s="20" t="s">
        <v>2</v>
      </c>
      <c r="E4" s="20" t="s">
        <v>0</v>
      </c>
      <c r="F4" s="44" t="s">
        <v>42</v>
      </c>
      <c r="H4" s="13" t="s">
        <v>39</v>
      </c>
      <c r="I4" s="36">
        <v>2</v>
      </c>
      <c r="J4" s="14" t="s">
        <v>5</v>
      </c>
      <c r="K4" s="38">
        <v>0.25</v>
      </c>
      <c r="L4"/>
      <c r="M4"/>
    </row>
    <row r="5" spans="1:13" s="23" customFormat="1" ht="15" customHeight="1" thickBot="1" x14ac:dyDescent="0.3">
      <c r="A5" s="7">
        <v>1</v>
      </c>
      <c r="B5" s="4" t="s">
        <v>37</v>
      </c>
      <c r="C5" s="4" t="s">
        <v>4</v>
      </c>
      <c r="D5" s="22">
        <f t="shared" ref="D5:D36" si="0">IF(B5=$H$3,$I$3,IF(B5=$H$4,$I$4,IF(B5=$H$5,$I$5,IF(B5=$H$6,$I$6))))</f>
        <v>1</v>
      </c>
      <c r="E5" s="22">
        <f t="shared" ref="E5:E36" si="1">IF(C5=$J$3,$K$3,IF(C5=$J$4,$K$4,IF(C5=$J$5,$K$5,IF(C5=$J$6,$K$6))))</f>
        <v>0.5</v>
      </c>
      <c r="F5" s="22">
        <f>D5+E5</f>
        <v>1.5</v>
      </c>
      <c r="H5" s="13" t="s">
        <v>40</v>
      </c>
      <c r="I5" s="36">
        <v>3</v>
      </c>
      <c r="J5" s="14" t="s">
        <v>4</v>
      </c>
      <c r="K5" s="38">
        <v>0.5</v>
      </c>
      <c r="L5"/>
      <c r="M5"/>
    </row>
    <row r="6" spans="1:13" ht="15" customHeight="1" thickBot="1" x14ac:dyDescent="0.3">
      <c r="A6" s="7">
        <v>2</v>
      </c>
      <c r="B6" s="6" t="s">
        <v>38</v>
      </c>
      <c r="C6" s="4" t="s">
        <v>4</v>
      </c>
      <c r="D6" s="22">
        <f t="shared" si="0"/>
        <v>4</v>
      </c>
      <c r="E6" s="22">
        <f t="shared" si="1"/>
        <v>0.5</v>
      </c>
      <c r="F6" s="22">
        <f t="shared" ref="F6:F69" si="2">D6+E6</f>
        <v>4.5</v>
      </c>
      <c r="G6" s="1"/>
      <c r="H6" s="13" t="s">
        <v>38</v>
      </c>
      <c r="I6" s="36">
        <v>4</v>
      </c>
      <c r="J6" s="14" t="s">
        <v>19</v>
      </c>
      <c r="K6" s="38">
        <v>0.75</v>
      </c>
      <c r="L6"/>
      <c r="M6"/>
    </row>
    <row r="7" spans="1:13" ht="15" customHeight="1" thickBot="1" x14ac:dyDescent="0.3">
      <c r="A7" s="7">
        <v>3</v>
      </c>
      <c r="B7" s="6" t="s">
        <v>39</v>
      </c>
      <c r="C7" s="6" t="s">
        <v>4</v>
      </c>
      <c r="D7" s="22">
        <f t="shared" si="0"/>
        <v>2</v>
      </c>
      <c r="E7" s="22">
        <f t="shared" si="1"/>
        <v>0.5</v>
      </c>
      <c r="F7" s="22">
        <f t="shared" si="2"/>
        <v>2.5</v>
      </c>
      <c r="G7" s="1"/>
      <c r="H7"/>
      <c r="I7"/>
      <c r="J7"/>
      <c r="K7"/>
      <c r="L7"/>
      <c r="M7"/>
    </row>
    <row r="8" spans="1:13" ht="15" customHeight="1" thickBot="1" x14ac:dyDescent="0.3">
      <c r="A8" s="7">
        <v>4</v>
      </c>
      <c r="B8" s="6" t="s">
        <v>38</v>
      </c>
      <c r="C8" s="6" t="s">
        <v>5</v>
      </c>
      <c r="D8" s="22">
        <f t="shared" si="0"/>
        <v>4</v>
      </c>
      <c r="E8" s="22">
        <f t="shared" si="1"/>
        <v>0.25</v>
      </c>
      <c r="F8" s="22">
        <f t="shared" si="2"/>
        <v>4.25</v>
      </c>
      <c r="G8" s="1"/>
      <c r="H8" s="1"/>
      <c r="I8" s="1"/>
      <c r="J8" s="1"/>
      <c r="K8" s="1"/>
      <c r="L8"/>
      <c r="M8"/>
    </row>
    <row r="9" spans="1:13" ht="15" customHeight="1" thickBot="1" x14ac:dyDescent="0.3">
      <c r="A9" s="7">
        <v>5</v>
      </c>
      <c r="B9" s="6" t="s">
        <v>37</v>
      </c>
      <c r="C9" s="6" t="s">
        <v>5</v>
      </c>
      <c r="D9" s="22">
        <f t="shared" si="0"/>
        <v>1</v>
      </c>
      <c r="E9" s="22">
        <f t="shared" si="1"/>
        <v>0.25</v>
      </c>
      <c r="F9" s="22">
        <f t="shared" si="2"/>
        <v>1.25</v>
      </c>
      <c r="G9" s="1"/>
      <c r="H9" s="1"/>
      <c r="I9" s="1"/>
      <c r="L9"/>
      <c r="M9"/>
    </row>
    <row r="10" spans="1:13" ht="15" customHeight="1" thickBot="1" x14ac:dyDescent="0.3">
      <c r="A10" s="7">
        <v>6</v>
      </c>
      <c r="B10" s="6" t="s">
        <v>38</v>
      </c>
      <c r="C10" s="6" t="s">
        <v>4</v>
      </c>
      <c r="D10" s="22">
        <f t="shared" si="0"/>
        <v>4</v>
      </c>
      <c r="E10" s="22">
        <f t="shared" si="1"/>
        <v>0.5</v>
      </c>
      <c r="F10" s="22">
        <f t="shared" si="2"/>
        <v>4.5</v>
      </c>
      <c r="G10" s="1"/>
      <c r="H10" s="1"/>
      <c r="I10" s="1"/>
      <c r="L10" s="1"/>
      <c r="M10" s="1"/>
    </row>
    <row r="11" spans="1:13" ht="15" customHeight="1" thickBot="1" x14ac:dyDescent="0.3">
      <c r="A11" s="7">
        <v>7</v>
      </c>
      <c r="B11" s="6" t="s">
        <v>39</v>
      </c>
      <c r="C11" s="6" t="s">
        <v>4</v>
      </c>
      <c r="D11" s="22">
        <f t="shared" si="0"/>
        <v>2</v>
      </c>
      <c r="E11" s="22">
        <f t="shared" si="1"/>
        <v>0.5</v>
      </c>
      <c r="F11" s="22">
        <f t="shared" si="2"/>
        <v>2.5</v>
      </c>
      <c r="G11" s="1"/>
      <c r="H11" s="1"/>
      <c r="I11" s="1"/>
      <c r="L11" s="1"/>
      <c r="M11" s="1"/>
    </row>
    <row r="12" spans="1:13" ht="15" customHeight="1" thickBot="1" x14ac:dyDescent="0.3">
      <c r="A12" s="7">
        <v>8</v>
      </c>
      <c r="B12" s="6" t="s">
        <v>40</v>
      </c>
      <c r="C12" s="6" t="s">
        <v>4</v>
      </c>
      <c r="D12" s="22">
        <f t="shared" si="0"/>
        <v>3</v>
      </c>
      <c r="E12" s="22">
        <f t="shared" si="1"/>
        <v>0.5</v>
      </c>
      <c r="F12" s="22">
        <f t="shared" si="2"/>
        <v>3.5</v>
      </c>
      <c r="G12" s="1"/>
      <c r="H12" s="1"/>
      <c r="I12" s="1"/>
      <c r="L12" s="1"/>
      <c r="M12" s="1"/>
    </row>
    <row r="13" spans="1:13" ht="15" customHeight="1" thickBot="1" x14ac:dyDescent="0.3">
      <c r="A13" s="7">
        <v>9</v>
      </c>
      <c r="B13" s="6" t="s">
        <v>40</v>
      </c>
      <c r="C13" s="6" t="s">
        <v>4</v>
      </c>
      <c r="D13" s="22">
        <f t="shared" si="0"/>
        <v>3</v>
      </c>
      <c r="E13" s="22">
        <f t="shared" si="1"/>
        <v>0.5</v>
      </c>
      <c r="F13" s="22">
        <f t="shared" si="2"/>
        <v>3.5</v>
      </c>
      <c r="G13" s="1"/>
      <c r="H13" s="6"/>
      <c r="I13" s="1"/>
      <c r="L13" s="1"/>
      <c r="M13" s="1"/>
    </row>
    <row r="14" spans="1:13" ht="15" customHeight="1" thickBot="1" x14ac:dyDescent="0.3">
      <c r="A14" s="7">
        <v>10</v>
      </c>
      <c r="B14" s="6" t="s">
        <v>37</v>
      </c>
      <c r="C14" s="6" t="s">
        <v>4</v>
      </c>
      <c r="D14" s="22">
        <f t="shared" si="0"/>
        <v>1</v>
      </c>
      <c r="E14" s="22">
        <f t="shared" si="1"/>
        <v>0.5</v>
      </c>
      <c r="F14" s="22">
        <f t="shared" si="2"/>
        <v>1.5</v>
      </c>
      <c r="G14" s="1"/>
      <c r="H14" s="6"/>
      <c r="I14" s="1"/>
      <c r="L14" s="1"/>
      <c r="M14" s="1"/>
    </row>
    <row r="15" spans="1:13" ht="15" customHeight="1" thickBot="1" x14ac:dyDescent="0.3">
      <c r="A15" s="7">
        <v>11</v>
      </c>
      <c r="B15" s="6" t="s">
        <v>39</v>
      </c>
      <c r="C15" s="6" t="s">
        <v>5</v>
      </c>
      <c r="D15" s="22">
        <f t="shared" si="0"/>
        <v>2</v>
      </c>
      <c r="E15" s="22">
        <f t="shared" si="1"/>
        <v>0.25</v>
      </c>
      <c r="F15" s="22">
        <f t="shared" si="2"/>
        <v>2.25</v>
      </c>
      <c r="G15" s="1"/>
      <c r="H15" s="6"/>
      <c r="I15" s="1"/>
      <c r="L15" s="1"/>
      <c r="M15" s="1"/>
    </row>
    <row r="16" spans="1:13" ht="15" customHeight="1" thickBot="1" x14ac:dyDescent="0.3">
      <c r="A16" s="7">
        <v>12</v>
      </c>
      <c r="B16" s="6" t="s">
        <v>37</v>
      </c>
      <c r="C16" s="6" t="s">
        <v>4</v>
      </c>
      <c r="D16" s="22">
        <f t="shared" si="0"/>
        <v>1</v>
      </c>
      <c r="E16" s="22">
        <f t="shared" si="1"/>
        <v>0.5</v>
      </c>
      <c r="F16" s="22">
        <f t="shared" si="2"/>
        <v>1.5</v>
      </c>
      <c r="G16" s="1"/>
      <c r="H16" s="6"/>
      <c r="I16" s="1"/>
      <c r="L16" s="1"/>
      <c r="M16" s="1"/>
    </row>
    <row r="17" spans="1:13" ht="15" customHeight="1" thickBot="1" x14ac:dyDescent="0.3">
      <c r="A17" s="7">
        <v>13</v>
      </c>
      <c r="B17" s="6" t="s">
        <v>37</v>
      </c>
      <c r="C17" s="6" t="s">
        <v>5</v>
      </c>
      <c r="D17" s="22">
        <f t="shared" si="0"/>
        <v>1</v>
      </c>
      <c r="E17" s="22">
        <f t="shared" si="1"/>
        <v>0.25</v>
      </c>
      <c r="F17" s="22">
        <f t="shared" si="2"/>
        <v>1.25</v>
      </c>
      <c r="G17" s="1"/>
      <c r="H17" s="1"/>
      <c r="I17" s="1"/>
      <c r="L17" s="1"/>
      <c r="M17" s="1"/>
    </row>
    <row r="18" spans="1:13" ht="15" customHeight="1" thickBot="1" x14ac:dyDescent="0.3">
      <c r="A18" s="7">
        <v>14</v>
      </c>
      <c r="B18" s="6" t="s">
        <v>40</v>
      </c>
      <c r="C18" s="6" t="s">
        <v>4</v>
      </c>
      <c r="D18" s="22">
        <f t="shared" si="0"/>
        <v>3</v>
      </c>
      <c r="E18" s="22">
        <f t="shared" si="1"/>
        <v>0.5</v>
      </c>
      <c r="F18" s="22">
        <f t="shared" si="2"/>
        <v>3.5</v>
      </c>
      <c r="G18" s="1"/>
      <c r="H18" s="1"/>
      <c r="I18" s="1"/>
      <c r="L18" s="1"/>
      <c r="M18" s="1"/>
    </row>
    <row r="19" spans="1:13" ht="15" customHeight="1" thickBot="1" x14ac:dyDescent="0.3">
      <c r="A19" s="7">
        <v>15</v>
      </c>
      <c r="B19" s="6" t="s">
        <v>37</v>
      </c>
      <c r="C19" s="6" t="s">
        <v>4</v>
      </c>
      <c r="D19" s="22">
        <f t="shared" si="0"/>
        <v>1</v>
      </c>
      <c r="E19" s="22">
        <f t="shared" si="1"/>
        <v>0.5</v>
      </c>
      <c r="F19" s="22">
        <f t="shared" si="2"/>
        <v>1.5</v>
      </c>
    </row>
    <row r="20" spans="1:13" ht="15" customHeight="1" thickBot="1" x14ac:dyDescent="0.3">
      <c r="A20" s="7">
        <v>16</v>
      </c>
      <c r="B20" s="6" t="s">
        <v>38</v>
      </c>
      <c r="C20" s="6" t="s">
        <v>4</v>
      </c>
      <c r="D20" s="22">
        <f t="shared" si="0"/>
        <v>4</v>
      </c>
      <c r="E20" s="22">
        <f t="shared" si="1"/>
        <v>0.5</v>
      </c>
      <c r="F20" s="22">
        <f t="shared" si="2"/>
        <v>4.5</v>
      </c>
      <c r="G20" s="1"/>
      <c r="H20" s="1"/>
      <c r="I20" s="1"/>
      <c r="L20" s="1"/>
      <c r="M20" s="1"/>
    </row>
    <row r="21" spans="1:13" ht="15" customHeight="1" thickBot="1" x14ac:dyDescent="0.3">
      <c r="A21" s="7">
        <v>17</v>
      </c>
      <c r="B21" s="6" t="s">
        <v>37</v>
      </c>
      <c r="C21" s="6" t="s">
        <v>4</v>
      </c>
      <c r="D21" s="22">
        <f t="shared" si="0"/>
        <v>1</v>
      </c>
      <c r="E21" s="22">
        <f t="shared" si="1"/>
        <v>0.5</v>
      </c>
      <c r="F21" s="22">
        <f t="shared" si="2"/>
        <v>1.5</v>
      </c>
      <c r="G21" s="1"/>
      <c r="H21" s="1"/>
      <c r="I21" s="1"/>
      <c r="L21" s="1"/>
      <c r="M21" s="1"/>
    </row>
    <row r="22" spans="1:13" ht="15" customHeight="1" thickBot="1" x14ac:dyDescent="0.3">
      <c r="A22" s="7">
        <v>18</v>
      </c>
      <c r="B22" s="6" t="s">
        <v>37</v>
      </c>
      <c r="C22" s="6" t="s">
        <v>5</v>
      </c>
      <c r="D22" s="22">
        <f t="shared" si="0"/>
        <v>1</v>
      </c>
      <c r="E22" s="22">
        <f t="shared" si="1"/>
        <v>0.25</v>
      </c>
      <c r="F22" s="22">
        <f t="shared" si="2"/>
        <v>1.25</v>
      </c>
      <c r="G22" s="1"/>
      <c r="H22" s="1"/>
      <c r="I22" s="1"/>
      <c r="L22" s="1"/>
      <c r="M22" s="1"/>
    </row>
    <row r="23" spans="1:13" ht="15" customHeight="1" thickBot="1" x14ac:dyDescent="0.3">
      <c r="A23" s="7">
        <v>19</v>
      </c>
      <c r="B23" s="6" t="s">
        <v>37</v>
      </c>
      <c r="C23" s="6" t="s">
        <v>5</v>
      </c>
      <c r="D23" s="22">
        <f t="shared" si="0"/>
        <v>1</v>
      </c>
      <c r="E23" s="22">
        <f t="shared" si="1"/>
        <v>0.25</v>
      </c>
      <c r="F23" s="22">
        <f t="shared" si="2"/>
        <v>1.25</v>
      </c>
      <c r="G23" s="1"/>
      <c r="H23" s="1"/>
      <c r="I23" s="1"/>
      <c r="L23" s="1"/>
      <c r="M23" s="1"/>
    </row>
    <row r="24" spans="1:13" ht="15" customHeight="1" thickBot="1" x14ac:dyDescent="0.3">
      <c r="A24" s="7">
        <v>20</v>
      </c>
      <c r="B24" s="6" t="s">
        <v>39</v>
      </c>
      <c r="C24" s="6" t="s">
        <v>5</v>
      </c>
      <c r="D24" s="22">
        <f t="shared" si="0"/>
        <v>2</v>
      </c>
      <c r="E24" s="22">
        <f t="shared" si="1"/>
        <v>0.25</v>
      </c>
      <c r="F24" s="22">
        <f t="shared" si="2"/>
        <v>2.25</v>
      </c>
      <c r="G24" s="1"/>
      <c r="H24" s="1"/>
      <c r="I24" s="1"/>
      <c r="L24" s="1"/>
      <c r="M24" s="1"/>
    </row>
    <row r="25" spans="1:13" ht="15" customHeight="1" thickBot="1" x14ac:dyDescent="0.3">
      <c r="A25" s="7">
        <v>21</v>
      </c>
      <c r="B25" s="6" t="s">
        <v>37</v>
      </c>
      <c r="C25" s="6" t="s">
        <v>5</v>
      </c>
      <c r="D25" s="22">
        <f t="shared" si="0"/>
        <v>1</v>
      </c>
      <c r="E25" s="22">
        <f t="shared" si="1"/>
        <v>0.25</v>
      </c>
      <c r="F25" s="22">
        <f t="shared" si="2"/>
        <v>1.25</v>
      </c>
      <c r="G25" s="1"/>
      <c r="H25" s="1"/>
      <c r="I25" s="1"/>
      <c r="L25" s="1"/>
      <c r="M25" s="1"/>
    </row>
    <row r="26" spans="1:13" ht="15" customHeight="1" thickBot="1" x14ac:dyDescent="0.3">
      <c r="A26" s="7">
        <v>22</v>
      </c>
      <c r="B26" s="6" t="s">
        <v>39</v>
      </c>
      <c r="C26" s="6" t="s">
        <v>5</v>
      </c>
      <c r="D26" s="22">
        <f t="shared" si="0"/>
        <v>2</v>
      </c>
      <c r="E26" s="22">
        <f t="shared" si="1"/>
        <v>0.25</v>
      </c>
      <c r="F26" s="22">
        <f t="shared" si="2"/>
        <v>2.25</v>
      </c>
      <c r="G26" s="1"/>
      <c r="H26" s="1"/>
      <c r="I26" s="1"/>
      <c r="L26" s="1"/>
      <c r="M26" s="1"/>
    </row>
    <row r="27" spans="1:13" ht="15" customHeight="1" thickBot="1" x14ac:dyDescent="0.3">
      <c r="A27" s="7">
        <v>23</v>
      </c>
      <c r="B27" s="6" t="s">
        <v>38</v>
      </c>
      <c r="C27" s="6" t="s">
        <v>4</v>
      </c>
      <c r="D27" s="22">
        <f t="shared" si="0"/>
        <v>4</v>
      </c>
      <c r="E27" s="22">
        <f t="shared" si="1"/>
        <v>0.5</v>
      </c>
      <c r="F27" s="22">
        <f t="shared" si="2"/>
        <v>4.5</v>
      </c>
      <c r="G27" s="1"/>
      <c r="H27" s="1"/>
      <c r="I27" s="1"/>
      <c r="L27" s="1"/>
      <c r="M27" s="1"/>
    </row>
    <row r="28" spans="1:13" ht="15" customHeight="1" thickBot="1" x14ac:dyDescent="0.3">
      <c r="A28" s="7">
        <v>24</v>
      </c>
      <c r="B28" s="6" t="s">
        <v>37</v>
      </c>
      <c r="C28" s="6" t="s">
        <v>4</v>
      </c>
      <c r="D28" s="22">
        <f t="shared" si="0"/>
        <v>1</v>
      </c>
      <c r="E28" s="22">
        <f t="shared" si="1"/>
        <v>0.5</v>
      </c>
      <c r="F28" s="22">
        <f t="shared" si="2"/>
        <v>1.5</v>
      </c>
      <c r="G28" s="1"/>
      <c r="H28" s="1"/>
      <c r="I28" s="1"/>
      <c r="L28" s="1"/>
      <c r="M28" s="1"/>
    </row>
    <row r="29" spans="1:13" ht="15" customHeight="1" thickBot="1" x14ac:dyDescent="0.3">
      <c r="A29" s="7">
        <v>25</v>
      </c>
      <c r="B29" s="6" t="s">
        <v>39</v>
      </c>
      <c r="C29" s="6" t="s">
        <v>4</v>
      </c>
      <c r="D29" s="22">
        <f t="shared" si="0"/>
        <v>2</v>
      </c>
      <c r="E29" s="22">
        <f t="shared" si="1"/>
        <v>0.5</v>
      </c>
      <c r="F29" s="22">
        <f t="shared" si="2"/>
        <v>2.5</v>
      </c>
      <c r="G29" s="1"/>
      <c r="H29" s="1"/>
      <c r="I29" s="1"/>
      <c r="L29" s="1"/>
      <c r="M29" s="1"/>
    </row>
    <row r="30" spans="1:13" ht="15" customHeight="1" thickBot="1" x14ac:dyDescent="0.3">
      <c r="A30" s="7">
        <v>26</v>
      </c>
      <c r="B30" s="6" t="s">
        <v>38</v>
      </c>
      <c r="C30" s="6" t="s">
        <v>4</v>
      </c>
      <c r="D30" s="22">
        <f t="shared" si="0"/>
        <v>4</v>
      </c>
      <c r="E30" s="22">
        <f t="shared" si="1"/>
        <v>0.5</v>
      </c>
      <c r="F30" s="22">
        <f t="shared" si="2"/>
        <v>4.5</v>
      </c>
      <c r="G30" s="1"/>
      <c r="H30" s="1"/>
      <c r="I30" s="1"/>
      <c r="L30" s="1"/>
      <c r="M30" s="1"/>
    </row>
    <row r="31" spans="1:13" ht="15" customHeight="1" thickBot="1" x14ac:dyDescent="0.3">
      <c r="A31" s="7">
        <v>27</v>
      </c>
      <c r="B31" s="6" t="s">
        <v>38</v>
      </c>
      <c r="C31" s="6" t="s">
        <v>5</v>
      </c>
      <c r="D31" s="22">
        <f t="shared" si="0"/>
        <v>4</v>
      </c>
      <c r="E31" s="22">
        <f t="shared" si="1"/>
        <v>0.25</v>
      </c>
      <c r="F31" s="22">
        <f t="shared" si="2"/>
        <v>4.25</v>
      </c>
      <c r="G31" s="1"/>
      <c r="H31" s="1"/>
      <c r="I31" s="1"/>
      <c r="L31" s="1"/>
      <c r="M31" s="1"/>
    </row>
    <row r="32" spans="1:13" ht="15" customHeight="1" thickBot="1" x14ac:dyDescent="0.3">
      <c r="A32" s="7">
        <v>28</v>
      </c>
      <c r="B32" s="6" t="s">
        <v>37</v>
      </c>
      <c r="C32" s="6" t="s">
        <v>5</v>
      </c>
      <c r="D32" s="22">
        <f t="shared" si="0"/>
        <v>1</v>
      </c>
      <c r="E32" s="22">
        <f t="shared" si="1"/>
        <v>0.25</v>
      </c>
      <c r="F32" s="22">
        <f t="shared" si="2"/>
        <v>1.25</v>
      </c>
      <c r="G32" s="1"/>
      <c r="H32" s="1"/>
      <c r="I32" s="1"/>
      <c r="L32" s="1"/>
      <c r="M32" s="1"/>
    </row>
    <row r="33" spans="1:13" ht="15" customHeight="1" thickBot="1" x14ac:dyDescent="0.3">
      <c r="A33" s="7">
        <v>29</v>
      </c>
      <c r="B33" s="6" t="s">
        <v>39</v>
      </c>
      <c r="C33" s="6" t="s">
        <v>4</v>
      </c>
      <c r="D33" s="22">
        <f t="shared" si="0"/>
        <v>2</v>
      </c>
      <c r="E33" s="22">
        <f t="shared" si="1"/>
        <v>0.5</v>
      </c>
      <c r="F33" s="22">
        <f t="shared" si="2"/>
        <v>2.5</v>
      </c>
      <c r="G33" s="1"/>
      <c r="H33" s="1"/>
      <c r="I33" s="1"/>
      <c r="L33" s="1"/>
      <c r="M33" s="1"/>
    </row>
    <row r="34" spans="1:13" ht="15" customHeight="1" thickBot="1" x14ac:dyDescent="0.3">
      <c r="A34" s="7">
        <v>30</v>
      </c>
      <c r="B34" s="6" t="s">
        <v>37</v>
      </c>
      <c r="C34" s="6" t="s">
        <v>5</v>
      </c>
      <c r="D34" s="22">
        <f t="shared" si="0"/>
        <v>1</v>
      </c>
      <c r="E34" s="22">
        <f t="shared" si="1"/>
        <v>0.25</v>
      </c>
      <c r="F34" s="22">
        <f t="shared" si="2"/>
        <v>1.25</v>
      </c>
      <c r="G34" s="1"/>
      <c r="H34" s="1"/>
      <c r="I34" s="1"/>
      <c r="L34" s="1"/>
      <c r="M34" s="1"/>
    </row>
    <row r="35" spans="1:13" ht="15" customHeight="1" thickBot="1" x14ac:dyDescent="0.3">
      <c r="A35" s="7">
        <v>31</v>
      </c>
      <c r="B35" s="6" t="s">
        <v>40</v>
      </c>
      <c r="C35" s="6" t="s">
        <v>4</v>
      </c>
      <c r="D35" s="22">
        <f t="shared" si="0"/>
        <v>3</v>
      </c>
      <c r="E35" s="22">
        <f t="shared" si="1"/>
        <v>0.5</v>
      </c>
      <c r="F35" s="22">
        <f t="shared" si="2"/>
        <v>3.5</v>
      </c>
      <c r="G35" s="1"/>
      <c r="H35" s="1"/>
      <c r="I35" s="1"/>
      <c r="L35" s="1"/>
      <c r="M35" s="1"/>
    </row>
    <row r="36" spans="1:13" ht="15" customHeight="1" thickBot="1" x14ac:dyDescent="0.3">
      <c r="A36" s="7">
        <v>32</v>
      </c>
      <c r="B36" s="6" t="s">
        <v>39</v>
      </c>
      <c r="C36" s="6" t="s">
        <v>4</v>
      </c>
      <c r="D36" s="22">
        <f t="shared" si="0"/>
        <v>2</v>
      </c>
      <c r="E36" s="22">
        <f t="shared" si="1"/>
        <v>0.5</v>
      </c>
      <c r="F36" s="22">
        <f t="shared" si="2"/>
        <v>2.5</v>
      </c>
      <c r="G36" s="1"/>
      <c r="H36" s="1"/>
      <c r="I36" s="1"/>
      <c r="L36" s="1"/>
      <c r="M36" s="1"/>
    </row>
    <row r="37" spans="1:13" ht="15" customHeight="1" thickBot="1" x14ac:dyDescent="0.3">
      <c r="A37" s="7">
        <v>33</v>
      </c>
      <c r="B37" s="6" t="s">
        <v>40</v>
      </c>
      <c r="C37" s="6" t="s">
        <v>4</v>
      </c>
      <c r="D37" s="22">
        <f t="shared" ref="D37:D68" si="3">IF(B37=$H$3,$I$3,IF(B37=$H$4,$I$4,IF(B37=$H$5,$I$5,IF(B37=$H$6,$I$6))))</f>
        <v>3</v>
      </c>
      <c r="E37" s="22">
        <f t="shared" ref="E37:E68" si="4">IF(C37=$J$3,$K$3,IF(C37=$J$4,$K$4,IF(C37=$J$5,$K$5,IF(C37=$J$6,$K$6))))</f>
        <v>0.5</v>
      </c>
      <c r="F37" s="22">
        <f t="shared" si="2"/>
        <v>3.5</v>
      </c>
      <c r="G37" s="1"/>
      <c r="H37" s="1"/>
      <c r="I37" s="1"/>
      <c r="L37" s="1"/>
      <c r="M37" s="1"/>
    </row>
    <row r="38" spans="1:13" ht="15" customHeight="1" thickBot="1" x14ac:dyDescent="0.3">
      <c r="A38" s="7">
        <v>34</v>
      </c>
      <c r="B38" s="6" t="s">
        <v>37</v>
      </c>
      <c r="C38" s="6" t="s">
        <v>4</v>
      </c>
      <c r="D38" s="22">
        <f t="shared" si="3"/>
        <v>1</v>
      </c>
      <c r="E38" s="22">
        <f t="shared" si="4"/>
        <v>0.5</v>
      </c>
      <c r="F38" s="22">
        <f t="shared" si="2"/>
        <v>1.5</v>
      </c>
      <c r="G38" s="1"/>
      <c r="H38" s="1"/>
      <c r="I38" s="1"/>
      <c r="L38" s="1"/>
      <c r="M38" s="1"/>
    </row>
    <row r="39" spans="1:13" ht="15" customHeight="1" thickBot="1" x14ac:dyDescent="0.3">
      <c r="A39" s="7">
        <v>35</v>
      </c>
      <c r="B39" s="6" t="s">
        <v>39</v>
      </c>
      <c r="C39" s="6" t="s">
        <v>4</v>
      </c>
      <c r="D39" s="22">
        <f t="shared" si="3"/>
        <v>2</v>
      </c>
      <c r="E39" s="22">
        <f t="shared" si="4"/>
        <v>0.5</v>
      </c>
      <c r="F39" s="22">
        <f t="shared" si="2"/>
        <v>2.5</v>
      </c>
      <c r="G39" s="1"/>
      <c r="H39" s="1"/>
      <c r="I39" s="1"/>
      <c r="L39" s="1"/>
      <c r="M39" s="1"/>
    </row>
    <row r="40" spans="1:13" ht="15" customHeight="1" thickBot="1" x14ac:dyDescent="0.3">
      <c r="A40" s="7">
        <v>36</v>
      </c>
      <c r="B40" s="6" t="s">
        <v>40</v>
      </c>
      <c r="C40" s="6" t="s">
        <v>4</v>
      </c>
      <c r="D40" s="22">
        <f t="shared" si="3"/>
        <v>3</v>
      </c>
      <c r="E40" s="22">
        <f t="shared" si="4"/>
        <v>0.5</v>
      </c>
      <c r="F40" s="22">
        <f t="shared" si="2"/>
        <v>3.5</v>
      </c>
      <c r="G40" s="1"/>
      <c r="H40" s="1"/>
      <c r="I40" s="1"/>
      <c r="L40" s="1"/>
      <c r="M40" s="1"/>
    </row>
    <row r="41" spans="1:13" ht="15" customHeight="1" thickBot="1" x14ac:dyDescent="0.3">
      <c r="A41" s="7">
        <v>37</v>
      </c>
      <c r="B41" s="6" t="s">
        <v>37</v>
      </c>
      <c r="C41" s="6" t="s">
        <v>5</v>
      </c>
      <c r="D41" s="22">
        <f t="shared" si="3"/>
        <v>1</v>
      </c>
      <c r="E41" s="22">
        <f t="shared" si="4"/>
        <v>0.25</v>
      </c>
      <c r="F41" s="22">
        <f t="shared" si="2"/>
        <v>1.25</v>
      </c>
      <c r="G41" s="1"/>
      <c r="H41" s="1"/>
      <c r="I41" s="1"/>
      <c r="L41" s="1"/>
      <c r="M41" s="1"/>
    </row>
    <row r="42" spans="1:13" ht="15" customHeight="1" thickBot="1" x14ac:dyDescent="0.3">
      <c r="A42" s="7">
        <v>38</v>
      </c>
      <c r="B42" s="6" t="s">
        <v>38</v>
      </c>
      <c r="C42" s="6" t="s">
        <v>4</v>
      </c>
      <c r="D42" s="22">
        <f t="shared" si="3"/>
        <v>4</v>
      </c>
      <c r="E42" s="22">
        <f t="shared" si="4"/>
        <v>0.5</v>
      </c>
      <c r="F42" s="22">
        <f t="shared" si="2"/>
        <v>4.5</v>
      </c>
      <c r="G42" s="1"/>
      <c r="H42" s="1"/>
      <c r="I42" s="1"/>
      <c r="L42" s="1"/>
      <c r="M42" s="1"/>
    </row>
    <row r="43" spans="1:13" ht="15" customHeight="1" thickBot="1" x14ac:dyDescent="0.3">
      <c r="A43" s="7">
        <v>39</v>
      </c>
      <c r="B43" s="6" t="s">
        <v>38</v>
      </c>
      <c r="C43" s="6" t="s">
        <v>4</v>
      </c>
      <c r="D43" s="22">
        <f t="shared" si="3"/>
        <v>4</v>
      </c>
      <c r="E43" s="22">
        <f t="shared" si="4"/>
        <v>0.5</v>
      </c>
      <c r="F43" s="22">
        <f t="shared" si="2"/>
        <v>4.5</v>
      </c>
      <c r="G43" s="1"/>
      <c r="H43" s="1"/>
      <c r="I43" s="1"/>
      <c r="L43" s="1"/>
      <c r="M43" s="1"/>
    </row>
    <row r="44" spans="1:13" ht="15" customHeight="1" thickBot="1" x14ac:dyDescent="0.3">
      <c r="A44" s="7">
        <v>40</v>
      </c>
      <c r="B44" s="6" t="s">
        <v>40</v>
      </c>
      <c r="C44" s="6" t="s">
        <v>4</v>
      </c>
      <c r="D44" s="22">
        <f t="shared" si="3"/>
        <v>3</v>
      </c>
      <c r="E44" s="22">
        <f t="shared" si="4"/>
        <v>0.5</v>
      </c>
      <c r="F44" s="22">
        <f t="shared" si="2"/>
        <v>3.5</v>
      </c>
      <c r="G44" s="1"/>
      <c r="H44" s="1"/>
      <c r="I44" s="1"/>
      <c r="L44" s="1"/>
      <c r="M44" s="1"/>
    </row>
    <row r="45" spans="1:13" ht="15" customHeight="1" thickBot="1" x14ac:dyDescent="0.3">
      <c r="A45" s="7">
        <v>41</v>
      </c>
      <c r="B45" s="6" t="s">
        <v>38</v>
      </c>
      <c r="C45" s="6" t="s">
        <v>5</v>
      </c>
      <c r="D45" s="22">
        <f t="shared" si="3"/>
        <v>4</v>
      </c>
      <c r="E45" s="22">
        <f t="shared" si="4"/>
        <v>0.25</v>
      </c>
      <c r="F45" s="22">
        <f t="shared" si="2"/>
        <v>4.25</v>
      </c>
      <c r="G45" s="1"/>
      <c r="H45" s="1"/>
      <c r="I45" s="1"/>
      <c r="L45" s="1"/>
      <c r="M45" s="1"/>
    </row>
    <row r="46" spans="1:13" ht="15" customHeight="1" thickBot="1" x14ac:dyDescent="0.3">
      <c r="A46" s="7">
        <v>42</v>
      </c>
      <c r="B46" s="6" t="s">
        <v>40</v>
      </c>
      <c r="C46" s="6" t="s">
        <v>5</v>
      </c>
      <c r="D46" s="22">
        <f t="shared" si="3"/>
        <v>3</v>
      </c>
      <c r="E46" s="22">
        <f t="shared" si="4"/>
        <v>0.25</v>
      </c>
      <c r="F46" s="22">
        <f t="shared" si="2"/>
        <v>3.25</v>
      </c>
      <c r="G46" s="1"/>
      <c r="H46" s="1"/>
      <c r="I46" s="1"/>
      <c r="L46" s="1"/>
      <c r="M46" s="1"/>
    </row>
    <row r="47" spans="1:13" ht="15" customHeight="1" thickBot="1" x14ac:dyDescent="0.3">
      <c r="A47" s="7">
        <v>43</v>
      </c>
      <c r="B47" s="6" t="s">
        <v>37</v>
      </c>
      <c r="C47" s="6" t="s">
        <v>4</v>
      </c>
      <c r="D47" s="22">
        <f t="shared" si="3"/>
        <v>1</v>
      </c>
      <c r="E47" s="22">
        <f t="shared" si="4"/>
        <v>0.5</v>
      </c>
      <c r="F47" s="22">
        <f t="shared" si="2"/>
        <v>1.5</v>
      </c>
      <c r="G47" s="1"/>
      <c r="H47" s="1"/>
      <c r="I47" s="1"/>
      <c r="L47" s="1"/>
      <c r="M47" s="1"/>
    </row>
    <row r="48" spans="1:13" ht="15" customHeight="1" thickBot="1" x14ac:dyDescent="0.3">
      <c r="A48" s="7">
        <v>44</v>
      </c>
      <c r="B48" s="6" t="s">
        <v>40</v>
      </c>
      <c r="C48" s="6" t="s">
        <v>4</v>
      </c>
      <c r="D48" s="22">
        <f t="shared" si="3"/>
        <v>3</v>
      </c>
      <c r="E48" s="22">
        <f t="shared" si="4"/>
        <v>0.5</v>
      </c>
      <c r="F48" s="22">
        <f t="shared" si="2"/>
        <v>3.5</v>
      </c>
      <c r="G48" s="1"/>
      <c r="H48" s="1"/>
      <c r="I48" s="1"/>
      <c r="L48" s="1"/>
      <c r="M48" s="1"/>
    </row>
    <row r="49" spans="1:13" ht="15" customHeight="1" thickBot="1" x14ac:dyDescent="0.3">
      <c r="A49" s="7">
        <v>45</v>
      </c>
      <c r="B49" s="6" t="s">
        <v>40</v>
      </c>
      <c r="C49" s="6" t="s">
        <v>4</v>
      </c>
      <c r="D49" s="22">
        <f t="shared" si="3"/>
        <v>3</v>
      </c>
      <c r="E49" s="22">
        <f t="shared" si="4"/>
        <v>0.5</v>
      </c>
      <c r="F49" s="22">
        <f t="shared" si="2"/>
        <v>3.5</v>
      </c>
      <c r="G49" s="1"/>
      <c r="H49" s="1"/>
      <c r="I49" s="1"/>
      <c r="L49" s="1"/>
      <c r="M49" s="1"/>
    </row>
    <row r="50" spans="1:13" ht="15" customHeight="1" thickBot="1" x14ac:dyDescent="0.3">
      <c r="A50" s="7">
        <v>46</v>
      </c>
      <c r="B50" s="6" t="s">
        <v>40</v>
      </c>
      <c r="C50" s="6" t="s">
        <v>4</v>
      </c>
      <c r="D50" s="22">
        <f t="shared" si="3"/>
        <v>3</v>
      </c>
      <c r="E50" s="22">
        <f t="shared" si="4"/>
        <v>0.5</v>
      </c>
      <c r="F50" s="22">
        <f t="shared" si="2"/>
        <v>3.5</v>
      </c>
      <c r="G50" s="1"/>
      <c r="H50" s="1"/>
      <c r="I50" s="1"/>
      <c r="L50" s="1"/>
      <c r="M50" s="1"/>
    </row>
    <row r="51" spans="1:13" ht="15" customHeight="1" thickBot="1" x14ac:dyDescent="0.3">
      <c r="A51" s="7">
        <v>47</v>
      </c>
      <c r="B51" s="6" t="s">
        <v>40</v>
      </c>
      <c r="C51" s="6" t="s">
        <v>5</v>
      </c>
      <c r="D51" s="22">
        <f t="shared" si="3"/>
        <v>3</v>
      </c>
      <c r="E51" s="22">
        <f t="shared" si="4"/>
        <v>0.25</v>
      </c>
      <c r="F51" s="22">
        <f t="shared" si="2"/>
        <v>3.25</v>
      </c>
      <c r="G51" s="1"/>
      <c r="H51" s="1"/>
      <c r="I51" s="1"/>
      <c r="L51" s="1"/>
      <c r="M51" s="1"/>
    </row>
    <row r="52" spans="1:13" ht="15" customHeight="1" thickBot="1" x14ac:dyDescent="0.3">
      <c r="A52" s="7">
        <v>48</v>
      </c>
      <c r="B52" s="6" t="s">
        <v>37</v>
      </c>
      <c r="C52" s="6" t="s">
        <v>4</v>
      </c>
      <c r="D52" s="22">
        <f t="shared" si="3"/>
        <v>1</v>
      </c>
      <c r="E52" s="22">
        <f t="shared" si="4"/>
        <v>0.5</v>
      </c>
      <c r="F52" s="22">
        <f t="shared" si="2"/>
        <v>1.5</v>
      </c>
      <c r="G52" s="1"/>
      <c r="H52" s="1"/>
      <c r="I52" s="1"/>
      <c r="L52" s="1"/>
      <c r="M52" s="1"/>
    </row>
    <row r="53" spans="1:13" ht="15" customHeight="1" thickBot="1" x14ac:dyDescent="0.3">
      <c r="A53" s="7">
        <v>49</v>
      </c>
      <c r="B53" s="6" t="s">
        <v>37</v>
      </c>
      <c r="C53" s="6" t="s">
        <v>4</v>
      </c>
      <c r="D53" s="22">
        <f t="shared" si="3"/>
        <v>1</v>
      </c>
      <c r="E53" s="22">
        <f t="shared" si="4"/>
        <v>0.5</v>
      </c>
      <c r="F53" s="22">
        <f t="shared" si="2"/>
        <v>1.5</v>
      </c>
      <c r="G53" s="1"/>
      <c r="H53" s="1"/>
      <c r="I53" s="1"/>
      <c r="L53" s="1"/>
      <c r="M53" s="1"/>
    </row>
    <row r="54" spans="1:13" ht="15" customHeight="1" thickBot="1" x14ac:dyDescent="0.3">
      <c r="A54" s="7">
        <v>50</v>
      </c>
      <c r="B54" s="6" t="s">
        <v>39</v>
      </c>
      <c r="C54" s="6" t="s">
        <v>5</v>
      </c>
      <c r="D54" s="22">
        <f t="shared" si="3"/>
        <v>2</v>
      </c>
      <c r="E54" s="22">
        <f t="shared" si="4"/>
        <v>0.25</v>
      </c>
      <c r="F54" s="22">
        <f t="shared" si="2"/>
        <v>2.25</v>
      </c>
      <c r="G54" s="1"/>
      <c r="H54" s="1"/>
      <c r="I54" s="1"/>
      <c r="L54" s="1"/>
      <c r="M54" s="1"/>
    </row>
    <row r="55" spans="1:13" ht="15" customHeight="1" thickBot="1" x14ac:dyDescent="0.3">
      <c r="A55" s="7">
        <v>51</v>
      </c>
      <c r="B55" s="6" t="s">
        <v>39</v>
      </c>
      <c r="C55" s="6" t="s">
        <v>4</v>
      </c>
      <c r="D55" s="22">
        <f t="shared" si="3"/>
        <v>2</v>
      </c>
      <c r="E55" s="22">
        <f t="shared" si="4"/>
        <v>0.5</v>
      </c>
      <c r="F55" s="22">
        <f t="shared" si="2"/>
        <v>2.5</v>
      </c>
      <c r="G55" s="1"/>
      <c r="H55" s="1"/>
      <c r="I55" s="1"/>
      <c r="L55" s="1"/>
      <c r="M55" s="1"/>
    </row>
    <row r="56" spans="1:13" ht="15" customHeight="1" thickBot="1" x14ac:dyDescent="0.3">
      <c r="A56" s="7">
        <v>52</v>
      </c>
      <c r="B56" s="6" t="s">
        <v>40</v>
      </c>
      <c r="C56" s="6" t="s">
        <v>4</v>
      </c>
      <c r="D56" s="22">
        <f t="shared" si="3"/>
        <v>3</v>
      </c>
      <c r="E56" s="22">
        <f t="shared" si="4"/>
        <v>0.5</v>
      </c>
      <c r="F56" s="22">
        <f t="shared" si="2"/>
        <v>3.5</v>
      </c>
      <c r="G56" s="1"/>
      <c r="H56" s="1"/>
      <c r="I56" s="1"/>
      <c r="L56" s="1"/>
      <c r="M56" s="1"/>
    </row>
    <row r="57" spans="1:13" ht="15" customHeight="1" thickBot="1" x14ac:dyDescent="0.3">
      <c r="A57" s="7">
        <v>53</v>
      </c>
      <c r="B57" s="6" t="s">
        <v>37</v>
      </c>
      <c r="C57" s="6" t="s">
        <v>5</v>
      </c>
      <c r="D57" s="22">
        <f t="shared" si="3"/>
        <v>1</v>
      </c>
      <c r="E57" s="22">
        <f t="shared" si="4"/>
        <v>0.25</v>
      </c>
      <c r="F57" s="22">
        <f t="shared" si="2"/>
        <v>1.25</v>
      </c>
      <c r="G57" s="1"/>
      <c r="H57" s="1"/>
      <c r="I57" s="1"/>
      <c r="L57" s="1"/>
      <c r="M57" s="1"/>
    </row>
    <row r="58" spans="1:13" ht="15" customHeight="1" thickBot="1" x14ac:dyDescent="0.3">
      <c r="A58" s="7">
        <v>54</v>
      </c>
      <c r="B58" s="6" t="s">
        <v>37</v>
      </c>
      <c r="C58" s="6" t="s">
        <v>5</v>
      </c>
      <c r="D58" s="22">
        <f t="shared" si="3"/>
        <v>1</v>
      </c>
      <c r="E58" s="22">
        <f t="shared" si="4"/>
        <v>0.25</v>
      </c>
      <c r="F58" s="22">
        <f t="shared" si="2"/>
        <v>1.25</v>
      </c>
      <c r="G58" s="1"/>
      <c r="H58" s="1"/>
      <c r="I58" s="1"/>
      <c r="L58" s="1"/>
      <c r="M58" s="1"/>
    </row>
    <row r="59" spans="1:13" ht="15" customHeight="1" thickBot="1" x14ac:dyDescent="0.3">
      <c r="A59" s="7">
        <v>55</v>
      </c>
      <c r="B59" s="6" t="s">
        <v>40</v>
      </c>
      <c r="C59" s="6" t="s">
        <v>4</v>
      </c>
      <c r="D59" s="22">
        <f t="shared" si="3"/>
        <v>3</v>
      </c>
      <c r="E59" s="22">
        <f t="shared" si="4"/>
        <v>0.5</v>
      </c>
      <c r="F59" s="22">
        <f t="shared" si="2"/>
        <v>3.5</v>
      </c>
      <c r="G59" s="1"/>
      <c r="H59" s="1"/>
      <c r="I59" s="1"/>
      <c r="L59" s="1"/>
      <c r="M59" s="1"/>
    </row>
    <row r="60" spans="1:13" ht="15" customHeight="1" thickBot="1" x14ac:dyDescent="0.3">
      <c r="A60" s="7">
        <v>56</v>
      </c>
      <c r="B60" s="6" t="s">
        <v>39</v>
      </c>
      <c r="C60" s="6" t="s">
        <v>5</v>
      </c>
      <c r="D60" s="22">
        <f t="shared" si="3"/>
        <v>2</v>
      </c>
      <c r="E60" s="22">
        <f t="shared" si="4"/>
        <v>0.25</v>
      </c>
      <c r="F60" s="22">
        <f t="shared" si="2"/>
        <v>2.25</v>
      </c>
      <c r="G60" s="1"/>
      <c r="H60" s="1"/>
      <c r="I60" s="1"/>
      <c r="L60" s="1"/>
      <c r="M60" s="1"/>
    </row>
    <row r="61" spans="1:13" ht="15" customHeight="1" thickBot="1" x14ac:dyDescent="0.3">
      <c r="A61" s="7">
        <v>57</v>
      </c>
      <c r="B61" s="6" t="s">
        <v>37</v>
      </c>
      <c r="C61" s="6" t="s">
        <v>41</v>
      </c>
      <c r="D61" s="22">
        <f t="shared" si="3"/>
        <v>1</v>
      </c>
      <c r="E61" s="22">
        <f t="shared" si="4"/>
        <v>0</v>
      </c>
      <c r="F61" s="22">
        <f t="shared" si="2"/>
        <v>1</v>
      </c>
      <c r="G61" s="1"/>
      <c r="H61" s="1"/>
      <c r="I61" s="1"/>
      <c r="L61" s="1"/>
      <c r="M61" s="1"/>
    </row>
    <row r="62" spans="1:13" ht="15" customHeight="1" thickBot="1" x14ac:dyDescent="0.3">
      <c r="A62" s="7">
        <v>58</v>
      </c>
      <c r="B62" s="6" t="s">
        <v>37</v>
      </c>
      <c r="C62" s="6" t="s">
        <v>41</v>
      </c>
      <c r="D62" s="22">
        <f t="shared" si="3"/>
        <v>1</v>
      </c>
      <c r="E62" s="22">
        <f t="shared" si="4"/>
        <v>0</v>
      </c>
      <c r="F62" s="22">
        <f t="shared" si="2"/>
        <v>1</v>
      </c>
      <c r="G62" s="1"/>
      <c r="H62" s="1"/>
      <c r="I62" s="1"/>
      <c r="L62" s="1"/>
      <c r="M62" s="1"/>
    </row>
    <row r="63" spans="1:13" ht="15" customHeight="1" thickBot="1" x14ac:dyDescent="0.3">
      <c r="A63" s="7">
        <v>59</v>
      </c>
      <c r="B63" s="6" t="s">
        <v>37</v>
      </c>
      <c r="C63" s="6" t="s">
        <v>4</v>
      </c>
      <c r="D63" s="22">
        <f t="shared" si="3"/>
        <v>1</v>
      </c>
      <c r="E63" s="22">
        <f t="shared" si="4"/>
        <v>0.5</v>
      </c>
      <c r="F63" s="22">
        <f t="shared" si="2"/>
        <v>1.5</v>
      </c>
      <c r="G63" s="1"/>
      <c r="H63" s="1"/>
      <c r="I63" s="1"/>
      <c r="L63" s="1"/>
      <c r="M63" s="1"/>
    </row>
    <row r="64" spans="1:13" ht="15" customHeight="1" thickBot="1" x14ac:dyDescent="0.3">
      <c r="A64" s="7">
        <v>60</v>
      </c>
      <c r="B64" s="6" t="s">
        <v>40</v>
      </c>
      <c r="C64" s="6" t="s">
        <v>4</v>
      </c>
      <c r="D64" s="22">
        <f t="shared" si="3"/>
        <v>3</v>
      </c>
      <c r="E64" s="22">
        <f t="shared" si="4"/>
        <v>0.5</v>
      </c>
      <c r="F64" s="22">
        <f t="shared" si="2"/>
        <v>3.5</v>
      </c>
      <c r="G64" s="1"/>
      <c r="H64" s="1"/>
      <c r="I64" s="1"/>
      <c r="L64" s="1"/>
      <c r="M64" s="1"/>
    </row>
    <row r="65" spans="1:13" ht="15" customHeight="1" thickBot="1" x14ac:dyDescent="0.3">
      <c r="A65" s="7">
        <v>61</v>
      </c>
      <c r="B65" s="6" t="s">
        <v>37</v>
      </c>
      <c r="C65" s="6" t="s">
        <v>5</v>
      </c>
      <c r="D65" s="22">
        <f t="shared" si="3"/>
        <v>1</v>
      </c>
      <c r="E65" s="22">
        <f t="shared" si="4"/>
        <v>0.25</v>
      </c>
      <c r="F65" s="22">
        <f t="shared" si="2"/>
        <v>1.25</v>
      </c>
      <c r="G65" s="1"/>
      <c r="H65" s="1"/>
      <c r="I65" s="1"/>
      <c r="L65" s="1"/>
      <c r="M65" s="1"/>
    </row>
    <row r="66" spans="1:13" ht="15" customHeight="1" thickBot="1" x14ac:dyDescent="0.3">
      <c r="A66" s="7">
        <v>62</v>
      </c>
      <c r="B66" s="6" t="s">
        <v>37</v>
      </c>
      <c r="C66" s="6" t="s">
        <v>4</v>
      </c>
      <c r="D66" s="22">
        <f t="shared" si="3"/>
        <v>1</v>
      </c>
      <c r="E66" s="22">
        <f t="shared" si="4"/>
        <v>0.5</v>
      </c>
      <c r="F66" s="22">
        <f t="shared" si="2"/>
        <v>1.5</v>
      </c>
      <c r="G66" s="1"/>
      <c r="H66" s="1"/>
      <c r="I66" s="1"/>
      <c r="L66" s="1"/>
      <c r="M66" s="1"/>
    </row>
    <row r="67" spans="1:13" ht="15" customHeight="1" thickBot="1" x14ac:dyDescent="0.3">
      <c r="A67" s="7">
        <v>63</v>
      </c>
      <c r="B67" s="6" t="s">
        <v>37</v>
      </c>
      <c r="C67" s="6" t="s">
        <v>5</v>
      </c>
      <c r="D67" s="22">
        <f t="shared" si="3"/>
        <v>1</v>
      </c>
      <c r="E67" s="22">
        <f t="shared" si="4"/>
        <v>0.25</v>
      </c>
      <c r="F67" s="22">
        <f t="shared" si="2"/>
        <v>1.25</v>
      </c>
      <c r="G67" s="1"/>
      <c r="H67" s="1"/>
      <c r="I67" s="1"/>
      <c r="L67" s="1"/>
      <c r="M67" s="1"/>
    </row>
    <row r="68" spans="1:13" ht="15" customHeight="1" thickBot="1" x14ac:dyDescent="0.3">
      <c r="A68" s="7">
        <v>64</v>
      </c>
      <c r="B68" s="6" t="s">
        <v>40</v>
      </c>
      <c r="C68" s="6" t="s">
        <v>4</v>
      </c>
      <c r="D68" s="22">
        <f t="shared" si="3"/>
        <v>3</v>
      </c>
      <c r="E68" s="22">
        <f t="shared" si="4"/>
        <v>0.5</v>
      </c>
      <c r="F68" s="22">
        <f t="shared" si="2"/>
        <v>3.5</v>
      </c>
      <c r="G68" s="1"/>
      <c r="H68" s="1"/>
      <c r="I68" s="1"/>
      <c r="L68" s="1"/>
      <c r="M68" s="1"/>
    </row>
    <row r="69" spans="1:13" ht="15" customHeight="1" thickBot="1" x14ac:dyDescent="0.3">
      <c r="A69" s="7">
        <v>65</v>
      </c>
      <c r="B69" s="6" t="s">
        <v>39</v>
      </c>
      <c r="C69" s="6" t="s">
        <v>4</v>
      </c>
      <c r="D69" s="22">
        <f t="shared" ref="D69:D79" si="5">IF(B69=$H$3,$I$3,IF(B69=$H$4,$I$4,IF(B69=$H$5,$I$5,IF(B69=$H$6,$I$6))))</f>
        <v>2</v>
      </c>
      <c r="E69" s="22">
        <f t="shared" ref="E69:E79" si="6">IF(C69=$J$3,$K$3,IF(C69=$J$4,$K$4,IF(C69=$J$5,$K$5,IF(C69=$J$6,$K$6))))</f>
        <v>0.5</v>
      </c>
      <c r="F69" s="22">
        <f t="shared" si="2"/>
        <v>2.5</v>
      </c>
      <c r="G69" s="1"/>
      <c r="H69" s="1"/>
      <c r="I69" s="1"/>
      <c r="L69" s="1"/>
      <c r="M69" s="1"/>
    </row>
    <row r="70" spans="1:13" ht="15" customHeight="1" thickBot="1" x14ac:dyDescent="0.3">
      <c r="A70" s="7">
        <v>66</v>
      </c>
      <c r="B70" s="6" t="s">
        <v>39</v>
      </c>
      <c r="C70" s="6" t="s">
        <v>4</v>
      </c>
      <c r="D70" s="22">
        <f t="shared" si="5"/>
        <v>2</v>
      </c>
      <c r="E70" s="22">
        <f t="shared" si="6"/>
        <v>0.5</v>
      </c>
      <c r="F70" s="22">
        <f t="shared" ref="F70:F79" si="7">D70+E70</f>
        <v>2.5</v>
      </c>
      <c r="G70" s="1"/>
      <c r="H70" s="1"/>
      <c r="I70" s="1"/>
      <c r="L70" s="1"/>
      <c r="M70" s="1"/>
    </row>
    <row r="71" spans="1:13" ht="15" customHeight="1" thickBot="1" x14ac:dyDescent="0.3">
      <c r="A71" s="7">
        <v>67</v>
      </c>
      <c r="B71" s="6" t="s">
        <v>37</v>
      </c>
      <c r="C71" s="6" t="s">
        <v>4</v>
      </c>
      <c r="D71" s="22">
        <f t="shared" si="5"/>
        <v>1</v>
      </c>
      <c r="E71" s="22">
        <f t="shared" si="6"/>
        <v>0.5</v>
      </c>
      <c r="F71" s="22">
        <f t="shared" si="7"/>
        <v>1.5</v>
      </c>
      <c r="G71" s="1"/>
      <c r="H71" s="1"/>
      <c r="I71" s="1"/>
      <c r="L71" s="1"/>
      <c r="M71" s="1"/>
    </row>
    <row r="72" spans="1:13" ht="15" customHeight="1" thickBot="1" x14ac:dyDescent="0.3">
      <c r="A72" s="7">
        <v>68</v>
      </c>
      <c r="B72" s="6" t="s">
        <v>38</v>
      </c>
      <c r="C72" s="6" t="s">
        <v>5</v>
      </c>
      <c r="D72" s="22">
        <f t="shared" si="5"/>
        <v>4</v>
      </c>
      <c r="E72" s="22">
        <f t="shared" si="6"/>
        <v>0.25</v>
      </c>
      <c r="F72" s="22">
        <f t="shared" si="7"/>
        <v>4.25</v>
      </c>
      <c r="G72" s="1"/>
      <c r="H72" s="1"/>
      <c r="I72" s="1"/>
      <c r="L72" s="1"/>
      <c r="M72" s="1"/>
    </row>
    <row r="73" spans="1:13" ht="15" customHeight="1" thickBot="1" x14ac:dyDescent="0.3">
      <c r="A73" s="7">
        <v>69</v>
      </c>
      <c r="B73" s="6" t="s">
        <v>40</v>
      </c>
      <c r="C73" s="6" t="s">
        <v>5</v>
      </c>
      <c r="D73" s="22">
        <f t="shared" si="5"/>
        <v>3</v>
      </c>
      <c r="E73" s="22">
        <f t="shared" si="6"/>
        <v>0.25</v>
      </c>
      <c r="F73" s="22">
        <f t="shared" si="7"/>
        <v>3.25</v>
      </c>
      <c r="G73" s="1"/>
      <c r="H73" s="1"/>
      <c r="I73" s="1"/>
      <c r="L73" s="1"/>
      <c r="M73" s="1"/>
    </row>
    <row r="74" spans="1:13" ht="15" customHeight="1" thickBot="1" x14ac:dyDescent="0.3">
      <c r="A74" s="7">
        <v>70</v>
      </c>
      <c r="B74" s="6" t="s">
        <v>39</v>
      </c>
      <c r="C74" s="6" t="s">
        <v>5</v>
      </c>
      <c r="D74" s="22">
        <f t="shared" si="5"/>
        <v>2</v>
      </c>
      <c r="E74" s="22">
        <f t="shared" si="6"/>
        <v>0.25</v>
      </c>
      <c r="F74" s="22">
        <f t="shared" si="7"/>
        <v>2.25</v>
      </c>
      <c r="G74" s="1"/>
      <c r="H74" s="1"/>
      <c r="I74" s="1"/>
      <c r="L74" s="1"/>
      <c r="M74" s="1"/>
    </row>
    <row r="75" spans="1:13" ht="15" customHeight="1" thickBot="1" x14ac:dyDescent="0.3">
      <c r="A75" s="7">
        <v>71</v>
      </c>
      <c r="B75" s="6" t="s">
        <v>37</v>
      </c>
      <c r="C75" s="6" t="s">
        <v>5</v>
      </c>
      <c r="D75" s="22">
        <f t="shared" si="5"/>
        <v>1</v>
      </c>
      <c r="E75" s="22">
        <f t="shared" si="6"/>
        <v>0.25</v>
      </c>
      <c r="F75" s="22">
        <f t="shared" si="7"/>
        <v>1.25</v>
      </c>
      <c r="G75" s="1"/>
      <c r="H75" s="1"/>
      <c r="I75" s="1"/>
      <c r="J75" s="1"/>
      <c r="K75" s="1"/>
      <c r="L75" s="1"/>
      <c r="M75" s="1"/>
    </row>
    <row r="76" spans="1:13" ht="15" customHeight="1" thickBot="1" x14ac:dyDescent="0.3">
      <c r="A76" s="7">
        <v>72</v>
      </c>
      <c r="B76" s="6" t="s">
        <v>40</v>
      </c>
      <c r="C76" s="6" t="s">
        <v>4</v>
      </c>
      <c r="D76" s="22">
        <f t="shared" si="5"/>
        <v>3</v>
      </c>
      <c r="E76" s="22">
        <f t="shared" si="6"/>
        <v>0.5</v>
      </c>
      <c r="F76" s="22">
        <f t="shared" si="7"/>
        <v>3.5</v>
      </c>
      <c r="G76" s="1"/>
      <c r="H76" s="1"/>
      <c r="I76" s="1"/>
      <c r="J76" s="1"/>
      <c r="K76" s="1"/>
      <c r="L76" s="1"/>
      <c r="M76" s="1"/>
    </row>
    <row r="77" spans="1:13" ht="15" customHeight="1" thickBot="1" x14ac:dyDescent="0.3">
      <c r="A77" s="7">
        <v>73</v>
      </c>
      <c r="B77" s="6" t="s">
        <v>40</v>
      </c>
      <c r="C77" s="6" t="s">
        <v>4</v>
      </c>
      <c r="D77" s="22">
        <f t="shared" si="5"/>
        <v>3</v>
      </c>
      <c r="E77" s="22">
        <f t="shared" si="6"/>
        <v>0.5</v>
      </c>
      <c r="F77" s="22">
        <f t="shared" si="7"/>
        <v>3.5</v>
      </c>
      <c r="G77" s="1"/>
      <c r="H77" s="1"/>
      <c r="I77" s="1"/>
      <c r="J77" s="1"/>
      <c r="K77" s="1"/>
      <c r="L77" s="1"/>
      <c r="M77" s="1"/>
    </row>
    <row r="78" spans="1:13" ht="15" customHeight="1" thickBot="1" x14ac:dyDescent="0.3">
      <c r="A78" s="7">
        <v>74</v>
      </c>
      <c r="B78" s="6" t="s">
        <v>39</v>
      </c>
      <c r="C78" s="6" t="s">
        <v>4</v>
      </c>
      <c r="D78" s="22">
        <f t="shared" si="5"/>
        <v>2</v>
      </c>
      <c r="E78" s="22">
        <f t="shared" si="6"/>
        <v>0.5</v>
      </c>
      <c r="F78" s="22">
        <f t="shared" si="7"/>
        <v>2.5</v>
      </c>
      <c r="G78" s="1"/>
      <c r="H78" s="1"/>
      <c r="I78" s="1"/>
      <c r="J78" s="1"/>
      <c r="K78" s="1"/>
      <c r="L78" s="1"/>
      <c r="M78" s="1"/>
    </row>
    <row r="79" spans="1:13" ht="15" customHeight="1" thickBot="1" x14ac:dyDescent="0.3">
      <c r="A79" s="7">
        <v>75</v>
      </c>
      <c r="B79" s="6" t="s">
        <v>40</v>
      </c>
      <c r="C79" s="6" t="s">
        <v>4</v>
      </c>
      <c r="D79" s="22">
        <f t="shared" si="5"/>
        <v>3</v>
      </c>
      <c r="E79" s="22">
        <f t="shared" si="6"/>
        <v>0.5</v>
      </c>
      <c r="F79" s="22">
        <f t="shared" si="7"/>
        <v>3.5</v>
      </c>
      <c r="G79" s="1"/>
      <c r="H79" s="1"/>
      <c r="I79" s="1"/>
      <c r="J79" s="1"/>
      <c r="K79" s="1"/>
      <c r="L79" s="1"/>
      <c r="M79" s="1"/>
    </row>
    <row r="80" spans="1:13" x14ac:dyDescent="0.25">
      <c r="B80" s="40"/>
      <c r="C80" s="40"/>
      <c r="D80" s="22"/>
      <c r="E80" s="22"/>
      <c r="F80" s="22"/>
      <c r="G80" s="1"/>
      <c r="H80" s="1"/>
      <c r="I80" s="1"/>
      <c r="J80" s="1"/>
      <c r="K80" s="1"/>
      <c r="L80" s="1"/>
      <c r="M80" s="1"/>
    </row>
    <row r="81" spans="2:9" x14ac:dyDescent="0.25">
      <c r="D81" s="1"/>
      <c r="E81" s="1"/>
      <c r="F81" s="1"/>
      <c r="H81" s="1"/>
      <c r="I81" s="1"/>
    </row>
    <row r="82" spans="2:9" ht="15.75" x14ac:dyDescent="0.25">
      <c r="D82"/>
      <c r="E82"/>
      <c r="F82"/>
      <c r="G82"/>
    </row>
    <row r="83" spans="2:9" ht="15.75" x14ac:dyDescent="0.25">
      <c r="D83"/>
      <c r="E83"/>
      <c r="F83"/>
      <c r="G83"/>
    </row>
    <row r="84" spans="2:9" ht="15.75" x14ac:dyDescent="0.25">
      <c r="D84"/>
      <c r="E84"/>
      <c r="F84"/>
      <c r="G84"/>
    </row>
    <row r="85" spans="2:9" ht="15.75" x14ac:dyDescent="0.25">
      <c r="D85"/>
      <c r="E85"/>
      <c r="F85"/>
      <c r="G85"/>
    </row>
    <row r="86" spans="2:9" ht="15" x14ac:dyDescent="0.25">
      <c r="G86" s="2"/>
    </row>
    <row r="92" spans="2:9" x14ac:dyDescent="0.25">
      <c r="B92" s="1"/>
    </row>
  </sheetData>
  <autoFilter ref="A4:F79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RowHeight="14.25" x14ac:dyDescent="0.25"/>
  <cols>
    <col min="1" max="1" width="9" style="7"/>
    <col min="2" max="2" width="30.125" style="1" customWidth="1"/>
    <col min="3" max="3" width="12" style="7" customWidth="1"/>
    <col min="4" max="4" width="18.625" style="1" customWidth="1"/>
    <col min="5" max="5" width="19.625" style="7" customWidth="1"/>
    <col min="6" max="6" width="19.125" style="7" customWidth="1"/>
    <col min="7" max="7" width="16.125" style="7" customWidth="1"/>
    <col min="8" max="8" width="19.75" style="7" customWidth="1"/>
    <col min="9" max="16384" width="9" style="1"/>
  </cols>
  <sheetData>
    <row r="1" spans="1:8" ht="15" x14ac:dyDescent="0.25">
      <c r="A1" s="10" t="s">
        <v>52</v>
      </c>
      <c r="B1" s="8"/>
      <c r="C1" s="9"/>
      <c r="D1" s="8"/>
      <c r="E1" s="8"/>
      <c r="F1" s="8"/>
      <c r="G1" s="2"/>
    </row>
    <row r="2" spans="1:8" customFormat="1" ht="15.75" x14ac:dyDescent="0.25"/>
    <row r="3" spans="1:8" customFormat="1" ht="15.75" x14ac:dyDescent="0.25"/>
    <row r="4" spans="1:8" s="7" customFormat="1" ht="85.5" x14ac:dyDescent="0.25">
      <c r="A4" s="15" t="s">
        <v>20</v>
      </c>
      <c r="B4" s="17" t="s">
        <v>6</v>
      </c>
      <c r="C4" s="17" t="s">
        <v>7</v>
      </c>
      <c r="D4" s="17" t="s">
        <v>8</v>
      </c>
      <c r="E4" s="17" t="s">
        <v>10</v>
      </c>
      <c r="F4" s="17" t="s">
        <v>9</v>
      </c>
      <c r="G4" s="21" t="s">
        <v>16</v>
      </c>
      <c r="H4" s="46" t="s">
        <v>50</v>
      </c>
    </row>
    <row r="5" spans="1:8" s="23" customFormat="1" ht="19.5" customHeight="1" thickBot="1" x14ac:dyDescent="0.3">
      <c r="A5" s="7">
        <v>1</v>
      </c>
      <c r="B5" s="4">
        <v>1</v>
      </c>
      <c r="C5" s="4">
        <v>1</v>
      </c>
      <c r="D5" s="4">
        <v>0</v>
      </c>
      <c r="E5" s="4">
        <v>1</v>
      </c>
      <c r="F5" s="4">
        <v>0</v>
      </c>
      <c r="G5" s="7">
        <f>SUM(B5:F5)</f>
        <v>3</v>
      </c>
      <c r="H5" s="7">
        <f>G5/5</f>
        <v>0.6</v>
      </c>
    </row>
    <row r="6" spans="1:8" ht="15" thickBot="1" x14ac:dyDescent="0.3">
      <c r="A6" s="7">
        <v>2</v>
      </c>
      <c r="B6" s="4">
        <v>0</v>
      </c>
      <c r="C6" s="4">
        <v>0</v>
      </c>
      <c r="D6" s="4">
        <v>0</v>
      </c>
      <c r="E6" s="4">
        <v>1</v>
      </c>
      <c r="F6" s="4">
        <v>0</v>
      </c>
      <c r="G6" s="7">
        <f t="shared" ref="G6:G69" si="0">SUM(B6:F6)</f>
        <v>1</v>
      </c>
      <c r="H6" s="7">
        <f t="shared" ref="H6:H69" si="1">G6/5</f>
        <v>0.2</v>
      </c>
    </row>
    <row r="7" spans="1:8" ht="15" thickBot="1" x14ac:dyDescent="0.3">
      <c r="A7" s="7">
        <v>3</v>
      </c>
      <c r="B7" s="6">
        <v>0</v>
      </c>
      <c r="C7" s="6">
        <v>1</v>
      </c>
      <c r="D7" s="4">
        <v>0</v>
      </c>
      <c r="E7" s="6">
        <v>0</v>
      </c>
      <c r="F7" s="6">
        <v>0</v>
      </c>
      <c r="G7" s="7">
        <f t="shared" si="0"/>
        <v>1</v>
      </c>
      <c r="H7" s="7">
        <f t="shared" si="1"/>
        <v>0.2</v>
      </c>
    </row>
    <row r="8" spans="1:8" ht="15" thickBot="1" x14ac:dyDescent="0.3">
      <c r="A8" s="7">
        <v>4</v>
      </c>
      <c r="B8" s="6">
        <v>1</v>
      </c>
      <c r="C8" s="6">
        <v>0</v>
      </c>
      <c r="D8" s="6">
        <v>0</v>
      </c>
      <c r="E8" s="6">
        <v>0</v>
      </c>
      <c r="F8" s="6">
        <v>0</v>
      </c>
      <c r="G8" s="7">
        <f t="shared" si="0"/>
        <v>1</v>
      </c>
      <c r="H8" s="7">
        <f t="shared" si="1"/>
        <v>0.2</v>
      </c>
    </row>
    <row r="9" spans="1:8" ht="15" thickBot="1" x14ac:dyDescent="0.3">
      <c r="A9" s="7">
        <v>5</v>
      </c>
      <c r="B9" s="6">
        <v>0</v>
      </c>
      <c r="C9" s="6">
        <v>0</v>
      </c>
      <c r="D9" s="6">
        <v>0</v>
      </c>
      <c r="E9" s="6">
        <v>1</v>
      </c>
      <c r="F9" s="6">
        <v>0</v>
      </c>
      <c r="G9" s="7">
        <f t="shared" si="0"/>
        <v>1</v>
      </c>
      <c r="H9" s="7">
        <f t="shared" si="1"/>
        <v>0.2</v>
      </c>
    </row>
    <row r="10" spans="1:8" ht="15" thickBot="1" x14ac:dyDescent="0.3">
      <c r="A10" s="7">
        <v>6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7">
        <f t="shared" si="0"/>
        <v>5</v>
      </c>
      <c r="H10" s="7">
        <f t="shared" si="1"/>
        <v>1</v>
      </c>
    </row>
    <row r="11" spans="1:8" ht="15" thickBot="1" x14ac:dyDescent="0.3">
      <c r="A11" s="7">
        <v>7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7">
        <f t="shared" si="0"/>
        <v>5</v>
      </c>
      <c r="H11" s="7">
        <f t="shared" si="1"/>
        <v>1</v>
      </c>
    </row>
    <row r="12" spans="1:8" ht="15" thickBot="1" x14ac:dyDescent="0.3">
      <c r="A12" s="7">
        <v>8</v>
      </c>
      <c r="B12" s="6">
        <v>1</v>
      </c>
      <c r="C12" s="6">
        <v>0</v>
      </c>
      <c r="D12" s="6">
        <v>0</v>
      </c>
      <c r="E12" s="6">
        <v>1</v>
      </c>
      <c r="F12" s="6">
        <v>1</v>
      </c>
      <c r="G12" s="7">
        <f t="shared" si="0"/>
        <v>3</v>
      </c>
      <c r="H12" s="7">
        <f t="shared" si="1"/>
        <v>0.6</v>
      </c>
    </row>
    <row r="13" spans="1:8" ht="15" thickBot="1" x14ac:dyDescent="0.3">
      <c r="A13" s="7">
        <v>9</v>
      </c>
      <c r="B13" s="6">
        <v>1</v>
      </c>
      <c r="C13" s="6">
        <v>0</v>
      </c>
      <c r="D13" s="6">
        <v>0</v>
      </c>
      <c r="E13" s="6">
        <v>1</v>
      </c>
      <c r="F13" s="6">
        <v>0</v>
      </c>
      <c r="G13" s="7">
        <f t="shared" si="0"/>
        <v>2</v>
      </c>
      <c r="H13" s="7">
        <f t="shared" si="1"/>
        <v>0.4</v>
      </c>
    </row>
    <row r="14" spans="1:8" ht="15" thickBot="1" x14ac:dyDescent="0.3">
      <c r="A14" s="7">
        <v>10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7">
        <f t="shared" si="0"/>
        <v>5</v>
      </c>
      <c r="H14" s="7">
        <f t="shared" si="1"/>
        <v>1</v>
      </c>
    </row>
    <row r="15" spans="1:8" ht="15" thickBot="1" x14ac:dyDescent="0.3">
      <c r="A15" s="7">
        <v>11</v>
      </c>
      <c r="B15" s="6">
        <v>1</v>
      </c>
      <c r="C15" s="6">
        <v>1</v>
      </c>
      <c r="D15" s="6">
        <v>0</v>
      </c>
      <c r="E15" s="6">
        <v>1</v>
      </c>
      <c r="F15" s="6">
        <v>0</v>
      </c>
      <c r="G15" s="7">
        <f t="shared" si="0"/>
        <v>3</v>
      </c>
      <c r="H15" s="7">
        <f t="shared" si="1"/>
        <v>0.6</v>
      </c>
    </row>
    <row r="16" spans="1:8" ht="15" thickBot="1" x14ac:dyDescent="0.3">
      <c r="A16" s="7">
        <v>12</v>
      </c>
      <c r="B16" s="6">
        <v>0</v>
      </c>
      <c r="C16" s="6">
        <v>0</v>
      </c>
      <c r="D16" s="6">
        <v>1</v>
      </c>
      <c r="E16" s="6">
        <v>1</v>
      </c>
      <c r="F16" s="6">
        <v>0</v>
      </c>
      <c r="G16" s="7">
        <f t="shared" si="0"/>
        <v>2</v>
      </c>
      <c r="H16" s="7">
        <f t="shared" si="1"/>
        <v>0.4</v>
      </c>
    </row>
    <row r="17" spans="1:8" ht="15" thickBot="1" x14ac:dyDescent="0.3">
      <c r="A17" s="7">
        <v>13</v>
      </c>
      <c r="B17" s="6">
        <v>1</v>
      </c>
      <c r="C17" s="6">
        <v>1</v>
      </c>
      <c r="D17" s="6">
        <v>1</v>
      </c>
      <c r="E17" s="6">
        <v>1</v>
      </c>
      <c r="F17" s="6">
        <v>0</v>
      </c>
      <c r="G17" s="7">
        <f t="shared" si="0"/>
        <v>4</v>
      </c>
      <c r="H17" s="7">
        <f t="shared" si="1"/>
        <v>0.8</v>
      </c>
    </row>
    <row r="18" spans="1:8" ht="15" thickBot="1" x14ac:dyDescent="0.3">
      <c r="A18" s="7">
        <v>14</v>
      </c>
      <c r="B18" s="6">
        <v>0</v>
      </c>
      <c r="C18" s="6">
        <v>0</v>
      </c>
      <c r="D18" s="6">
        <v>0</v>
      </c>
      <c r="E18" s="6">
        <v>0</v>
      </c>
      <c r="F18" s="6">
        <v>1</v>
      </c>
      <c r="G18" s="7">
        <f t="shared" si="0"/>
        <v>1</v>
      </c>
      <c r="H18" s="7">
        <f t="shared" si="1"/>
        <v>0.2</v>
      </c>
    </row>
    <row r="19" spans="1:8" ht="15" thickBot="1" x14ac:dyDescent="0.3">
      <c r="A19" s="7">
        <v>15</v>
      </c>
      <c r="B19" s="6">
        <v>1</v>
      </c>
      <c r="C19" s="6">
        <v>1</v>
      </c>
      <c r="D19" s="6">
        <v>0</v>
      </c>
      <c r="E19" s="6">
        <v>1</v>
      </c>
      <c r="F19" s="6">
        <v>0</v>
      </c>
      <c r="G19" s="7">
        <f t="shared" si="0"/>
        <v>3</v>
      </c>
      <c r="H19" s="7">
        <f t="shared" si="1"/>
        <v>0.6</v>
      </c>
    </row>
    <row r="20" spans="1:8" ht="15" thickBot="1" x14ac:dyDescent="0.3">
      <c r="A20" s="7">
        <v>16</v>
      </c>
      <c r="B20" s="6">
        <v>1</v>
      </c>
      <c r="C20" s="6">
        <v>1</v>
      </c>
      <c r="D20" s="6">
        <v>1</v>
      </c>
      <c r="E20" s="6">
        <v>1</v>
      </c>
      <c r="F20" s="6">
        <v>1</v>
      </c>
      <c r="G20" s="7">
        <f t="shared" si="0"/>
        <v>5</v>
      </c>
      <c r="H20" s="7">
        <f t="shared" si="1"/>
        <v>1</v>
      </c>
    </row>
    <row r="21" spans="1:8" ht="15" thickBot="1" x14ac:dyDescent="0.3">
      <c r="A21" s="7">
        <v>17</v>
      </c>
      <c r="B21" s="6">
        <v>1</v>
      </c>
      <c r="C21" s="40">
        <v>1</v>
      </c>
      <c r="D21" s="40">
        <v>0</v>
      </c>
      <c r="E21" s="40">
        <v>1</v>
      </c>
      <c r="F21" s="40">
        <v>1</v>
      </c>
      <c r="G21" s="7">
        <f t="shared" si="0"/>
        <v>4</v>
      </c>
      <c r="H21" s="7">
        <f t="shared" si="1"/>
        <v>0.8</v>
      </c>
    </row>
    <row r="22" spans="1:8" ht="15" thickBot="1" x14ac:dyDescent="0.3">
      <c r="A22" s="7">
        <v>18</v>
      </c>
      <c r="B22" s="6">
        <v>1</v>
      </c>
      <c r="C22" s="6">
        <v>1</v>
      </c>
      <c r="D22" s="40">
        <v>0</v>
      </c>
      <c r="E22" s="6">
        <v>1</v>
      </c>
      <c r="F22" s="6">
        <v>0</v>
      </c>
      <c r="G22" s="7">
        <f t="shared" si="0"/>
        <v>3</v>
      </c>
      <c r="H22" s="7">
        <f t="shared" si="1"/>
        <v>0.6</v>
      </c>
    </row>
    <row r="23" spans="1:8" ht="15" thickBot="1" x14ac:dyDescent="0.3">
      <c r="A23" s="7">
        <v>19</v>
      </c>
      <c r="B23" s="6">
        <v>1</v>
      </c>
      <c r="C23" s="6">
        <v>1</v>
      </c>
      <c r="D23" s="40">
        <v>0</v>
      </c>
      <c r="E23" s="6">
        <v>1</v>
      </c>
      <c r="F23" s="6">
        <v>1</v>
      </c>
      <c r="G23" s="7">
        <f t="shared" si="0"/>
        <v>4</v>
      </c>
      <c r="H23" s="7">
        <f t="shared" si="1"/>
        <v>0.8</v>
      </c>
    </row>
    <row r="24" spans="1:8" ht="15" thickBot="1" x14ac:dyDescent="0.3">
      <c r="A24" s="7">
        <v>20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7">
        <f t="shared" si="0"/>
        <v>5</v>
      </c>
      <c r="H24" s="7">
        <f t="shared" si="1"/>
        <v>1</v>
      </c>
    </row>
    <row r="25" spans="1:8" ht="15" thickBot="1" x14ac:dyDescent="0.3">
      <c r="A25" s="7">
        <v>21</v>
      </c>
      <c r="B25" s="6">
        <v>1</v>
      </c>
      <c r="C25" s="6">
        <v>1</v>
      </c>
      <c r="D25" s="6">
        <v>1</v>
      </c>
      <c r="E25" s="6">
        <v>1</v>
      </c>
      <c r="F25" s="6">
        <v>1</v>
      </c>
      <c r="G25" s="7">
        <f t="shared" si="0"/>
        <v>5</v>
      </c>
      <c r="H25" s="7">
        <f t="shared" si="1"/>
        <v>1</v>
      </c>
    </row>
    <row r="26" spans="1:8" ht="15" thickBot="1" x14ac:dyDescent="0.3">
      <c r="A26" s="7">
        <v>22</v>
      </c>
      <c r="B26" s="6">
        <v>1</v>
      </c>
      <c r="C26" s="6">
        <v>1</v>
      </c>
      <c r="D26" s="6">
        <v>1</v>
      </c>
      <c r="E26" s="6">
        <v>1</v>
      </c>
      <c r="F26" s="6">
        <v>0</v>
      </c>
      <c r="G26" s="7">
        <f t="shared" si="0"/>
        <v>4</v>
      </c>
      <c r="H26" s="7">
        <f t="shared" si="1"/>
        <v>0.8</v>
      </c>
    </row>
    <row r="27" spans="1:8" ht="15" thickBot="1" x14ac:dyDescent="0.3">
      <c r="A27" s="7">
        <v>23</v>
      </c>
      <c r="B27" s="6">
        <v>1</v>
      </c>
      <c r="C27" s="6">
        <v>0</v>
      </c>
      <c r="D27" s="6">
        <v>0</v>
      </c>
      <c r="E27" s="6">
        <v>1</v>
      </c>
      <c r="F27" s="6">
        <v>0</v>
      </c>
      <c r="G27" s="7">
        <f t="shared" si="0"/>
        <v>2</v>
      </c>
      <c r="H27" s="7">
        <f t="shared" si="1"/>
        <v>0.4</v>
      </c>
    </row>
    <row r="28" spans="1:8" ht="28.5" customHeight="1" thickBot="1" x14ac:dyDescent="0.3">
      <c r="A28" s="7">
        <v>24</v>
      </c>
      <c r="B28" s="6">
        <v>1</v>
      </c>
      <c r="C28" s="6">
        <v>1</v>
      </c>
      <c r="D28" s="6">
        <v>1</v>
      </c>
      <c r="E28" s="6">
        <v>1</v>
      </c>
      <c r="F28" s="6">
        <v>1</v>
      </c>
      <c r="G28" s="7">
        <f t="shared" si="0"/>
        <v>5</v>
      </c>
      <c r="H28" s="7">
        <f t="shared" si="1"/>
        <v>1</v>
      </c>
    </row>
    <row r="29" spans="1:8" ht="15" thickBot="1" x14ac:dyDescent="0.3">
      <c r="A29" s="7">
        <v>25</v>
      </c>
      <c r="B29" s="6">
        <v>0</v>
      </c>
      <c r="C29" s="6">
        <v>0</v>
      </c>
      <c r="D29" s="6">
        <v>0</v>
      </c>
      <c r="E29" s="6">
        <v>1</v>
      </c>
      <c r="F29" s="6">
        <v>1</v>
      </c>
      <c r="G29" s="7">
        <f t="shared" si="0"/>
        <v>2</v>
      </c>
      <c r="H29" s="7">
        <f t="shared" si="1"/>
        <v>0.4</v>
      </c>
    </row>
    <row r="30" spans="1:8" ht="15" thickBot="1" x14ac:dyDescent="0.3">
      <c r="A30" s="7">
        <v>26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7">
        <f t="shared" si="0"/>
        <v>0</v>
      </c>
      <c r="H30" s="7">
        <f t="shared" si="1"/>
        <v>0</v>
      </c>
    </row>
    <row r="31" spans="1:8" ht="15" thickBot="1" x14ac:dyDescent="0.3">
      <c r="A31" s="7">
        <v>27</v>
      </c>
      <c r="B31" s="6">
        <v>0</v>
      </c>
      <c r="C31" s="6">
        <v>0</v>
      </c>
      <c r="D31" s="6">
        <v>0</v>
      </c>
      <c r="E31" s="6">
        <v>1</v>
      </c>
      <c r="F31" s="6">
        <v>0</v>
      </c>
      <c r="G31" s="7">
        <f t="shared" si="0"/>
        <v>1</v>
      </c>
      <c r="H31" s="7">
        <f t="shared" si="1"/>
        <v>0.2</v>
      </c>
    </row>
    <row r="32" spans="1:8" ht="15" thickBot="1" x14ac:dyDescent="0.3">
      <c r="A32" s="7">
        <v>28</v>
      </c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7">
        <f t="shared" si="0"/>
        <v>2</v>
      </c>
      <c r="H32" s="7">
        <f t="shared" si="1"/>
        <v>0.4</v>
      </c>
    </row>
    <row r="33" spans="1:8" ht="15" thickBot="1" x14ac:dyDescent="0.3">
      <c r="A33" s="7">
        <v>29</v>
      </c>
      <c r="B33" s="6">
        <v>1</v>
      </c>
      <c r="C33" s="6">
        <v>0</v>
      </c>
      <c r="D33" s="6">
        <v>0</v>
      </c>
      <c r="E33" s="6">
        <v>1</v>
      </c>
      <c r="F33" s="6">
        <v>0</v>
      </c>
      <c r="G33" s="7">
        <f t="shared" si="0"/>
        <v>2</v>
      </c>
      <c r="H33" s="7">
        <f t="shared" si="1"/>
        <v>0.4</v>
      </c>
    </row>
    <row r="34" spans="1:8" ht="15" thickBot="1" x14ac:dyDescent="0.3">
      <c r="A34" s="7">
        <v>30</v>
      </c>
      <c r="B34" s="6">
        <v>1</v>
      </c>
      <c r="C34" s="6">
        <v>1</v>
      </c>
      <c r="D34" s="6">
        <v>1</v>
      </c>
      <c r="E34" s="6">
        <v>1</v>
      </c>
      <c r="F34" s="6">
        <v>1</v>
      </c>
      <c r="G34" s="7">
        <f t="shared" si="0"/>
        <v>5</v>
      </c>
      <c r="H34" s="7">
        <f t="shared" si="1"/>
        <v>1</v>
      </c>
    </row>
    <row r="35" spans="1:8" ht="15" thickBot="1" x14ac:dyDescent="0.3">
      <c r="A35" s="7">
        <v>31</v>
      </c>
      <c r="B35" s="6">
        <v>1</v>
      </c>
      <c r="C35" s="6">
        <v>1</v>
      </c>
      <c r="D35" s="6">
        <v>1</v>
      </c>
      <c r="E35" s="6">
        <v>1</v>
      </c>
      <c r="F35" s="6">
        <v>1</v>
      </c>
      <c r="G35" s="7">
        <f t="shared" si="0"/>
        <v>5</v>
      </c>
      <c r="H35" s="7">
        <f t="shared" si="1"/>
        <v>1</v>
      </c>
    </row>
    <row r="36" spans="1:8" ht="15" thickBot="1" x14ac:dyDescent="0.3">
      <c r="A36" s="7">
        <v>32</v>
      </c>
      <c r="B36" s="6">
        <v>1</v>
      </c>
      <c r="C36" s="6">
        <v>1</v>
      </c>
      <c r="D36" s="6">
        <v>1</v>
      </c>
      <c r="E36" s="6">
        <v>1</v>
      </c>
      <c r="F36" s="6">
        <v>1</v>
      </c>
      <c r="G36" s="7">
        <f t="shared" si="0"/>
        <v>5</v>
      </c>
      <c r="H36" s="7">
        <f t="shared" si="1"/>
        <v>1</v>
      </c>
    </row>
    <row r="37" spans="1:8" ht="23.25" customHeight="1" thickBot="1" x14ac:dyDescent="0.3">
      <c r="A37" s="7">
        <v>33</v>
      </c>
      <c r="B37" s="6">
        <v>1</v>
      </c>
      <c r="C37" s="6">
        <v>1</v>
      </c>
      <c r="D37" s="6">
        <v>1</v>
      </c>
      <c r="E37" s="6">
        <v>1</v>
      </c>
      <c r="F37" s="6">
        <v>0</v>
      </c>
      <c r="G37" s="7">
        <f t="shared" si="0"/>
        <v>4</v>
      </c>
      <c r="H37" s="7">
        <f t="shared" si="1"/>
        <v>0.8</v>
      </c>
    </row>
    <row r="38" spans="1:8" ht="15" thickBot="1" x14ac:dyDescent="0.3">
      <c r="A38" s="7">
        <v>34</v>
      </c>
      <c r="B38" s="6">
        <v>0</v>
      </c>
      <c r="C38" s="6">
        <v>0</v>
      </c>
      <c r="D38" s="6">
        <v>0</v>
      </c>
      <c r="E38" s="6">
        <v>1</v>
      </c>
      <c r="F38" s="6">
        <v>0</v>
      </c>
      <c r="G38" s="7">
        <f t="shared" si="0"/>
        <v>1</v>
      </c>
      <c r="H38" s="7">
        <f t="shared" si="1"/>
        <v>0.2</v>
      </c>
    </row>
    <row r="39" spans="1:8" ht="15" thickBot="1" x14ac:dyDescent="0.3">
      <c r="A39" s="7">
        <v>35</v>
      </c>
      <c r="B39" s="6">
        <v>1</v>
      </c>
      <c r="C39" s="6">
        <v>1</v>
      </c>
      <c r="D39" s="6">
        <v>1</v>
      </c>
      <c r="E39" s="6">
        <v>0</v>
      </c>
      <c r="F39" s="6">
        <v>1</v>
      </c>
      <c r="G39" s="7">
        <f t="shared" si="0"/>
        <v>4</v>
      </c>
      <c r="H39" s="7">
        <f t="shared" si="1"/>
        <v>0.8</v>
      </c>
    </row>
    <row r="40" spans="1:8" ht="15" thickBot="1" x14ac:dyDescent="0.3">
      <c r="A40" s="7">
        <v>36</v>
      </c>
      <c r="B40" s="6">
        <v>1</v>
      </c>
      <c r="C40" s="6">
        <v>1</v>
      </c>
      <c r="D40" s="6">
        <v>1</v>
      </c>
      <c r="E40" s="6">
        <v>0</v>
      </c>
      <c r="F40" s="6">
        <v>0</v>
      </c>
      <c r="G40" s="7">
        <f t="shared" si="0"/>
        <v>3</v>
      </c>
      <c r="H40" s="7">
        <f t="shared" si="1"/>
        <v>0.6</v>
      </c>
    </row>
    <row r="41" spans="1:8" ht="15" thickBot="1" x14ac:dyDescent="0.3">
      <c r="A41" s="7">
        <v>37</v>
      </c>
      <c r="B41" s="6">
        <v>0</v>
      </c>
      <c r="C41" s="6">
        <v>0</v>
      </c>
      <c r="D41" s="6">
        <v>0</v>
      </c>
      <c r="E41" s="6">
        <v>1</v>
      </c>
      <c r="F41" s="6">
        <v>0</v>
      </c>
      <c r="G41" s="7">
        <f t="shared" si="0"/>
        <v>1</v>
      </c>
      <c r="H41" s="7">
        <f t="shared" si="1"/>
        <v>0.2</v>
      </c>
    </row>
    <row r="42" spans="1:8" ht="15" thickBot="1" x14ac:dyDescent="0.3">
      <c r="A42" s="7">
        <v>38</v>
      </c>
      <c r="B42" s="6">
        <v>1</v>
      </c>
      <c r="C42" s="6">
        <v>1</v>
      </c>
      <c r="D42" s="6">
        <v>1</v>
      </c>
      <c r="E42" s="6">
        <v>1</v>
      </c>
      <c r="F42" s="6">
        <v>1</v>
      </c>
      <c r="G42" s="7">
        <f t="shared" si="0"/>
        <v>5</v>
      </c>
      <c r="H42" s="7">
        <f t="shared" si="1"/>
        <v>1</v>
      </c>
    </row>
    <row r="43" spans="1:8" ht="15" thickBot="1" x14ac:dyDescent="0.3">
      <c r="A43" s="7">
        <v>39</v>
      </c>
      <c r="B43" s="6">
        <v>1</v>
      </c>
      <c r="C43" s="6">
        <v>1</v>
      </c>
      <c r="D43" s="6">
        <v>1</v>
      </c>
      <c r="E43" s="6">
        <v>1</v>
      </c>
      <c r="F43" s="6">
        <v>1</v>
      </c>
      <c r="G43" s="7">
        <f t="shared" si="0"/>
        <v>5</v>
      </c>
      <c r="H43" s="7">
        <f t="shared" si="1"/>
        <v>1</v>
      </c>
    </row>
    <row r="44" spans="1:8" ht="15" thickBot="1" x14ac:dyDescent="0.3">
      <c r="A44" s="7">
        <v>40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G44" s="7">
        <f t="shared" si="0"/>
        <v>5</v>
      </c>
      <c r="H44" s="7">
        <f t="shared" si="1"/>
        <v>1</v>
      </c>
    </row>
    <row r="45" spans="1:8" ht="15" thickBot="1" x14ac:dyDescent="0.3">
      <c r="A45" s="7">
        <v>41</v>
      </c>
      <c r="B45" s="6">
        <v>1</v>
      </c>
      <c r="C45" s="6">
        <v>1</v>
      </c>
      <c r="D45" s="6">
        <v>1</v>
      </c>
      <c r="E45" s="6">
        <v>1</v>
      </c>
      <c r="F45" s="6">
        <v>1</v>
      </c>
      <c r="G45" s="7">
        <f t="shared" si="0"/>
        <v>5</v>
      </c>
      <c r="H45" s="7">
        <f t="shared" si="1"/>
        <v>1</v>
      </c>
    </row>
    <row r="46" spans="1:8" ht="15" thickBot="1" x14ac:dyDescent="0.3">
      <c r="A46" s="7">
        <v>42</v>
      </c>
      <c r="B46" s="6">
        <v>1</v>
      </c>
      <c r="C46" s="6">
        <v>1</v>
      </c>
      <c r="D46" s="6">
        <v>1</v>
      </c>
      <c r="E46" s="6">
        <v>1</v>
      </c>
      <c r="F46" s="6">
        <v>1</v>
      </c>
      <c r="G46" s="7">
        <f t="shared" si="0"/>
        <v>5</v>
      </c>
      <c r="H46" s="7">
        <f t="shared" si="1"/>
        <v>1</v>
      </c>
    </row>
    <row r="47" spans="1:8" ht="15" thickBot="1" x14ac:dyDescent="0.3">
      <c r="A47" s="7">
        <v>43</v>
      </c>
      <c r="B47" s="6">
        <v>1</v>
      </c>
      <c r="C47" s="6">
        <v>1</v>
      </c>
      <c r="D47" s="6">
        <v>1</v>
      </c>
      <c r="E47" s="6">
        <v>1</v>
      </c>
      <c r="F47" s="6">
        <v>0</v>
      </c>
      <c r="G47" s="7">
        <f t="shared" si="0"/>
        <v>4</v>
      </c>
      <c r="H47" s="7">
        <f t="shared" si="1"/>
        <v>0.8</v>
      </c>
    </row>
    <row r="48" spans="1:8" ht="15" thickBot="1" x14ac:dyDescent="0.3">
      <c r="A48" s="7">
        <v>44</v>
      </c>
      <c r="B48" s="6">
        <v>0</v>
      </c>
      <c r="C48" s="6">
        <v>0</v>
      </c>
      <c r="D48" s="6">
        <v>0</v>
      </c>
      <c r="E48" s="6">
        <v>0</v>
      </c>
      <c r="F48" s="6">
        <v>1</v>
      </c>
      <c r="G48" s="7">
        <f t="shared" si="0"/>
        <v>1</v>
      </c>
      <c r="H48" s="7">
        <f t="shared" si="1"/>
        <v>0.2</v>
      </c>
    </row>
    <row r="49" spans="1:8" ht="15" thickBot="1" x14ac:dyDescent="0.3">
      <c r="A49" s="7">
        <v>45</v>
      </c>
      <c r="B49" s="6">
        <v>1</v>
      </c>
      <c r="C49" s="6">
        <v>1</v>
      </c>
      <c r="D49" s="6">
        <v>1</v>
      </c>
      <c r="E49" s="6">
        <v>1</v>
      </c>
      <c r="F49" s="6">
        <v>1</v>
      </c>
      <c r="G49" s="7">
        <f t="shared" si="0"/>
        <v>5</v>
      </c>
      <c r="H49" s="7">
        <f t="shared" si="1"/>
        <v>1</v>
      </c>
    </row>
    <row r="50" spans="1:8" ht="15" thickBot="1" x14ac:dyDescent="0.3">
      <c r="A50" s="7">
        <v>46</v>
      </c>
      <c r="B50" s="6">
        <v>0</v>
      </c>
      <c r="C50" s="6">
        <v>0</v>
      </c>
      <c r="D50" s="6">
        <v>0</v>
      </c>
      <c r="E50" s="6">
        <v>1</v>
      </c>
      <c r="F50" s="6">
        <v>0</v>
      </c>
      <c r="G50" s="7">
        <f t="shared" si="0"/>
        <v>1</v>
      </c>
      <c r="H50" s="7">
        <f t="shared" si="1"/>
        <v>0.2</v>
      </c>
    </row>
    <row r="51" spans="1:8" ht="15" thickBot="1" x14ac:dyDescent="0.3">
      <c r="A51" s="7">
        <v>47</v>
      </c>
      <c r="B51" s="6">
        <v>1</v>
      </c>
      <c r="C51" s="6">
        <v>0</v>
      </c>
      <c r="D51" s="6">
        <v>0</v>
      </c>
      <c r="E51" s="6">
        <v>0</v>
      </c>
      <c r="F51" s="6">
        <v>0</v>
      </c>
      <c r="G51" s="7">
        <f t="shared" si="0"/>
        <v>1</v>
      </c>
      <c r="H51" s="7">
        <f t="shared" si="1"/>
        <v>0.2</v>
      </c>
    </row>
    <row r="52" spans="1:8" ht="15" thickBot="1" x14ac:dyDescent="0.3">
      <c r="A52" s="7">
        <v>48</v>
      </c>
      <c r="B52" s="6">
        <v>1</v>
      </c>
      <c r="C52" s="6">
        <v>1</v>
      </c>
      <c r="D52" s="6">
        <v>1</v>
      </c>
      <c r="E52" s="6">
        <v>1</v>
      </c>
      <c r="F52" s="6">
        <v>0</v>
      </c>
      <c r="G52" s="7">
        <f t="shared" si="0"/>
        <v>4</v>
      </c>
      <c r="H52" s="7">
        <f t="shared" si="1"/>
        <v>0.8</v>
      </c>
    </row>
    <row r="53" spans="1:8" ht="15" thickBot="1" x14ac:dyDescent="0.3">
      <c r="A53" s="7">
        <v>49</v>
      </c>
      <c r="B53" s="6">
        <v>1</v>
      </c>
      <c r="C53" s="6">
        <v>0</v>
      </c>
      <c r="D53" s="6">
        <v>0</v>
      </c>
      <c r="E53" s="6">
        <v>1</v>
      </c>
      <c r="F53" s="6">
        <v>0</v>
      </c>
      <c r="G53" s="7">
        <f t="shared" si="0"/>
        <v>2</v>
      </c>
      <c r="H53" s="7">
        <f t="shared" si="1"/>
        <v>0.4</v>
      </c>
    </row>
    <row r="54" spans="1:8" ht="15" thickBot="1" x14ac:dyDescent="0.3">
      <c r="A54" s="7">
        <v>50</v>
      </c>
      <c r="B54" s="6">
        <v>1</v>
      </c>
      <c r="C54" s="6">
        <v>0</v>
      </c>
      <c r="D54" s="6">
        <v>0</v>
      </c>
      <c r="E54" s="6">
        <v>1</v>
      </c>
      <c r="F54" s="6">
        <v>0</v>
      </c>
      <c r="G54" s="7">
        <f t="shared" si="0"/>
        <v>2</v>
      </c>
      <c r="H54" s="7">
        <f t="shared" si="1"/>
        <v>0.4</v>
      </c>
    </row>
    <row r="55" spans="1:8" ht="15" thickBot="1" x14ac:dyDescent="0.3">
      <c r="A55" s="7">
        <v>51</v>
      </c>
      <c r="B55" s="6">
        <v>1</v>
      </c>
      <c r="C55" s="6">
        <v>0</v>
      </c>
      <c r="D55" s="6">
        <v>1</v>
      </c>
      <c r="E55" s="6">
        <v>1</v>
      </c>
      <c r="F55" s="6">
        <v>0</v>
      </c>
      <c r="G55" s="7">
        <f t="shared" si="0"/>
        <v>3</v>
      </c>
      <c r="H55" s="7">
        <f t="shared" si="1"/>
        <v>0.6</v>
      </c>
    </row>
    <row r="56" spans="1:8" ht="15" thickBot="1" x14ac:dyDescent="0.3">
      <c r="A56" s="7">
        <v>52</v>
      </c>
      <c r="B56" s="6">
        <v>0</v>
      </c>
      <c r="C56" s="6">
        <v>0</v>
      </c>
      <c r="D56" s="6">
        <v>0</v>
      </c>
      <c r="E56" s="6">
        <v>0</v>
      </c>
      <c r="F56" s="6">
        <v>1</v>
      </c>
      <c r="G56" s="7">
        <f t="shared" si="0"/>
        <v>1</v>
      </c>
      <c r="H56" s="7">
        <f t="shared" si="1"/>
        <v>0.2</v>
      </c>
    </row>
    <row r="57" spans="1:8" ht="15" thickBot="1" x14ac:dyDescent="0.3">
      <c r="A57" s="7">
        <v>53</v>
      </c>
      <c r="B57" s="6">
        <v>1</v>
      </c>
      <c r="C57" s="6">
        <v>1</v>
      </c>
      <c r="D57" s="6">
        <v>0</v>
      </c>
      <c r="E57" s="6">
        <v>1</v>
      </c>
      <c r="F57" s="6">
        <v>0</v>
      </c>
      <c r="G57" s="7">
        <f t="shared" si="0"/>
        <v>3</v>
      </c>
      <c r="H57" s="7">
        <f t="shared" si="1"/>
        <v>0.6</v>
      </c>
    </row>
    <row r="58" spans="1:8" ht="15" thickBot="1" x14ac:dyDescent="0.3">
      <c r="A58" s="7">
        <v>54</v>
      </c>
      <c r="B58" s="6">
        <v>1</v>
      </c>
      <c r="C58" s="6">
        <v>0</v>
      </c>
      <c r="D58" s="6">
        <v>1</v>
      </c>
      <c r="E58" s="6">
        <v>1</v>
      </c>
      <c r="F58" s="6">
        <v>1</v>
      </c>
      <c r="G58" s="7">
        <f t="shared" si="0"/>
        <v>4</v>
      </c>
      <c r="H58" s="7">
        <f t="shared" si="1"/>
        <v>0.8</v>
      </c>
    </row>
    <row r="59" spans="1:8" ht="15" thickBot="1" x14ac:dyDescent="0.3">
      <c r="A59" s="7">
        <v>55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7">
        <f t="shared" si="0"/>
        <v>5</v>
      </c>
      <c r="H59" s="7">
        <f t="shared" si="1"/>
        <v>1</v>
      </c>
    </row>
    <row r="60" spans="1:8" ht="15" thickBot="1" x14ac:dyDescent="0.3">
      <c r="A60" s="7">
        <v>56</v>
      </c>
      <c r="B60" s="6">
        <v>0</v>
      </c>
      <c r="C60" s="6">
        <v>0</v>
      </c>
      <c r="D60" s="6">
        <v>0</v>
      </c>
      <c r="E60" s="6">
        <v>1</v>
      </c>
      <c r="F60" s="6">
        <v>0</v>
      </c>
      <c r="G60" s="7">
        <f t="shared" si="0"/>
        <v>1</v>
      </c>
      <c r="H60" s="7">
        <f t="shared" si="1"/>
        <v>0.2</v>
      </c>
    </row>
    <row r="61" spans="1:8" ht="15" thickBot="1" x14ac:dyDescent="0.3">
      <c r="A61" s="7">
        <v>57</v>
      </c>
      <c r="B61" s="6">
        <v>0</v>
      </c>
      <c r="C61" s="6">
        <v>0</v>
      </c>
      <c r="D61" s="6">
        <v>0</v>
      </c>
      <c r="E61" s="6">
        <v>1</v>
      </c>
      <c r="F61" s="6">
        <v>1</v>
      </c>
      <c r="G61" s="7">
        <f t="shared" si="0"/>
        <v>2</v>
      </c>
      <c r="H61" s="7">
        <f t="shared" si="1"/>
        <v>0.4</v>
      </c>
    </row>
    <row r="62" spans="1:8" ht="15" thickBot="1" x14ac:dyDescent="0.3">
      <c r="A62" s="7">
        <v>58</v>
      </c>
      <c r="B62" s="6">
        <v>0</v>
      </c>
      <c r="C62" s="6">
        <v>0</v>
      </c>
      <c r="D62" s="6">
        <v>1</v>
      </c>
      <c r="E62" s="6">
        <v>1</v>
      </c>
      <c r="F62" s="6">
        <v>1</v>
      </c>
      <c r="G62" s="7">
        <f t="shared" si="0"/>
        <v>3</v>
      </c>
      <c r="H62" s="7">
        <f t="shared" si="1"/>
        <v>0.6</v>
      </c>
    </row>
    <row r="63" spans="1:8" ht="15" thickBot="1" x14ac:dyDescent="0.3">
      <c r="A63" s="7">
        <v>59</v>
      </c>
      <c r="B63" s="6">
        <v>1</v>
      </c>
      <c r="C63" s="6">
        <v>0</v>
      </c>
      <c r="D63" s="6">
        <v>1</v>
      </c>
      <c r="E63" s="6">
        <v>1</v>
      </c>
      <c r="F63" s="6">
        <v>0</v>
      </c>
      <c r="G63" s="7">
        <f t="shared" si="0"/>
        <v>3</v>
      </c>
      <c r="H63" s="7">
        <f t="shared" si="1"/>
        <v>0.6</v>
      </c>
    </row>
    <row r="64" spans="1:8" ht="15" thickBot="1" x14ac:dyDescent="0.3">
      <c r="A64" s="7">
        <v>60</v>
      </c>
      <c r="B64" s="6">
        <v>1</v>
      </c>
      <c r="C64" s="6">
        <v>1</v>
      </c>
      <c r="D64" s="6">
        <v>0</v>
      </c>
      <c r="E64" s="6">
        <v>0</v>
      </c>
      <c r="F64" s="6">
        <v>0</v>
      </c>
      <c r="G64" s="7">
        <f t="shared" si="0"/>
        <v>2</v>
      </c>
      <c r="H64" s="7">
        <f t="shared" si="1"/>
        <v>0.4</v>
      </c>
    </row>
    <row r="65" spans="1:8" ht="15" thickBot="1" x14ac:dyDescent="0.3">
      <c r="A65" s="7">
        <v>61</v>
      </c>
      <c r="B65" s="6">
        <v>1</v>
      </c>
      <c r="C65" s="6">
        <v>0</v>
      </c>
      <c r="D65" s="6">
        <v>0</v>
      </c>
      <c r="E65" s="6">
        <v>1</v>
      </c>
      <c r="F65" s="6">
        <v>0</v>
      </c>
      <c r="G65" s="7">
        <f t="shared" si="0"/>
        <v>2</v>
      </c>
      <c r="H65" s="7">
        <f t="shared" si="1"/>
        <v>0.4</v>
      </c>
    </row>
    <row r="66" spans="1:8" ht="21" customHeight="1" thickBot="1" x14ac:dyDescent="0.3">
      <c r="A66" s="7">
        <v>62</v>
      </c>
      <c r="B66" s="6">
        <v>0</v>
      </c>
      <c r="C66" s="6">
        <v>0</v>
      </c>
      <c r="D66" s="6">
        <v>0</v>
      </c>
      <c r="E66" s="6">
        <v>1</v>
      </c>
      <c r="F66" s="6">
        <v>0</v>
      </c>
      <c r="G66" s="7">
        <f t="shared" si="0"/>
        <v>1</v>
      </c>
      <c r="H66" s="7">
        <f t="shared" si="1"/>
        <v>0.2</v>
      </c>
    </row>
    <row r="67" spans="1:8" ht="15" thickBot="1" x14ac:dyDescent="0.3">
      <c r="A67" s="7">
        <v>63</v>
      </c>
      <c r="B67" s="6">
        <v>1</v>
      </c>
      <c r="C67" s="6">
        <v>1</v>
      </c>
      <c r="D67" s="6">
        <v>0</v>
      </c>
      <c r="E67" s="6">
        <v>1</v>
      </c>
      <c r="F67" s="6">
        <v>0</v>
      </c>
      <c r="G67" s="7">
        <f t="shared" si="0"/>
        <v>3</v>
      </c>
      <c r="H67" s="7">
        <f t="shared" si="1"/>
        <v>0.6</v>
      </c>
    </row>
    <row r="68" spans="1:8" ht="15" thickBot="1" x14ac:dyDescent="0.3">
      <c r="A68" s="7">
        <v>64</v>
      </c>
      <c r="B68" s="6">
        <v>1</v>
      </c>
      <c r="C68" s="6">
        <v>1</v>
      </c>
      <c r="D68" s="6">
        <v>0</v>
      </c>
      <c r="E68" s="6">
        <v>1</v>
      </c>
      <c r="F68" s="6">
        <v>0</v>
      </c>
      <c r="G68" s="7">
        <f t="shared" si="0"/>
        <v>3</v>
      </c>
      <c r="H68" s="7">
        <f t="shared" si="1"/>
        <v>0.6</v>
      </c>
    </row>
    <row r="69" spans="1:8" ht="15" thickBot="1" x14ac:dyDescent="0.3">
      <c r="A69" s="7">
        <v>65</v>
      </c>
      <c r="B69" s="6">
        <v>1</v>
      </c>
      <c r="C69" s="6">
        <v>0</v>
      </c>
      <c r="D69" s="6">
        <v>1</v>
      </c>
      <c r="E69" s="6">
        <v>1</v>
      </c>
      <c r="F69" s="6">
        <v>0</v>
      </c>
      <c r="G69" s="7">
        <f t="shared" si="0"/>
        <v>3</v>
      </c>
      <c r="H69" s="7">
        <f t="shared" si="1"/>
        <v>0.6</v>
      </c>
    </row>
    <row r="70" spans="1:8" ht="15" thickBot="1" x14ac:dyDescent="0.3">
      <c r="A70" s="7">
        <v>66</v>
      </c>
      <c r="B70" s="6">
        <v>1</v>
      </c>
      <c r="C70" s="6">
        <v>0</v>
      </c>
      <c r="D70" s="6">
        <v>0</v>
      </c>
      <c r="E70" s="6">
        <v>1</v>
      </c>
      <c r="F70" s="6">
        <v>1</v>
      </c>
      <c r="G70" s="7">
        <f t="shared" ref="G70:G79" si="2">SUM(B70:F70)</f>
        <v>3</v>
      </c>
      <c r="H70" s="7">
        <f t="shared" ref="H70:H79" si="3">G70/5</f>
        <v>0.6</v>
      </c>
    </row>
    <row r="71" spans="1:8" ht="15" thickBot="1" x14ac:dyDescent="0.3">
      <c r="A71" s="7">
        <v>67</v>
      </c>
      <c r="B71" s="6">
        <v>1</v>
      </c>
      <c r="C71" s="6">
        <v>1</v>
      </c>
      <c r="D71" s="6">
        <v>1</v>
      </c>
      <c r="E71" s="6">
        <v>1</v>
      </c>
      <c r="F71" s="6">
        <v>0</v>
      </c>
      <c r="G71" s="7">
        <f t="shared" si="2"/>
        <v>4</v>
      </c>
      <c r="H71" s="7">
        <f t="shared" si="3"/>
        <v>0.8</v>
      </c>
    </row>
    <row r="72" spans="1:8" ht="15" thickBot="1" x14ac:dyDescent="0.3">
      <c r="A72" s="7">
        <v>68</v>
      </c>
      <c r="B72" s="6">
        <v>1</v>
      </c>
      <c r="C72" s="6">
        <v>0</v>
      </c>
      <c r="D72" s="6">
        <v>0</v>
      </c>
      <c r="E72" s="6">
        <v>1</v>
      </c>
      <c r="F72" s="6">
        <v>0</v>
      </c>
      <c r="G72" s="7">
        <f t="shared" si="2"/>
        <v>2</v>
      </c>
      <c r="H72" s="7">
        <f t="shared" si="3"/>
        <v>0.4</v>
      </c>
    </row>
    <row r="73" spans="1:8" ht="15" thickBot="1" x14ac:dyDescent="0.3">
      <c r="A73" s="7">
        <v>69</v>
      </c>
      <c r="B73" s="6">
        <v>1</v>
      </c>
      <c r="C73" s="6">
        <v>1</v>
      </c>
      <c r="D73" s="6">
        <v>1</v>
      </c>
      <c r="E73" s="6">
        <v>1</v>
      </c>
      <c r="F73" s="6">
        <v>1</v>
      </c>
      <c r="G73" s="7">
        <f t="shared" si="2"/>
        <v>5</v>
      </c>
      <c r="H73" s="7">
        <f t="shared" si="3"/>
        <v>1</v>
      </c>
    </row>
    <row r="74" spans="1:8" ht="15" thickBot="1" x14ac:dyDescent="0.3">
      <c r="A74" s="7">
        <v>70</v>
      </c>
      <c r="B74" s="6">
        <v>1</v>
      </c>
      <c r="C74" s="6">
        <v>1</v>
      </c>
      <c r="D74" s="6">
        <v>0</v>
      </c>
      <c r="E74" s="6">
        <v>1</v>
      </c>
      <c r="F74" s="6">
        <v>1</v>
      </c>
      <c r="G74" s="7">
        <f t="shared" si="2"/>
        <v>4</v>
      </c>
      <c r="H74" s="7">
        <f t="shared" si="3"/>
        <v>0.8</v>
      </c>
    </row>
    <row r="75" spans="1:8" ht="15" thickBot="1" x14ac:dyDescent="0.3">
      <c r="A75" s="7">
        <v>71</v>
      </c>
      <c r="B75" s="6">
        <v>1</v>
      </c>
      <c r="C75" s="6">
        <v>0</v>
      </c>
      <c r="D75" s="6">
        <v>1</v>
      </c>
      <c r="E75" s="6">
        <v>1</v>
      </c>
      <c r="F75" s="6">
        <v>1</v>
      </c>
      <c r="G75" s="7">
        <f t="shared" si="2"/>
        <v>4</v>
      </c>
      <c r="H75" s="7">
        <f t="shared" si="3"/>
        <v>0.8</v>
      </c>
    </row>
    <row r="76" spans="1:8" ht="15" thickBot="1" x14ac:dyDescent="0.3">
      <c r="A76" s="7">
        <v>72</v>
      </c>
      <c r="B76" s="6">
        <v>1</v>
      </c>
      <c r="C76" s="6">
        <v>1</v>
      </c>
      <c r="D76" s="6">
        <v>1</v>
      </c>
      <c r="E76" s="6">
        <v>1</v>
      </c>
      <c r="F76" s="6">
        <v>1</v>
      </c>
      <c r="G76" s="7">
        <f t="shared" si="2"/>
        <v>5</v>
      </c>
      <c r="H76" s="7">
        <f t="shared" si="3"/>
        <v>1</v>
      </c>
    </row>
    <row r="77" spans="1:8" ht="15" thickBot="1" x14ac:dyDescent="0.3">
      <c r="A77" s="7">
        <v>73</v>
      </c>
      <c r="B77" s="6">
        <v>1</v>
      </c>
      <c r="C77" s="6">
        <v>1</v>
      </c>
      <c r="D77" s="6">
        <v>1</v>
      </c>
      <c r="E77" s="6">
        <v>1</v>
      </c>
      <c r="F77" s="6">
        <v>1</v>
      </c>
      <c r="G77" s="7">
        <f t="shared" si="2"/>
        <v>5</v>
      </c>
      <c r="H77" s="7">
        <f t="shared" si="3"/>
        <v>1</v>
      </c>
    </row>
    <row r="78" spans="1:8" ht="15" thickBot="1" x14ac:dyDescent="0.3">
      <c r="A78" s="7">
        <v>74</v>
      </c>
      <c r="B78" s="6">
        <v>1</v>
      </c>
      <c r="C78" s="6">
        <v>1</v>
      </c>
      <c r="D78" s="6">
        <v>1</v>
      </c>
      <c r="E78" s="6">
        <v>1</v>
      </c>
      <c r="F78" s="6">
        <v>0</v>
      </c>
      <c r="G78" s="7">
        <f t="shared" si="2"/>
        <v>4</v>
      </c>
      <c r="H78" s="7">
        <f t="shared" si="3"/>
        <v>0.8</v>
      </c>
    </row>
    <row r="79" spans="1:8" ht="15" thickBot="1" x14ac:dyDescent="0.3">
      <c r="A79" s="7">
        <v>75</v>
      </c>
      <c r="B79" s="6">
        <v>1</v>
      </c>
      <c r="C79" s="6">
        <v>1</v>
      </c>
      <c r="D79" s="6">
        <v>1</v>
      </c>
      <c r="E79" s="6">
        <v>1</v>
      </c>
      <c r="F79" s="6">
        <v>1</v>
      </c>
      <c r="G79" s="7">
        <f t="shared" si="2"/>
        <v>5</v>
      </c>
      <c r="H79" s="7">
        <f t="shared" si="3"/>
        <v>1</v>
      </c>
    </row>
    <row r="80" spans="1:8" x14ac:dyDescent="0.25">
      <c r="B80" s="40"/>
      <c r="C80" s="40"/>
      <c r="D80" s="40"/>
      <c r="E80" s="40"/>
      <c r="F80" s="40"/>
      <c r="H80" s="1"/>
    </row>
    <row r="81" spans="2:9" customFormat="1" ht="15.75" x14ac:dyDescent="0.25"/>
    <row r="82" spans="2:9" customFormat="1" ht="15.75" x14ac:dyDescent="0.25"/>
    <row r="83" spans="2:9" ht="15.75" x14ac:dyDescent="0.25">
      <c r="B83" s="2"/>
      <c r="C83" s="2"/>
      <c r="D83" s="2"/>
      <c r="E83" s="2"/>
      <c r="F83" s="2"/>
      <c r="G83"/>
      <c r="H83"/>
      <c r="I83"/>
    </row>
    <row r="84" spans="2:9" ht="15.75" x14ac:dyDescent="0.25">
      <c r="G84"/>
      <c r="H84"/>
      <c r="I84"/>
    </row>
    <row r="85" spans="2:9" ht="15.75" x14ac:dyDescent="0.25">
      <c r="G85"/>
      <c r="H85"/>
      <c r="I85"/>
    </row>
    <row r="86" spans="2:9" ht="15.75" x14ac:dyDescent="0.25">
      <c r="G86"/>
      <c r="H86"/>
      <c r="I86"/>
    </row>
    <row r="87" spans="2:9" ht="15.75" x14ac:dyDescent="0.25">
      <c r="G87"/>
      <c r="H87"/>
      <c r="I87"/>
    </row>
  </sheetData>
  <autoFilter ref="A4:G79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U83" sqref="U83"/>
    </sheetView>
  </sheetViews>
  <sheetFormatPr defaultRowHeight="14.25" x14ac:dyDescent="0.25"/>
  <cols>
    <col min="1" max="1" width="9" style="7"/>
    <col min="2" max="2" width="24.625" style="7" customWidth="1"/>
    <col min="3" max="3" width="24.25" style="7" customWidth="1"/>
    <col min="4" max="4" width="22.625" style="7" customWidth="1"/>
    <col min="5" max="5" width="29" style="7" customWidth="1"/>
    <col min="6" max="6" width="22.625" style="1" customWidth="1"/>
    <col min="7" max="7" width="17.875" style="7" customWidth="1"/>
    <col min="8" max="8" width="16.625" style="1" customWidth="1"/>
    <col min="9" max="9" width="19.125" style="7" customWidth="1"/>
    <col min="10" max="10" width="18.625" style="7" customWidth="1"/>
    <col min="11" max="12" width="20.375" style="7" customWidth="1"/>
    <col min="13" max="13" width="19" style="7" customWidth="1"/>
    <col min="14" max="14" width="17.125" style="7" customWidth="1"/>
    <col min="15" max="15" width="19.75" style="7" customWidth="1"/>
    <col min="16" max="16384" width="9" style="1"/>
  </cols>
  <sheetData>
    <row r="1" spans="1:15" ht="15" x14ac:dyDescent="0.25">
      <c r="A1" s="10" t="s">
        <v>44</v>
      </c>
      <c r="B1" s="8"/>
      <c r="C1" s="9"/>
      <c r="D1" s="8"/>
      <c r="E1" s="8"/>
      <c r="F1" s="8"/>
      <c r="G1" s="8"/>
      <c r="H1" s="8"/>
      <c r="I1" s="9"/>
      <c r="J1" s="9"/>
      <c r="K1" s="9"/>
      <c r="L1" s="9"/>
      <c r="M1" s="9"/>
      <c r="N1" s="2"/>
    </row>
    <row r="2" spans="1:15" customFormat="1" ht="15.75" x14ac:dyDescent="0.25"/>
    <row r="3" spans="1:15" customFormat="1" ht="15.75" x14ac:dyDescent="0.25"/>
    <row r="4" spans="1:15" s="7" customFormat="1" ht="85.5" x14ac:dyDescent="0.25">
      <c r="A4" s="15" t="s">
        <v>20</v>
      </c>
      <c r="B4" s="18" t="s">
        <v>26</v>
      </c>
      <c r="C4" s="18" t="s">
        <v>11</v>
      </c>
      <c r="D4" s="18" t="s">
        <v>27</v>
      </c>
      <c r="E4" s="18" t="s">
        <v>12</v>
      </c>
      <c r="F4" s="18" t="s">
        <v>28</v>
      </c>
      <c r="G4" s="18" t="s">
        <v>13</v>
      </c>
      <c r="H4" s="18" t="s">
        <v>14</v>
      </c>
      <c r="I4" s="18" t="s">
        <v>45</v>
      </c>
      <c r="J4" s="18" t="s">
        <v>46</v>
      </c>
      <c r="K4" s="18" t="s">
        <v>47</v>
      </c>
      <c r="L4" s="18" t="s">
        <v>48</v>
      </c>
      <c r="M4" s="18" t="s">
        <v>49</v>
      </c>
      <c r="N4" s="21" t="s">
        <v>17</v>
      </c>
      <c r="O4" s="46" t="s">
        <v>51</v>
      </c>
    </row>
    <row r="5" spans="1:15" s="23" customFormat="1" ht="19.5" customHeight="1" thickBot="1" x14ac:dyDescent="0.3">
      <c r="A5" s="7">
        <v>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1</v>
      </c>
      <c r="J5" s="4">
        <v>1</v>
      </c>
      <c r="K5" s="4">
        <v>0</v>
      </c>
      <c r="L5" s="4">
        <v>0</v>
      </c>
      <c r="M5" s="4">
        <v>1</v>
      </c>
      <c r="N5" s="45">
        <f>SUM(B5:M5)</f>
        <v>4</v>
      </c>
      <c r="O5" s="30">
        <f>N5/12</f>
        <v>0.33333333333333331</v>
      </c>
    </row>
    <row r="6" spans="1:15" ht="15" thickBot="1" x14ac:dyDescent="0.3">
      <c r="A6" s="7">
        <v>2</v>
      </c>
      <c r="B6" s="4">
        <v>0</v>
      </c>
      <c r="C6" s="4">
        <v>0</v>
      </c>
      <c r="D6" s="4">
        <v>1</v>
      </c>
      <c r="E6" s="4">
        <v>1</v>
      </c>
      <c r="F6" s="4">
        <v>0</v>
      </c>
      <c r="G6" s="4">
        <v>0</v>
      </c>
      <c r="H6" s="4">
        <v>0</v>
      </c>
      <c r="I6" s="4">
        <v>0</v>
      </c>
      <c r="J6" s="4">
        <v>1</v>
      </c>
      <c r="K6" s="4">
        <v>0</v>
      </c>
      <c r="L6" s="4">
        <v>0</v>
      </c>
      <c r="M6" s="4">
        <v>1</v>
      </c>
      <c r="N6" s="45">
        <f t="shared" ref="N6:N69" si="0">SUM(B6:M6)</f>
        <v>4</v>
      </c>
      <c r="O6" s="30">
        <f t="shared" ref="O6:O69" si="1">N6/12</f>
        <v>0.33333333333333331</v>
      </c>
    </row>
    <row r="7" spans="1:15" ht="15" thickBot="1" x14ac:dyDescent="0.3">
      <c r="A7" s="7">
        <v>3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1</v>
      </c>
      <c r="L7" s="6">
        <v>1</v>
      </c>
      <c r="M7" s="6">
        <v>0</v>
      </c>
      <c r="N7" s="45">
        <f t="shared" si="0"/>
        <v>4</v>
      </c>
      <c r="O7" s="30">
        <f t="shared" si="1"/>
        <v>0.33333333333333331</v>
      </c>
    </row>
    <row r="8" spans="1:15" ht="15" thickBot="1" x14ac:dyDescent="0.3">
      <c r="A8" s="7">
        <v>4</v>
      </c>
      <c r="B8" s="6">
        <v>0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1</v>
      </c>
      <c r="J8" s="6">
        <v>1</v>
      </c>
      <c r="K8" s="6">
        <v>1</v>
      </c>
      <c r="L8" s="6">
        <v>1</v>
      </c>
      <c r="M8" s="6">
        <v>0</v>
      </c>
      <c r="N8" s="45">
        <f t="shared" si="0"/>
        <v>5</v>
      </c>
      <c r="O8" s="30">
        <f t="shared" si="1"/>
        <v>0.41666666666666669</v>
      </c>
    </row>
    <row r="9" spans="1:15" ht="15" thickBot="1" x14ac:dyDescent="0.3">
      <c r="A9" s="7">
        <v>5</v>
      </c>
      <c r="B9" s="6">
        <v>0</v>
      </c>
      <c r="C9" s="6">
        <v>0</v>
      </c>
      <c r="D9" s="6">
        <v>0</v>
      </c>
      <c r="E9" s="6">
        <v>0</v>
      </c>
      <c r="F9" s="6">
        <v>1</v>
      </c>
      <c r="G9" s="6">
        <v>1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45">
        <f t="shared" si="0"/>
        <v>3</v>
      </c>
      <c r="O9" s="30">
        <f t="shared" si="1"/>
        <v>0.25</v>
      </c>
    </row>
    <row r="10" spans="1:15" ht="15" thickBot="1" x14ac:dyDescent="0.3">
      <c r="A10" s="7">
        <v>6</v>
      </c>
      <c r="B10" s="6">
        <v>0</v>
      </c>
      <c r="C10" s="6">
        <v>0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45">
        <f t="shared" si="0"/>
        <v>2</v>
      </c>
      <c r="O10" s="30">
        <f t="shared" si="1"/>
        <v>0.16666666666666666</v>
      </c>
    </row>
    <row r="11" spans="1:15" ht="15" thickBot="1" x14ac:dyDescent="0.3">
      <c r="A11" s="7">
        <v>7</v>
      </c>
      <c r="B11" s="6">
        <v>0</v>
      </c>
      <c r="C11" s="6">
        <v>0</v>
      </c>
      <c r="D11" s="6">
        <v>1</v>
      </c>
      <c r="E11" s="6">
        <v>1</v>
      </c>
      <c r="F11" s="6">
        <v>1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1</v>
      </c>
      <c r="M11" s="6">
        <v>0</v>
      </c>
      <c r="N11" s="45">
        <f t="shared" si="0"/>
        <v>5</v>
      </c>
      <c r="O11" s="30">
        <f t="shared" si="1"/>
        <v>0.41666666666666669</v>
      </c>
    </row>
    <row r="12" spans="1:15" ht="15" thickBot="1" x14ac:dyDescent="0.3">
      <c r="A12" s="7">
        <v>8</v>
      </c>
      <c r="B12" s="6">
        <v>0</v>
      </c>
      <c r="C12" s="6">
        <v>0</v>
      </c>
      <c r="D12" s="6">
        <v>1</v>
      </c>
      <c r="E12" s="6">
        <v>1</v>
      </c>
      <c r="F12" s="6">
        <v>0</v>
      </c>
      <c r="G12" s="6">
        <v>0</v>
      </c>
      <c r="H12" s="6">
        <v>0</v>
      </c>
      <c r="I12" s="6">
        <v>1</v>
      </c>
      <c r="J12" s="6">
        <v>1</v>
      </c>
      <c r="K12" s="6">
        <v>0</v>
      </c>
      <c r="L12" s="6">
        <v>0</v>
      </c>
      <c r="M12" s="6">
        <v>0</v>
      </c>
      <c r="N12" s="45">
        <f t="shared" si="0"/>
        <v>4</v>
      </c>
      <c r="O12" s="30">
        <f t="shared" si="1"/>
        <v>0.33333333333333331</v>
      </c>
    </row>
    <row r="13" spans="1:15" ht="15" thickBot="1" x14ac:dyDescent="0.3">
      <c r="A13" s="7">
        <v>9</v>
      </c>
      <c r="B13" s="6">
        <v>1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45">
        <f t="shared" si="0"/>
        <v>8</v>
      </c>
      <c r="O13" s="30">
        <f t="shared" si="1"/>
        <v>0.66666666666666663</v>
      </c>
    </row>
    <row r="14" spans="1:15" ht="15" thickBot="1" x14ac:dyDescent="0.3">
      <c r="A14" s="7">
        <v>10</v>
      </c>
      <c r="B14" s="6">
        <v>1</v>
      </c>
      <c r="C14" s="6">
        <v>1</v>
      </c>
      <c r="D14" s="6">
        <v>0</v>
      </c>
      <c r="E14" s="6">
        <v>1</v>
      </c>
      <c r="F14" s="6">
        <v>1</v>
      </c>
      <c r="G14" s="6">
        <v>1</v>
      </c>
      <c r="H14" s="6">
        <v>0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45">
        <f t="shared" si="0"/>
        <v>10</v>
      </c>
      <c r="O14" s="30">
        <f t="shared" si="1"/>
        <v>0.83333333333333337</v>
      </c>
    </row>
    <row r="15" spans="1:15" ht="15" thickBot="1" x14ac:dyDescent="0.3">
      <c r="A15" s="7">
        <v>11</v>
      </c>
      <c r="B15" s="6">
        <v>0</v>
      </c>
      <c r="C15" s="6">
        <v>1</v>
      </c>
      <c r="D15" s="6">
        <v>1</v>
      </c>
      <c r="E15" s="6">
        <v>0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0</v>
      </c>
      <c r="M15" s="6">
        <v>1</v>
      </c>
      <c r="N15" s="45">
        <f t="shared" si="0"/>
        <v>9</v>
      </c>
      <c r="O15" s="30">
        <f t="shared" si="1"/>
        <v>0.75</v>
      </c>
    </row>
    <row r="16" spans="1:15" ht="15" thickBot="1" x14ac:dyDescent="0.3">
      <c r="A16" s="7">
        <v>12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45">
        <f t="shared" si="0"/>
        <v>2</v>
      </c>
      <c r="O16" s="30">
        <f t="shared" si="1"/>
        <v>0.16666666666666666</v>
      </c>
    </row>
    <row r="17" spans="1:15" ht="15" thickBot="1" x14ac:dyDescent="0.3">
      <c r="A17" s="7">
        <v>13</v>
      </c>
      <c r="B17" s="6">
        <v>0</v>
      </c>
      <c r="C17" s="6">
        <v>1</v>
      </c>
      <c r="D17" s="6">
        <v>0</v>
      </c>
      <c r="E17" s="6">
        <v>1</v>
      </c>
      <c r="F17" s="6">
        <v>1</v>
      </c>
      <c r="G17" s="6">
        <v>1</v>
      </c>
      <c r="H17" s="6">
        <v>1</v>
      </c>
      <c r="I17" s="6">
        <v>0</v>
      </c>
      <c r="J17" s="6">
        <v>1</v>
      </c>
      <c r="K17" s="6">
        <v>1</v>
      </c>
      <c r="L17" s="6">
        <v>0</v>
      </c>
      <c r="M17" s="6">
        <v>1</v>
      </c>
      <c r="N17" s="45">
        <f t="shared" si="0"/>
        <v>8</v>
      </c>
      <c r="O17" s="30">
        <f t="shared" si="1"/>
        <v>0.66666666666666663</v>
      </c>
    </row>
    <row r="18" spans="1:15" ht="15" thickBot="1" x14ac:dyDescent="0.3">
      <c r="A18" s="7">
        <v>14</v>
      </c>
      <c r="B18" s="6">
        <v>1</v>
      </c>
      <c r="C18" s="6">
        <v>0</v>
      </c>
      <c r="D18" s="6">
        <v>1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1</v>
      </c>
      <c r="N18" s="45">
        <f t="shared" si="0"/>
        <v>5</v>
      </c>
      <c r="O18" s="30">
        <f t="shared" si="1"/>
        <v>0.41666666666666669</v>
      </c>
    </row>
    <row r="19" spans="1:15" ht="15" thickBot="1" x14ac:dyDescent="0.3">
      <c r="A19" s="7">
        <v>15</v>
      </c>
      <c r="B19" s="6">
        <v>1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1</v>
      </c>
      <c r="M19" s="6">
        <v>0</v>
      </c>
      <c r="N19" s="45">
        <f t="shared" si="0"/>
        <v>4</v>
      </c>
      <c r="O19" s="30">
        <f t="shared" si="1"/>
        <v>0.33333333333333331</v>
      </c>
    </row>
    <row r="20" spans="1:15" ht="15" thickBot="1" x14ac:dyDescent="0.3">
      <c r="A20" s="7">
        <v>16</v>
      </c>
      <c r="B20" s="6">
        <v>0</v>
      </c>
      <c r="C20" s="6">
        <v>0</v>
      </c>
      <c r="D20" s="6">
        <v>0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45">
        <f t="shared" si="0"/>
        <v>9</v>
      </c>
      <c r="O20" s="30">
        <f t="shared" si="1"/>
        <v>0.75</v>
      </c>
    </row>
    <row r="21" spans="1:15" ht="15" thickBot="1" x14ac:dyDescent="0.3">
      <c r="A21" s="7">
        <v>17</v>
      </c>
      <c r="B21" s="40">
        <v>0</v>
      </c>
      <c r="C21" s="40">
        <v>0</v>
      </c>
      <c r="D21" s="40">
        <v>0</v>
      </c>
      <c r="E21" s="40">
        <v>1</v>
      </c>
      <c r="F21" s="40">
        <v>1</v>
      </c>
      <c r="G21" s="40">
        <v>1</v>
      </c>
      <c r="H21" s="40">
        <v>1</v>
      </c>
      <c r="I21" s="40">
        <v>0</v>
      </c>
      <c r="J21" s="40">
        <v>0</v>
      </c>
      <c r="K21" s="40">
        <v>1</v>
      </c>
      <c r="L21" s="40">
        <v>0</v>
      </c>
      <c r="M21" s="40">
        <v>0</v>
      </c>
      <c r="N21" s="45">
        <f t="shared" si="0"/>
        <v>5</v>
      </c>
      <c r="O21" s="30">
        <f t="shared" si="1"/>
        <v>0.41666666666666669</v>
      </c>
    </row>
    <row r="22" spans="1:15" ht="15" thickBot="1" x14ac:dyDescent="0.3">
      <c r="A22" s="7">
        <v>18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45">
        <f t="shared" si="0"/>
        <v>2</v>
      </c>
      <c r="O22" s="30">
        <f t="shared" si="1"/>
        <v>0.16666666666666666</v>
      </c>
    </row>
    <row r="23" spans="1:15" ht="15" thickBot="1" x14ac:dyDescent="0.3">
      <c r="A23" s="7">
        <v>19</v>
      </c>
      <c r="B23" s="6">
        <v>1</v>
      </c>
      <c r="C23" s="6">
        <v>1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45">
        <f t="shared" si="0"/>
        <v>8</v>
      </c>
      <c r="O23" s="30">
        <f t="shared" si="1"/>
        <v>0.66666666666666663</v>
      </c>
    </row>
    <row r="24" spans="1:15" ht="15" thickBot="1" x14ac:dyDescent="0.3">
      <c r="A24" s="7">
        <v>20</v>
      </c>
      <c r="B24" s="6">
        <v>0</v>
      </c>
      <c r="C24" s="6">
        <v>1</v>
      </c>
      <c r="D24" s="6">
        <v>0</v>
      </c>
      <c r="E24" s="6">
        <v>1</v>
      </c>
      <c r="F24" s="6">
        <v>1</v>
      </c>
      <c r="G24" s="6">
        <v>1</v>
      </c>
      <c r="H24" s="6">
        <v>0</v>
      </c>
      <c r="I24" s="6">
        <v>1</v>
      </c>
      <c r="J24" s="6">
        <v>1</v>
      </c>
      <c r="K24" s="6">
        <v>1</v>
      </c>
      <c r="L24" s="6">
        <v>1</v>
      </c>
      <c r="M24" s="6">
        <v>0</v>
      </c>
      <c r="N24" s="45">
        <f t="shared" si="0"/>
        <v>8</v>
      </c>
      <c r="O24" s="30">
        <f t="shared" si="1"/>
        <v>0.66666666666666663</v>
      </c>
    </row>
    <row r="25" spans="1:15" ht="15" thickBot="1" x14ac:dyDescent="0.3">
      <c r="A25" s="7">
        <v>21</v>
      </c>
      <c r="B25" s="6">
        <v>0</v>
      </c>
      <c r="C25" s="6">
        <v>0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</v>
      </c>
      <c r="L25" s="6">
        <v>1</v>
      </c>
      <c r="M25" s="6">
        <v>1</v>
      </c>
      <c r="N25" s="45">
        <f t="shared" si="0"/>
        <v>4</v>
      </c>
      <c r="O25" s="30">
        <f t="shared" si="1"/>
        <v>0.33333333333333331</v>
      </c>
    </row>
    <row r="26" spans="1:15" ht="15" thickBot="1" x14ac:dyDescent="0.3">
      <c r="A26" s="7">
        <v>22</v>
      </c>
      <c r="B26" s="6">
        <v>0</v>
      </c>
      <c r="C26" s="6">
        <v>0</v>
      </c>
      <c r="D26" s="6">
        <v>1</v>
      </c>
      <c r="E26" s="6">
        <v>1</v>
      </c>
      <c r="F26" s="6">
        <v>0</v>
      </c>
      <c r="G26" s="6">
        <v>0</v>
      </c>
      <c r="H26" s="6">
        <v>1</v>
      </c>
      <c r="I26" s="6">
        <v>0</v>
      </c>
      <c r="J26" s="6">
        <v>1</v>
      </c>
      <c r="K26" s="6">
        <v>0</v>
      </c>
      <c r="L26" s="6">
        <v>0</v>
      </c>
      <c r="M26" s="6">
        <v>0</v>
      </c>
      <c r="N26" s="45">
        <f t="shared" si="0"/>
        <v>4</v>
      </c>
      <c r="O26" s="30">
        <f t="shared" si="1"/>
        <v>0.33333333333333331</v>
      </c>
    </row>
    <row r="27" spans="1:15" ht="15" thickBot="1" x14ac:dyDescent="0.3">
      <c r="A27" s="7">
        <v>23</v>
      </c>
      <c r="B27" s="6">
        <v>0</v>
      </c>
      <c r="C27" s="6">
        <v>0</v>
      </c>
      <c r="D27" s="6">
        <v>0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45">
        <f t="shared" si="0"/>
        <v>9</v>
      </c>
      <c r="O27" s="30">
        <f t="shared" si="1"/>
        <v>0.75</v>
      </c>
    </row>
    <row r="28" spans="1:15" ht="28.5" customHeight="1" thickBot="1" x14ac:dyDescent="0.3">
      <c r="A28" s="7">
        <v>24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6">
        <v>1</v>
      </c>
      <c r="K28" s="6">
        <v>1</v>
      </c>
      <c r="L28" s="6">
        <v>0</v>
      </c>
      <c r="M28" s="6">
        <v>1</v>
      </c>
      <c r="N28" s="45">
        <f t="shared" si="0"/>
        <v>4</v>
      </c>
      <c r="O28" s="30">
        <f t="shared" si="1"/>
        <v>0.33333333333333331</v>
      </c>
    </row>
    <row r="29" spans="1:15" ht="15" thickBot="1" x14ac:dyDescent="0.3">
      <c r="A29" s="7">
        <v>25</v>
      </c>
      <c r="B29" s="6">
        <v>0</v>
      </c>
      <c r="C29" s="6">
        <v>1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1</v>
      </c>
      <c r="K29" s="6">
        <v>1</v>
      </c>
      <c r="L29" s="6">
        <v>1</v>
      </c>
      <c r="M29" s="6">
        <v>0</v>
      </c>
      <c r="N29" s="45">
        <f t="shared" si="0"/>
        <v>6</v>
      </c>
      <c r="O29" s="30">
        <f t="shared" si="1"/>
        <v>0.5</v>
      </c>
    </row>
    <row r="30" spans="1:15" ht="15" thickBot="1" x14ac:dyDescent="0.3">
      <c r="A30" s="7">
        <v>26</v>
      </c>
      <c r="B30" s="6">
        <v>0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1</v>
      </c>
      <c r="K30" s="6">
        <v>0</v>
      </c>
      <c r="L30" s="6">
        <v>0</v>
      </c>
      <c r="M30" s="6">
        <v>1</v>
      </c>
      <c r="N30" s="45">
        <f t="shared" si="0"/>
        <v>3</v>
      </c>
      <c r="O30" s="30">
        <f t="shared" si="1"/>
        <v>0.25</v>
      </c>
    </row>
    <row r="31" spans="1:15" ht="15" thickBot="1" x14ac:dyDescent="0.3">
      <c r="A31" s="7">
        <v>27</v>
      </c>
      <c r="B31" s="6">
        <v>0</v>
      </c>
      <c r="C31" s="6">
        <v>0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45">
        <f t="shared" si="0"/>
        <v>2</v>
      </c>
      <c r="O31" s="30">
        <f t="shared" si="1"/>
        <v>0.16666666666666666</v>
      </c>
    </row>
    <row r="32" spans="1:15" ht="15" thickBot="1" x14ac:dyDescent="0.3">
      <c r="A32" s="7">
        <v>28</v>
      </c>
      <c r="B32" s="6">
        <v>0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1</v>
      </c>
      <c r="J32" s="6">
        <v>1</v>
      </c>
      <c r="K32" s="6">
        <v>0</v>
      </c>
      <c r="L32" s="6">
        <v>1</v>
      </c>
      <c r="M32" s="6">
        <v>1</v>
      </c>
      <c r="N32" s="45">
        <f t="shared" si="0"/>
        <v>5</v>
      </c>
      <c r="O32" s="30">
        <f t="shared" si="1"/>
        <v>0.41666666666666669</v>
      </c>
    </row>
    <row r="33" spans="1:15" ht="15" thickBot="1" x14ac:dyDescent="0.3">
      <c r="A33" s="7">
        <v>29</v>
      </c>
      <c r="B33" s="6">
        <v>1</v>
      </c>
      <c r="C33" s="6">
        <v>0</v>
      </c>
      <c r="D33" s="6">
        <v>0</v>
      </c>
      <c r="E33" s="6">
        <v>1</v>
      </c>
      <c r="F33" s="6">
        <v>1</v>
      </c>
      <c r="G33" s="6">
        <v>1</v>
      </c>
      <c r="H33" s="6">
        <v>1</v>
      </c>
      <c r="I33" s="6">
        <v>0</v>
      </c>
      <c r="J33" s="6">
        <v>1</v>
      </c>
      <c r="K33" s="6">
        <v>0</v>
      </c>
      <c r="L33" s="6">
        <v>0</v>
      </c>
      <c r="M33" s="6">
        <v>0</v>
      </c>
      <c r="N33" s="45">
        <f t="shared" si="0"/>
        <v>6</v>
      </c>
      <c r="O33" s="30">
        <f t="shared" si="1"/>
        <v>0.5</v>
      </c>
    </row>
    <row r="34" spans="1:15" ht="15" thickBot="1" x14ac:dyDescent="0.3">
      <c r="A34" s="7">
        <v>30</v>
      </c>
      <c r="B34" s="6">
        <v>0</v>
      </c>
      <c r="C34" s="6">
        <v>1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45">
        <f t="shared" si="0"/>
        <v>11</v>
      </c>
      <c r="O34" s="30">
        <f t="shared" si="1"/>
        <v>0.91666666666666663</v>
      </c>
    </row>
    <row r="35" spans="1:15" ht="15" thickBot="1" x14ac:dyDescent="0.3">
      <c r="A35" s="7">
        <v>31</v>
      </c>
      <c r="B35" s="6">
        <v>0</v>
      </c>
      <c r="C35" s="6">
        <v>0</v>
      </c>
      <c r="D35" s="6">
        <v>0</v>
      </c>
      <c r="E35" s="6">
        <v>1</v>
      </c>
      <c r="F35" s="6">
        <v>1</v>
      </c>
      <c r="G35" s="6">
        <v>0</v>
      </c>
      <c r="H35" s="6">
        <v>1</v>
      </c>
      <c r="I35" s="6">
        <v>0</v>
      </c>
      <c r="J35" s="6">
        <v>1</v>
      </c>
      <c r="K35" s="6">
        <v>0</v>
      </c>
      <c r="L35" s="6">
        <v>0</v>
      </c>
      <c r="M35" s="6">
        <v>1</v>
      </c>
      <c r="N35" s="45">
        <f t="shared" si="0"/>
        <v>5</v>
      </c>
      <c r="O35" s="30">
        <f t="shared" si="1"/>
        <v>0.41666666666666669</v>
      </c>
    </row>
    <row r="36" spans="1:15" ht="15" thickBot="1" x14ac:dyDescent="0.3">
      <c r="A36" s="7">
        <v>32</v>
      </c>
      <c r="B36" s="6">
        <v>0</v>
      </c>
      <c r="C36" s="6">
        <v>0</v>
      </c>
      <c r="D36" s="6">
        <v>0</v>
      </c>
      <c r="E36" s="6">
        <v>1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45">
        <f t="shared" si="0"/>
        <v>2</v>
      </c>
      <c r="O36" s="30">
        <f t="shared" si="1"/>
        <v>0.16666666666666666</v>
      </c>
    </row>
    <row r="37" spans="1:15" ht="23.25" customHeight="1" thickBot="1" x14ac:dyDescent="0.3">
      <c r="A37" s="7">
        <v>33</v>
      </c>
      <c r="B37" s="6">
        <v>0</v>
      </c>
      <c r="C37" s="6">
        <v>0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1</v>
      </c>
      <c r="J37" s="6">
        <v>1</v>
      </c>
      <c r="K37" s="6">
        <v>0</v>
      </c>
      <c r="L37" s="6">
        <v>0</v>
      </c>
      <c r="M37" s="6">
        <v>0</v>
      </c>
      <c r="N37" s="45">
        <f t="shared" si="0"/>
        <v>3</v>
      </c>
      <c r="O37" s="30">
        <f t="shared" si="1"/>
        <v>0.25</v>
      </c>
    </row>
    <row r="38" spans="1:15" ht="15" thickBot="1" x14ac:dyDescent="0.3">
      <c r="A38" s="7">
        <v>34</v>
      </c>
      <c r="B38" s="6">
        <v>1</v>
      </c>
      <c r="C38" s="6">
        <v>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1</v>
      </c>
      <c r="J38" s="6">
        <v>0</v>
      </c>
      <c r="K38" s="6">
        <v>0</v>
      </c>
      <c r="L38" s="6">
        <v>0</v>
      </c>
      <c r="M38" s="6">
        <v>0</v>
      </c>
      <c r="N38" s="45">
        <f t="shared" si="0"/>
        <v>3</v>
      </c>
      <c r="O38" s="30">
        <f t="shared" si="1"/>
        <v>0.25</v>
      </c>
    </row>
    <row r="39" spans="1:15" ht="15" thickBot="1" x14ac:dyDescent="0.3">
      <c r="A39" s="7">
        <v>35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45">
        <f t="shared" si="0"/>
        <v>2</v>
      </c>
      <c r="O39" s="30">
        <f t="shared" si="1"/>
        <v>0.16666666666666666</v>
      </c>
    </row>
    <row r="40" spans="1:15" ht="15" thickBot="1" x14ac:dyDescent="0.3">
      <c r="A40" s="7">
        <v>36</v>
      </c>
      <c r="B40" s="6">
        <v>1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1</v>
      </c>
      <c r="L40" s="6">
        <v>0</v>
      </c>
      <c r="M40" s="6">
        <v>0</v>
      </c>
      <c r="N40" s="45">
        <f t="shared" si="0"/>
        <v>4</v>
      </c>
      <c r="O40" s="30">
        <f t="shared" si="1"/>
        <v>0.33333333333333331</v>
      </c>
    </row>
    <row r="41" spans="1:15" ht="15" thickBot="1" x14ac:dyDescent="0.3">
      <c r="A41" s="7">
        <v>37</v>
      </c>
      <c r="B41" s="6">
        <v>1</v>
      </c>
      <c r="C41" s="6">
        <v>1</v>
      </c>
      <c r="D41" s="6">
        <v>0</v>
      </c>
      <c r="E41" s="6">
        <v>1</v>
      </c>
      <c r="F41" s="6">
        <v>1</v>
      </c>
      <c r="G41" s="6">
        <v>1</v>
      </c>
      <c r="H41" s="6">
        <v>1</v>
      </c>
      <c r="I41" s="6">
        <v>1</v>
      </c>
      <c r="J41" s="6">
        <v>0</v>
      </c>
      <c r="K41" s="6">
        <v>1</v>
      </c>
      <c r="L41" s="6">
        <v>0</v>
      </c>
      <c r="M41" s="6">
        <v>0</v>
      </c>
      <c r="N41" s="45">
        <f t="shared" si="0"/>
        <v>8</v>
      </c>
      <c r="O41" s="30">
        <f t="shared" si="1"/>
        <v>0.66666666666666663</v>
      </c>
    </row>
    <row r="42" spans="1:15" ht="15" thickBot="1" x14ac:dyDescent="0.3">
      <c r="A42" s="7">
        <v>38</v>
      </c>
      <c r="B42" s="6">
        <v>0</v>
      </c>
      <c r="C42" s="6">
        <v>0</v>
      </c>
      <c r="D42" s="6">
        <v>1</v>
      </c>
      <c r="E42" s="6">
        <v>1</v>
      </c>
      <c r="F42" s="6">
        <v>1</v>
      </c>
      <c r="G42" s="6">
        <v>0</v>
      </c>
      <c r="H42" s="6">
        <v>1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45">
        <f t="shared" si="0"/>
        <v>5</v>
      </c>
      <c r="O42" s="30">
        <f t="shared" si="1"/>
        <v>0.41666666666666669</v>
      </c>
    </row>
    <row r="43" spans="1:15" ht="15" thickBot="1" x14ac:dyDescent="0.3">
      <c r="A43" s="7">
        <v>39</v>
      </c>
      <c r="B43" s="6">
        <v>0</v>
      </c>
      <c r="C43" s="6">
        <v>1</v>
      </c>
      <c r="D43" s="6">
        <v>0</v>
      </c>
      <c r="E43" s="6">
        <v>1</v>
      </c>
      <c r="F43" s="6">
        <v>0</v>
      </c>
      <c r="G43" s="6">
        <v>0</v>
      </c>
      <c r="H43" s="6">
        <v>0</v>
      </c>
      <c r="I43" s="6">
        <v>1</v>
      </c>
      <c r="J43" s="6">
        <v>1</v>
      </c>
      <c r="K43" s="6">
        <v>0</v>
      </c>
      <c r="L43" s="6">
        <v>0</v>
      </c>
      <c r="M43" s="6">
        <v>0</v>
      </c>
      <c r="N43" s="45">
        <f t="shared" si="0"/>
        <v>4</v>
      </c>
      <c r="O43" s="30">
        <f t="shared" si="1"/>
        <v>0.33333333333333331</v>
      </c>
    </row>
    <row r="44" spans="1:15" ht="15" thickBot="1" x14ac:dyDescent="0.3">
      <c r="A44" s="7">
        <v>40</v>
      </c>
      <c r="B44" s="6">
        <v>0</v>
      </c>
      <c r="C44" s="6">
        <v>0</v>
      </c>
      <c r="D44" s="6">
        <v>1</v>
      </c>
      <c r="E44" s="6">
        <v>1</v>
      </c>
      <c r="F44" s="6">
        <v>0</v>
      </c>
      <c r="G44" s="6">
        <v>0</v>
      </c>
      <c r="H44" s="6">
        <v>0</v>
      </c>
      <c r="I44" s="6">
        <v>0</v>
      </c>
      <c r="J44" s="6">
        <v>1</v>
      </c>
      <c r="K44" s="6">
        <v>0</v>
      </c>
      <c r="L44" s="6">
        <v>0</v>
      </c>
      <c r="M44" s="6">
        <v>1</v>
      </c>
      <c r="N44" s="45">
        <f t="shared" si="0"/>
        <v>4</v>
      </c>
      <c r="O44" s="30">
        <f t="shared" si="1"/>
        <v>0.33333333333333331</v>
      </c>
    </row>
    <row r="45" spans="1:15" ht="15" thickBot="1" x14ac:dyDescent="0.3">
      <c r="A45" s="7">
        <v>41</v>
      </c>
      <c r="B45" s="6">
        <v>0</v>
      </c>
      <c r="C45" s="6">
        <v>0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1</v>
      </c>
      <c r="J45" s="6">
        <v>1</v>
      </c>
      <c r="K45" s="6">
        <v>0</v>
      </c>
      <c r="L45" s="6">
        <v>1</v>
      </c>
      <c r="M45" s="6">
        <v>0</v>
      </c>
      <c r="N45" s="45">
        <f t="shared" si="0"/>
        <v>4</v>
      </c>
      <c r="O45" s="30">
        <f t="shared" si="1"/>
        <v>0.33333333333333331</v>
      </c>
    </row>
    <row r="46" spans="1:15" ht="15" thickBot="1" x14ac:dyDescent="0.3">
      <c r="A46" s="7">
        <v>42</v>
      </c>
      <c r="B46" s="6">
        <v>1</v>
      </c>
      <c r="C46" s="6">
        <v>1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1</v>
      </c>
      <c r="K46" s="6">
        <v>0</v>
      </c>
      <c r="L46" s="6">
        <v>1</v>
      </c>
      <c r="M46" s="6">
        <v>1</v>
      </c>
      <c r="N46" s="45">
        <f t="shared" si="0"/>
        <v>7</v>
      </c>
      <c r="O46" s="30">
        <f t="shared" si="1"/>
        <v>0.58333333333333337</v>
      </c>
    </row>
    <row r="47" spans="1:15" ht="15" thickBot="1" x14ac:dyDescent="0.3">
      <c r="A47" s="7">
        <v>43</v>
      </c>
      <c r="B47" s="6">
        <v>1</v>
      </c>
      <c r="C47" s="6">
        <v>1</v>
      </c>
      <c r="D47" s="6">
        <v>0</v>
      </c>
      <c r="E47" s="6">
        <v>1</v>
      </c>
      <c r="F47" s="6">
        <v>0</v>
      </c>
      <c r="G47" s="6">
        <v>0</v>
      </c>
      <c r="H47" s="6">
        <v>0</v>
      </c>
      <c r="I47" s="6">
        <v>1</v>
      </c>
      <c r="J47" s="6">
        <v>1</v>
      </c>
      <c r="K47" s="6">
        <v>0</v>
      </c>
      <c r="L47" s="6">
        <v>1</v>
      </c>
      <c r="M47" s="6">
        <v>0</v>
      </c>
      <c r="N47" s="45">
        <f t="shared" si="0"/>
        <v>6</v>
      </c>
      <c r="O47" s="30">
        <f t="shared" si="1"/>
        <v>0.5</v>
      </c>
    </row>
    <row r="48" spans="1:15" ht="15" thickBot="1" x14ac:dyDescent="0.3">
      <c r="A48" s="7">
        <v>44</v>
      </c>
      <c r="B48" s="6">
        <v>0</v>
      </c>
      <c r="C48" s="6">
        <v>0</v>
      </c>
      <c r="D48" s="6">
        <v>1</v>
      </c>
      <c r="E48" s="6">
        <v>1</v>
      </c>
      <c r="F48" s="6">
        <v>0</v>
      </c>
      <c r="G48" s="6">
        <v>0</v>
      </c>
      <c r="H48" s="6">
        <v>0</v>
      </c>
      <c r="I48" s="6">
        <v>1</v>
      </c>
      <c r="J48" s="6">
        <v>1</v>
      </c>
      <c r="K48" s="6">
        <v>1</v>
      </c>
      <c r="L48" s="6">
        <v>0</v>
      </c>
      <c r="M48" s="6">
        <v>1</v>
      </c>
      <c r="N48" s="45">
        <f t="shared" si="0"/>
        <v>6</v>
      </c>
      <c r="O48" s="30">
        <f t="shared" si="1"/>
        <v>0.5</v>
      </c>
    </row>
    <row r="49" spans="1:15" ht="15" thickBot="1" x14ac:dyDescent="0.3">
      <c r="A49" s="7">
        <v>45</v>
      </c>
      <c r="B49" s="6">
        <v>0</v>
      </c>
      <c r="C49" s="6">
        <v>0</v>
      </c>
      <c r="D49" s="6">
        <v>0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0</v>
      </c>
      <c r="K49" s="6">
        <v>1</v>
      </c>
      <c r="L49" s="6">
        <v>0</v>
      </c>
      <c r="M49" s="6">
        <v>0</v>
      </c>
      <c r="N49" s="45">
        <f t="shared" si="0"/>
        <v>6</v>
      </c>
      <c r="O49" s="30">
        <f t="shared" si="1"/>
        <v>0.5</v>
      </c>
    </row>
    <row r="50" spans="1:15" ht="15" thickBot="1" x14ac:dyDescent="0.3">
      <c r="A50" s="7">
        <v>46</v>
      </c>
      <c r="B50" s="6">
        <v>0</v>
      </c>
      <c r="C50" s="6">
        <v>0</v>
      </c>
      <c r="D50" s="6">
        <v>1</v>
      </c>
      <c r="E50" s="6">
        <v>1</v>
      </c>
      <c r="F50" s="6">
        <v>0</v>
      </c>
      <c r="G50" s="6">
        <v>0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6">
        <v>1</v>
      </c>
      <c r="N50" s="45">
        <f t="shared" si="0"/>
        <v>4</v>
      </c>
      <c r="O50" s="30">
        <f t="shared" si="1"/>
        <v>0.33333333333333331</v>
      </c>
    </row>
    <row r="51" spans="1:15" ht="15" thickBot="1" x14ac:dyDescent="0.3">
      <c r="A51" s="7">
        <v>47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1</v>
      </c>
      <c r="L51" s="6">
        <v>0</v>
      </c>
      <c r="M51" s="6">
        <v>0</v>
      </c>
      <c r="N51" s="45">
        <f t="shared" si="0"/>
        <v>3</v>
      </c>
      <c r="O51" s="30">
        <f t="shared" si="1"/>
        <v>0.25</v>
      </c>
    </row>
    <row r="52" spans="1:15" ht="15" thickBot="1" x14ac:dyDescent="0.3">
      <c r="A52" s="7">
        <v>48</v>
      </c>
      <c r="B52" s="6">
        <v>0</v>
      </c>
      <c r="C52" s="6">
        <v>0</v>
      </c>
      <c r="D52" s="6">
        <v>0</v>
      </c>
      <c r="E52" s="6">
        <v>1</v>
      </c>
      <c r="F52" s="6">
        <v>0</v>
      </c>
      <c r="G52" s="6">
        <v>0</v>
      </c>
      <c r="H52" s="6">
        <v>0</v>
      </c>
      <c r="I52" s="6">
        <v>0</v>
      </c>
      <c r="J52" s="6">
        <v>1</v>
      </c>
      <c r="K52" s="6">
        <v>0</v>
      </c>
      <c r="L52" s="6">
        <v>1</v>
      </c>
      <c r="M52" s="6">
        <v>1</v>
      </c>
      <c r="N52" s="45">
        <f t="shared" si="0"/>
        <v>4</v>
      </c>
      <c r="O52" s="30">
        <f t="shared" si="1"/>
        <v>0.33333333333333331</v>
      </c>
    </row>
    <row r="53" spans="1:15" ht="15" thickBot="1" x14ac:dyDescent="0.3">
      <c r="A53" s="7">
        <v>49</v>
      </c>
      <c r="B53" s="6">
        <v>0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1</v>
      </c>
      <c r="J53" s="6">
        <v>1</v>
      </c>
      <c r="K53" s="6">
        <v>1</v>
      </c>
      <c r="L53" s="6">
        <v>0</v>
      </c>
      <c r="M53" s="6">
        <v>1</v>
      </c>
      <c r="N53" s="45">
        <f t="shared" si="0"/>
        <v>5</v>
      </c>
      <c r="O53" s="30">
        <f t="shared" si="1"/>
        <v>0.41666666666666669</v>
      </c>
    </row>
    <row r="54" spans="1:15" ht="15" thickBot="1" x14ac:dyDescent="0.3">
      <c r="A54" s="7">
        <v>50</v>
      </c>
      <c r="B54" s="6">
        <v>1</v>
      </c>
      <c r="C54" s="6">
        <v>0</v>
      </c>
      <c r="D54" s="6">
        <v>0</v>
      </c>
      <c r="E54" s="6">
        <v>1</v>
      </c>
      <c r="F54" s="6">
        <v>1</v>
      </c>
      <c r="G54" s="6">
        <v>1</v>
      </c>
      <c r="H54" s="6">
        <v>1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45">
        <f t="shared" si="0"/>
        <v>10</v>
      </c>
      <c r="O54" s="30">
        <f t="shared" si="1"/>
        <v>0.83333333333333337</v>
      </c>
    </row>
    <row r="55" spans="1:15" ht="15" thickBot="1" x14ac:dyDescent="0.3">
      <c r="A55" s="7">
        <v>51</v>
      </c>
      <c r="B55" s="6">
        <v>0</v>
      </c>
      <c r="C55" s="6">
        <v>0</v>
      </c>
      <c r="D55" s="6">
        <v>1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0</v>
      </c>
      <c r="L55" s="6">
        <v>0</v>
      </c>
      <c r="M55" s="6">
        <v>1</v>
      </c>
      <c r="N55" s="45">
        <f t="shared" si="0"/>
        <v>4</v>
      </c>
      <c r="O55" s="30">
        <f t="shared" si="1"/>
        <v>0.33333333333333331</v>
      </c>
    </row>
    <row r="56" spans="1:15" ht="15" thickBot="1" x14ac:dyDescent="0.3">
      <c r="A56" s="7">
        <v>52</v>
      </c>
      <c r="B56" s="6">
        <v>0</v>
      </c>
      <c r="C56" s="6">
        <v>0</v>
      </c>
      <c r="D56" s="6">
        <v>0</v>
      </c>
      <c r="E56" s="6">
        <v>1</v>
      </c>
      <c r="F56" s="6">
        <v>0</v>
      </c>
      <c r="G56" s="6">
        <v>0</v>
      </c>
      <c r="H56" s="6">
        <v>0</v>
      </c>
      <c r="I56" s="6">
        <v>0</v>
      </c>
      <c r="J56" s="6">
        <v>1</v>
      </c>
      <c r="K56" s="6">
        <v>1</v>
      </c>
      <c r="L56" s="6">
        <v>0</v>
      </c>
      <c r="M56" s="6">
        <v>1</v>
      </c>
      <c r="N56" s="45">
        <f t="shared" si="0"/>
        <v>4</v>
      </c>
      <c r="O56" s="30">
        <f t="shared" si="1"/>
        <v>0.33333333333333331</v>
      </c>
    </row>
    <row r="57" spans="1:15" ht="15" thickBot="1" x14ac:dyDescent="0.3">
      <c r="A57" s="7">
        <v>53</v>
      </c>
      <c r="B57" s="6">
        <v>0</v>
      </c>
      <c r="C57" s="6">
        <v>1</v>
      </c>
      <c r="D57" s="6">
        <v>0</v>
      </c>
      <c r="E57" s="6">
        <v>0</v>
      </c>
      <c r="F57" s="6">
        <v>1</v>
      </c>
      <c r="G57" s="6">
        <v>1</v>
      </c>
      <c r="H57" s="6">
        <v>0</v>
      </c>
      <c r="I57" s="6">
        <v>1</v>
      </c>
      <c r="J57" s="6">
        <v>1</v>
      </c>
      <c r="K57" s="6">
        <v>1</v>
      </c>
      <c r="L57" s="6">
        <v>1</v>
      </c>
      <c r="M57" s="6">
        <v>0</v>
      </c>
      <c r="N57" s="45">
        <f t="shared" si="0"/>
        <v>7</v>
      </c>
      <c r="O57" s="30">
        <f t="shared" si="1"/>
        <v>0.58333333333333337</v>
      </c>
    </row>
    <row r="58" spans="1:15" ht="15" thickBot="1" x14ac:dyDescent="0.3">
      <c r="A58" s="7">
        <v>54</v>
      </c>
      <c r="B58" s="6">
        <v>0</v>
      </c>
      <c r="C58" s="6">
        <v>0</v>
      </c>
      <c r="D58" s="6">
        <v>0</v>
      </c>
      <c r="E58" s="6">
        <v>1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1</v>
      </c>
      <c r="L58" s="6">
        <v>1</v>
      </c>
      <c r="M58" s="6">
        <v>0</v>
      </c>
      <c r="N58" s="45">
        <f t="shared" si="0"/>
        <v>4</v>
      </c>
      <c r="O58" s="30">
        <f t="shared" si="1"/>
        <v>0.33333333333333331</v>
      </c>
    </row>
    <row r="59" spans="1:15" ht="15" thickBot="1" x14ac:dyDescent="0.3">
      <c r="A59" s="7">
        <v>55</v>
      </c>
      <c r="B59" s="6">
        <v>1</v>
      </c>
      <c r="C59" s="6">
        <v>0</v>
      </c>
      <c r="D59" s="6">
        <v>0</v>
      </c>
      <c r="E59" s="6">
        <v>1</v>
      </c>
      <c r="F59" s="6">
        <v>1</v>
      </c>
      <c r="G59" s="6">
        <v>0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6">
        <v>1</v>
      </c>
      <c r="N59" s="45">
        <f t="shared" si="0"/>
        <v>5</v>
      </c>
      <c r="O59" s="30">
        <f t="shared" si="1"/>
        <v>0.41666666666666669</v>
      </c>
    </row>
    <row r="60" spans="1:15" ht="15" thickBot="1" x14ac:dyDescent="0.3">
      <c r="A60" s="7">
        <v>56</v>
      </c>
      <c r="B60" s="6">
        <v>0</v>
      </c>
      <c r="C60" s="6">
        <v>0</v>
      </c>
      <c r="D60" s="6">
        <v>0</v>
      </c>
      <c r="E60" s="6">
        <v>1</v>
      </c>
      <c r="F60" s="6">
        <v>1</v>
      </c>
      <c r="G60" s="6">
        <v>1</v>
      </c>
      <c r="H60" s="6">
        <v>0</v>
      </c>
      <c r="I60" s="6">
        <v>1</v>
      </c>
      <c r="J60" s="6">
        <v>0</v>
      </c>
      <c r="K60" s="6">
        <v>0</v>
      </c>
      <c r="L60" s="6">
        <v>1</v>
      </c>
      <c r="M60" s="6">
        <v>0</v>
      </c>
      <c r="N60" s="45">
        <f t="shared" si="0"/>
        <v>5</v>
      </c>
      <c r="O60" s="30">
        <f t="shared" si="1"/>
        <v>0.41666666666666669</v>
      </c>
    </row>
    <row r="61" spans="1:15" ht="15" thickBot="1" x14ac:dyDescent="0.3">
      <c r="A61" s="7">
        <v>57</v>
      </c>
      <c r="B61" s="6">
        <v>1</v>
      </c>
      <c r="C61" s="6">
        <v>1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1</v>
      </c>
      <c r="J61" s="6">
        <v>1</v>
      </c>
      <c r="K61" s="6">
        <v>1</v>
      </c>
      <c r="L61" s="6">
        <v>0</v>
      </c>
      <c r="M61" s="6">
        <v>1</v>
      </c>
      <c r="N61" s="45">
        <f t="shared" si="0"/>
        <v>6</v>
      </c>
      <c r="O61" s="30">
        <f t="shared" si="1"/>
        <v>0.5</v>
      </c>
    </row>
    <row r="62" spans="1:15" ht="15" thickBot="1" x14ac:dyDescent="0.3">
      <c r="A62" s="7">
        <v>58</v>
      </c>
      <c r="B62" s="6">
        <v>1</v>
      </c>
      <c r="C62" s="6">
        <v>0</v>
      </c>
      <c r="D62" s="6">
        <v>0</v>
      </c>
      <c r="E62" s="6">
        <v>1</v>
      </c>
      <c r="F62" s="6">
        <v>0</v>
      </c>
      <c r="G62" s="6">
        <v>0</v>
      </c>
      <c r="H62" s="6">
        <v>0</v>
      </c>
      <c r="I62" s="6">
        <v>1</v>
      </c>
      <c r="J62" s="6">
        <v>0</v>
      </c>
      <c r="K62" s="6">
        <v>1</v>
      </c>
      <c r="L62" s="6">
        <v>1</v>
      </c>
      <c r="M62" s="6">
        <v>0</v>
      </c>
      <c r="N62" s="45">
        <f t="shared" si="0"/>
        <v>5</v>
      </c>
      <c r="O62" s="30">
        <f t="shared" si="1"/>
        <v>0.41666666666666669</v>
      </c>
    </row>
    <row r="63" spans="1:15" ht="15" thickBot="1" x14ac:dyDescent="0.3">
      <c r="A63" s="7">
        <v>59</v>
      </c>
      <c r="B63" s="6">
        <v>0</v>
      </c>
      <c r="C63" s="6">
        <v>0</v>
      </c>
      <c r="D63" s="6">
        <v>0</v>
      </c>
      <c r="E63" s="6">
        <v>0</v>
      </c>
      <c r="F63" s="6">
        <v>1</v>
      </c>
      <c r="G63" s="6">
        <v>1</v>
      </c>
      <c r="H63" s="6">
        <v>1</v>
      </c>
      <c r="I63" s="6">
        <v>1</v>
      </c>
      <c r="J63" s="6">
        <v>1</v>
      </c>
      <c r="K63" s="6">
        <v>1</v>
      </c>
      <c r="L63" s="6">
        <v>1</v>
      </c>
      <c r="M63" s="6">
        <v>1</v>
      </c>
      <c r="N63" s="45">
        <f t="shared" si="0"/>
        <v>8</v>
      </c>
      <c r="O63" s="30">
        <f t="shared" si="1"/>
        <v>0.66666666666666663</v>
      </c>
    </row>
    <row r="64" spans="1:15" ht="15" thickBot="1" x14ac:dyDescent="0.3">
      <c r="A64" s="7">
        <v>60</v>
      </c>
      <c r="B64" s="6">
        <v>1</v>
      </c>
      <c r="C64" s="6">
        <v>0</v>
      </c>
      <c r="D64" s="6">
        <v>0</v>
      </c>
      <c r="E64" s="6">
        <v>1</v>
      </c>
      <c r="F64" s="6">
        <v>0</v>
      </c>
      <c r="G64" s="6">
        <v>0</v>
      </c>
      <c r="H64" s="6">
        <v>0</v>
      </c>
      <c r="I64" s="6">
        <v>0</v>
      </c>
      <c r="J64" s="6">
        <v>1</v>
      </c>
      <c r="K64" s="6">
        <v>0</v>
      </c>
      <c r="L64" s="6">
        <v>0</v>
      </c>
      <c r="M64" s="6">
        <v>1</v>
      </c>
      <c r="N64" s="45">
        <f t="shared" si="0"/>
        <v>4</v>
      </c>
      <c r="O64" s="30">
        <f t="shared" si="1"/>
        <v>0.33333333333333331</v>
      </c>
    </row>
    <row r="65" spans="1:15" ht="15" thickBot="1" x14ac:dyDescent="0.3">
      <c r="A65" s="7">
        <v>61</v>
      </c>
      <c r="B65" s="6">
        <v>0</v>
      </c>
      <c r="C65" s="6">
        <v>0</v>
      </c>
      <c r="D65" s="6">
        <v>0</v>
      </c>
      <c r="E65" s="6">
        <v>1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1</v>
      </c>
      <c r="L65" s="6">
        <v>1</v>
      </c>
      <c r="M65" s="6">
        <v>0</v>
      </c>
      <c r="N65" s="45">
        <f t="shared" si="0"/>
        <v>4</v>
      </c>
      <c r="O65" s="30">
        <f t="shared" si="1"/>
        <v>0.33333333333333331</v>
      </c>
    </row>
    <row r="66" spans="1:15" ht="21" customHeight="1" thickBot="1" x14ac:dyDescent="0.3">
      <c r="A66" s="7">
        <v>62</v>
      </c>
      <c r="B66" s="6">
        <v>1</v>
      </c>
      <c r="C66" s="6">
        <v>0</v>
      </c>
      <c r="D66" s="6">
        <v>1</v>
      </c>
      <c r="E66" s="6">
        <v>1</v>
      </c>
      <c r="F66" s="6">
        <v>0</v>
      </c>
      <c r="G66" s="6">
        <v>0</v>
      </c>
      <c r="H66" s="6">
        <v>0</v>
      </c>
      <c r="I66" s="6">
        <v>1</v>
      </c>
      <c r="J66" s="6">
        <v>1</v>
      </c>
      <c r="K66" s="6">
        <v>1</v>
      </c>
      <c r="L66" s="6">
        <v>0</v>
      </c>
      <c r="M66" s="6">
        <v>0</v>
      </c>
      <c r="N66" s="45">
        <f t="shared" si="0"/>
        <v>6</v>
      </c>
      <c r="O66" s="30">
        <f t="shared" si="1"/>
        <v>0.5</v>
      </c>
    </row>
    <row r="67" spans="1:15" ht="15" thickBot="1" x14ac:dyDescent="0.3">
      <c r="A67" s="7">
        <v>63</v>
      </c>
      <c r="B67" s="6">
        <v>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1</v>
      </c>
      <c r="J67" s="6">
        <v>1</v>
      </c>
      <c r="K67" s="6">
        <v>0</v>
      </c>
      <c r="L67" s="6">
        <v>1</v>
      </c>
      <c r="M67" s="6">
        <v>0</v>
      </c>
      <c r="N67" s="45">
        <f t="shared" si="0"/>
        <v>4</v>
      </c>
      <c r="O67" s="30">
        <f t="shared" si="1"/>
        <v>0.33333333333333331</v>
      </c>
    </row>
    <row r="68" spans="1:15" ht="15" thickBot="1" x14ac:dyDescent="0.3">
      <c r="A68" s="7">
        <v>64</v>
      </c>
      <c r="B68" s="6">
        <v>1</v>
      </c>
      <c r="C68" s="6">
        <v>0</v>
      </c>
      <c r="D68" s="6">
        <v>0</v>
      </c>
      <c r="E68" s="6">
        <v>1</v>
      </c>
      <c r="F68" s="6">
        <v>1</v>
      </c>
      <c r="G68" s="6">
        <v>0</v>
      </c>
      <c r="H68" s="6">
        <v>0</v>
      </c>
      <c r="I68" s="6">
        <v>0</v>
      </c>
      <c r="J68" s="6">
        <v>1</v>
      </c>
      <c r="K68" s="6">
        <v>0</v>
      </c>
      <c r="L68" s="6">
        <v>0</v>
      </c>
      <c r="M68" s="6">
        <v>0</v>
      </c>
      <c r="N68" s="45">
        <f t="shared" si="0"/>
        <v>4</v>
      </c>
      <c r="O68" s="30">
        <f t="shared" si="1"/>
        <v>0.33333333333333331</v>
      </c>
    </row>
    <row r="69" spans="1:15" ht="15" thickBot="1" x14ac:dyDescent="0.3">
      <c r="A69" s="7">
        <v>65</v>
      </c>
      <c r="B69" s="6">
        <v>1</v>
      </c>
      <c r="C69" s="6">
        <v>1</v>
      </c>
      <c r="D69" s="6">
        <v>1</v>
      </c>
      <c r="E69" s="6">
        <v>1</v>
      </c>
      <c r="F69" s="6">
        <v>0</v>
      </c>
      <c r="G69" s="6">
        <v>0</v>
      </c>
      <c r="H69" s="6">
        <v>0</v>
      </c>
      <c r="I69" s="28">
        <v>0</v>
      </c>
      <c r="J69" s="6">
        <v>1</v>
      </c>
      <c r="K69" s="28">
        <v>0</v>
      </c>
      <c r="L69" s="6">
        <v>1</v>
      </c>
      <c r="M69" s="6">
        <v>1</v>
      </c>
      <c r="N69" s="45">
        <f t="shared" si="0"/>
        <v>7</v>
      </c>
      <c r="O69" s="30">
        <f t="shared" si="1"/>
        <v>0.58333333333333337</v>
      </c>
    </row>
    <row r="70" spans="1:15" ht="15" thickBot="1" x14ac:dyDescent="0.3">
      <c r="A70" s="7">
        <v>66</v>
      </c>
      <c r="B70" s="6">
        <v>1</v>
      </c>
      <c r="C70" s="6">
        <v>1</v>
      </c>
      <c r="D70" s="6">
        <v>0</v>
      </c>
      <c r="E70" s="6">
        <v>0</v>
      </c>
      <c r="F70" s="6">
        <v>1</v>
      </c>
      <c r="G70" s="6">
        <v>0</v>
      </c>
      <c r="H70" s="6">
        <v>0</v>
      </c>
      <c r="I70" s="6">
        <v>1</v>
      </c>
      <c r="J70" s="6">
        <v>1</v>
      </c>
      <c r="K70" s="6">
        <v>1</v>
      </c>
      <c r="L70" s="6">
        <v>1</v>
      </c>
      <c r="M70" s="6">
        <v>1</v>
      </c>
      <c r="N70" s="45">
        <f t="shared" ref="N70:N79" si="2">SUM(B70:M70)</f>
        <v>8</v>
      </c>
      <c r="O70" s="30">
        <f t="shared" ref="O70:O79" si="3">N70/12</f>
        <v>0.66666666666666663</v>
      </c>
    </row>
    <row r="71" spans="1:15" ht="15" thickBot="1" x14ac:dyDescent="0.3">
      <c r="A71" s="7">
        <v>67</v>
      </c>
      <c r="B71" s="6">
        <v>0</v>
      </c>
      <c r="C71" s="6">
        <v>0</v>
      </c>
      <c r="D71" s="6">
        <v>1</v>
      </c>
      <c r="E71" s="6">
        <v>1</v>
      </c>
      <c r="F71" s="6">
        <v>0</v>
      </c>
      <c r="G71" s="6">
        <v>0</v>
      </c>
      <c r="H71" s="6">
        <v>0</v>
      </c>
      <c r="I71" s="6">
        <v>1</v>
      </c>
      <c r="J71" s="6">
        <v>1</v>
      </c>
      <c r="K71" s="6">
        <v>0</v>
      </c>
      <c r="L71" s="6">
        <v>0</v>
      </c>
      <c r="M71" s="6">
        <v>0</v>
      </c>
      <c r="N71" s="45">
        <f t="shared" si="2"/>
        <v>4</v>
      </c>
      <c r="O71" s="30">
        <f t="shared" si="3"/>
        <v>0.33333333333333331</v>
      </c>
    </row>
    <row r="72" spans="1:15" ht="15" thickBot="1" x14ac:dyDescent="0.3">
      <c r="A72" s="7">
        <v>68</v>
      </c>
      <c r="B72" s="6">
        <v>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1</v>
      </c>
      <c r="J72" s="6">
        <v>1</v>
      </c>
      <c r="K72" s="6">
        <v>0</v>
      </c>
      <c r="L72" s="6">
        <v>1</v>
      </c>
      <c r="M72" s="6">
        <v>0</v>
      </c>
      <c r="N72" s="45">
        <f t="shared" si="2"/>
        <v>4</v>
      </c>
      <c r="O72" s="30">
        <f t="shared" si="3"/>
        <v>0.33333333333333331</v>
      </c>
    </row>
    <row r="73" spans="1:15" ht="15" thickBot="1" x14ac:dyDescent="0.3">
      <c r="A73" s="7">
        <v>69</v>
      </c>
      <c r="B73" s="6">
        <v>0</v>
      </c>
      <c r="C73" s="6">
        <v>1</v>
      </c>
      <c r="D73" s="6">
        <v>1</v>
      </c>
      <c r="E73" s="6">
        <v>0</v>
      </c>
      <c r="F73" s="6">
        <v>0</v>
      </c>
      <c r="G73" s="6">
        <v>0</v>
      </c>
      <c r="H73" s="6">
        <v>0</v>
      </c>
      <c r="I73" s="6">
        <v>1</v>
      </c>
      <c r="J73" s="6">
        <v>1</v>
      </c>
      <c r="K73" s="6">
        <v>0</v>
      </c>
      <c r="L73" s="6">
        <v>1</v>
      </c>
      <c r="M73" s="6">
        <v>0</v>
      </c>
      <c r="N73" s="45">
        <f t="shared" si="2"/>
        <v>5</v>
      </c>
      <c r="O73" s="30">
        <f t="shared" si="3"/>
        <v>0.41666666666666669</v>
      </c>
    </row>
    <row r="74" spans="1:15" ht="15" thickBot="1" x14ac:dyDescent="0.3">
      <c r="A74" s="7">
        <v>70</v>
      </c>
      <c r="B74" s="6">
        <v>0</v>
      </c>
      <c r="C74" s="6">
        <v>1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1</v>
      </c>
      <c r="J74" s="6">
        <v>1</v>
      </c>
      <c r="K74" s="6">
        <v>1</v>
      </c>
      <c r="L74" s="6">
        <v>1</v>
      </c>
      <c r="M74" s="6">
        <v>1</v>
      </c>
      <c r="N74" s="45">
        <f t="shared" si="2"/>
        <v>6</v>
      </c>
      <c r="O74" s="30">
        <f t="shared" si="3"/>
        <v>0.5</v>
      </c>
    </row>
    <row r="75" spans="1:15" ht="15" thickBot="1" x14ac:dyDescent="0.3">
      <c r="A75" s="7">
        <v>71</v>
      </c>
      <c r="B75" s="6">
        <v>1</v>
      </c>
      <c r="C75" s="6">
        <v>1</v>
      </c>
      <c r="D75" s="6">
        <v>1</v>
      </c>
      <c r="E75" s="6">
        <v>1</v>
      </c>
      <c r="F75" s="6">
        <v>0</v>
      </c>
      <c r="G75" s="6">
        <v>0</v>
      </c>
      <c r="H75" s="6">
        <v>0</v>
      </c>
      <c r="I75" s="6">
        <v>1</v>
      </c>
      <c r="J75" s="6">
        <v>1</v>
      </c>
      <c r="K75" s="6">
        <v>1</v>
      </c>
      <c r="L75" s="6">
        <v>0</v>
      </c>
      <c r="M75" s="6">
        <v>0</v>
      </c>
      <c r="N75" s="45">
        <f t="shared" si="2"/>
        <v>7</v>
      </c>
      <c r="O75" s="30">
        <f t="shared" si="3"/>
        <v>0.58333333333333337</v>
      </c>
    </row>
    <row r="76" spans="1:15" ht="15" thickBot="1" x14ac:dyDescent="0.3">
      <c r="A76" s="7">
        <v>72</v>
      </c>
      <c r="B76" s="6">
        <v>0</v>
      </c>
      <c r="C76" s="6">
        <v>0</v>
      </c>
      <c r="D76" s="6">
        <v>0</v>
      </c>
      <c r="E76" s="6">
        <v>1</v>
      </c>
      <c r="F76" s="6">
        <v>0</v>
      </c>
      <c r="G76" s="6">
        <v>0</v>
      </c>
      <c r="H76" s="6">
        <v>0</v>
      </c>
      <c r="I76" s="28">
        <v>0</v>
      </c>
      <c r="J76" s="6">
        <v>0</v>
      </c>
      <c r="K76" s="28">
        <v>0</v>
      </c>
      <c r="L76" s="6">
        <v>1</v>
      </c>
      <c r="M76" s="6">
        <v>1</v>
      </c>
      <c r="N76" s="45">
        <f t="shared" si="2"/>
        <v>3</v>
      </c>
      <c r="O76" s="30">
        <f t="shared" si="3"/>
        <v>0.25</v>
      </c>
    </row>
    <row r="77" spans="1:15" ht="15" thickBot="1" x14ac:dyDescent="0.3">
      <c r="A77" s="7">
        <v>73</v>
      </c>
      <c r="B77" s="6">
        <v>1</v>
      </c>
      <c r="C77" s="6">
        <v>0</v>
      </c>
      <c r="D77" s="6">
        <v>0</v>
      </c>
      <c r="E77" s="6">
        <v>1</v>
      </c>
      <c r="F77" s="6">
        <v>1</v>
      </c>
      <c r="G77" s="6">
        <v>0</v>
      </c>
      <c r="H77" s="6">
        <v>1</v>
      </c>
      <c r="I77" s="28">
        <v>0</v>
      </c>
      <c r="J77" s="6">
        <v>1</v>
      </c>
      <c r="K77" s="28">
        <v>0</v>
      </c>
      <c r="L77" s="6">
        <v>0</v>
      </c>
      <c r="M77" s="6">
        <v>0</v>
      </c>
      <c r="N77" s="45">
        <f t="shared" si="2"/>
        <v>5</v>
      </c>
      <c r="O77" s="30">
        <f t="shared" si="3"/>
        <v>0.41666666666666669</v>
      </c>
    </row>
    <row r="78" spans="1:15" ht="15" thickBot="1" x14ac:dyDescent="0.3">
      <c r="A78" s="7">
        <v>74</v>
      </c>
      <c r="B78" s="6">
        <v>0</v>
      </c>
      <c r="C78" s="6">
        <v>0</v>
      </c>
      <c r="D78" s="6">
        <v>0</v>
      </c>
      <c r="E78" s="6">
        <v>1</v>
      </c>
      <c r="F78" s="6">
        <v>0</v>
      </c>
      <c r="G78" s="6">
        <v>0</v>
      </c>
      <c r="H78" s="6">
        <v>0</v>
      </c>
      <c r="I78" s="6">
        <v>0</v>
      </c>
      <c r="J78" s="6">
        <v>1</v>
      </c>
      <c r="K78" s="6">
        <v>0</v>
      </c>
      <c r="L78" s="6">
        <v>0</v>
      </c>
      <c r="M78" s="6">
        <v>0</v>
      </c>
      <c r="N78" s="45">
        <f t="shared" si="2"/>
        <v>2</v>
      </c>
      <c r="O78" s="30">
        <f t="shared" si="3"/>
        <v>0.16666666666666666</v>
      </c>
    </row>
    <row r="79" spans="1:15" ht="15" thickBot="1" x14ac:dyDescent="0.3">
      <c r="A79" s="7">
        <v>75</v>
      </c>
      <c r="B79" s="6">
        <v>0</v>
      </c>
      <c r="C79" s="6">
        <v>0</v>
      </c>
      <c r="D79" s="6">
        <v>0</v>
      </c>
      <c r="E79" s="6">
        <v>1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45">
        <f t="shared" si="2"/>
        <v>1</v>
      </c>
      <c r="O79" s="30">
        <f t="shared" si="3"/>
        <v>8.3333333333333329E-2</v>
      </c>
    </row>
    <row r="80" spans="1:15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29"/>
      <c r="O80" s="1"/>
    </row>
    <row r="81" spans="5:15" s="7" customFormat="1" ht="15.75" x14ac:dyDescent="0.25">
      <c r="E81" s="2"/>
      <c r="F81" s="2"/>
      <c r="G81" s="2"/>
      <c r="H81" s="2"/>
      <c r="I81" s="2"/>
      <c r="J81" s="2"/>
      <c r="K81" s="2"/>
      <c r="L81" s="2"/>
      <c r="M81" s="2"/>
      <c r="N81"/>
      <c r="O81"/>
    </row>
    <row r="82" spans="5:15" s="7" customFormat="1" ht="15.75" x14ac:dyDescent="0.25">
      <c r="F82" s="1"/>
      <c r="H82" s="1"/>
      <c r="N82"/>
      <c r="O82"/>
    </row>
    <row r="83" spans="5:15" s="7" customFormat="1" ht="15.75" x14ac:dyDescent="0.25">
      <c r="F83" s="1"/>
      <c r="H83" s="1"/>
      <c r="N83"/>
      <c r="O83"/>
    </row>
    <row r="84" spans="5:15" s="7" customFormat="1" ht="15.75" x14ac:dyDescent="0.25">
      <c r="F84" s="1"/>
      <c r="H84" s="1"/>
      <c r="N84"/>
      <c r="O84"/>
    </row>
    <row r="90" spans="5:15" s="7" customFormat="1" x14ac:dyDescent="0.25">
      <c r="F90" s="1"/>
      <c r="H90" s="1"/>
    </row>
  </sheetData>
  <autoFilter ref="A4:N79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63" sqref="K63"/>
    </sheetView>
  </sheetViews>
  <sheetFormatPr defaultRowHeight="14.25" x14ac:dyDescent="0.25"/>
  <cols>
    <col min="1" max="1" width="9" style="7"/>
    <col min="2" max="2" width="24.375" style="7" customWidth="1"/>
    <col min="3" max="3" width="24.75" style="7" customWidth="1"/>
    <col min="4" max="4" width="20.625" style="7" customWidth="1"/>
    <col min="5" max="5" width="19.125" style="7" customWidth="1"/>
    <col min="6" max="6" width="21.5" style="7" customWidth="1"/>
    <col min="7" max="7" width="27" style="7" customWidth="1"/>
    <col min="8" max="8" width="23.25" style="7" customWidth="1"/>
    <col min="9" max="9" width="16.25" style="7" customWidth="1"/>
    <col min="10" max="10" width="19.75" style="7" customWidth="1"/>
    <col min="11" max="16384" width="9" style="1"/>
  </cols>
  <sheetData>
    <row r="1" spans="1:10" ht="15" x14ac:dyDescent="0.25">
      <c r="A1" s="10" t="s">
        <v>53</v>
      </c>
      <c r="B1" s="9"/>
      <c r="C1" s="2"/>
      <c r="D1" s="9"/>
      <c r="E1" s="9"/>
      <c r="F1" s="9"/>
      <c r="G1" s="8"/>
      <c r="H1" s="9"/>
      <c r="I1" s="2"/>
    </row>
    <row r="2" spans="1:10" customFormat="1" ht="15.75" x14ac:dyDescent="0.25"/>
    <row r="3" spans="1:10" customFormat="1" ht="15.75" x14ac:dyDescent="0.25"/>
    <row r="4" spans="1:10" s="7" customFormat="1" ht="85.5" x14ac:dyDescent="0.25">
      <c r="A4" s="15" t="s">
        <v>20</v>
      </c>
      <c r="B4" s="19" t="s">
        <v>29</v>
      </c>
      <c r="C4" s="19" t="s">
        <v>54</v>
      </c>
      <c r="D4" s="19" t="s">
        <v>55</v>
      </c>
      <c r="E4" s="19" t="s">
        <v>56</v>
      </c>
      <c r="F4" s="19" t="s">
        <v>57</v>
      </c>
      <c r="G4" s="19" t="s">
        <v>58</v>
      </c>
      <c r="H4" s="19" t="s">
        <v>59</v>
      </c>
      <c r="I4" s="21" t="s">
        <v>18</v>
      </c>
      <c r="J4" s="47" t="s">
        <v>53</v>
      </c>
    </row>
    <row r="5" spans="1:10" s="23" customFormat="1" ht="19.5" customHeight="1" thickBot="1" x14ac:dyDescent="0.3">
      <c r="A5" s="7">
        <v>1</v>
      </c>
      <c r="B5" s="4">
        <v>0</v>
      </c>
      <c r="C5" s="4">
        <v>0</v>
      </c>
      <c r="D5" s="4">
        <v>1</v>
      </c>
      <c r="E5" s="4">
        <v>0</v>
      </c>
      <c r="F5" s="4">
        <v>0</v>
      </c>
      <c r="G5" s="4">
        <v>0</v>
      </c>
      <c r="H5" s="4">
        <v>1</v>
      </c>
      <c r="I5" s="45">
        <f>SUM(B5:H5)</f>
        <v>2</v>
      </c>
      <c r="J5" s="30">
        <f>I5/7</f>
        <v>0.2857142857142857</v>
      </c>
    </row>
    <row r="6" spans="1:10" ht="15" thickBot="1" x14ac:dyDescent="0.3">
      <c r="A6" s="7">
        <v>2</v>
      </c>
      <c r="B6" s="4">
        <v>0</v>
      </c>
      <c r="C6" s="4">
        <v>1</v>
      </c>
      <c r="D6" s="4">
        <v>1</v>
      </c>
      <c r="E6" s="4">
        <v>1</v>
      </c>
      <c r="F6" s="4">
        <v>0</v>
      </c>
      <c r="G6" s="4">
        <v>0</v>
      </c>
      <c r="H6" s="4">
        <v>0</v>
      </c>
      <c r="I6" s="45">
        <f t="shared" ref="I6:I69" si="0">SUM(B6:H6)</f>
        <v>3</v>
      </c>
      <c r="J6" s="30">
        <f t="shared" ref="J6:J69" si="1">I6/7</f>
        <v>0.42857142857142855</v>
      </c>
    </row>
    <row r="7" spans="1:10" ht="15" thickBot="1" x14ac:dyDescent="0.3">
      <c r="A7" s="7">
        <v>3</v>
      </c>
      <c r="B7" s="6">
        <v>1</v>
      </c>
      <c r="C7" s="6">
        <v>0</v>
      </c>
      <c r="D7" s="6">
        <v>1</v>
      </c>
      <c r="E7" s="6">
        <v>0</v>
      </c>
      <c r="F7" s="6">
        <v>0</v>
      </c>
      <c r="G7" s="6">
        <v>0</v>
      </c>
      <c r="H7" s="6">
        <v>0</v>
      </c>
      <c r="I7" s="45">
        <f t="shared" si="0"/>
        <v>2</v>
      </c>
      <c r="J7" s="30">
        <f t="shared" si="1"/>
        <v>0.2857142857142857</v>
      </c>
    </row>
    <row r="8" spans="1:10" ht="15" thickBot="1" x14ac:dyDescent="0.3">
      <c r="A8" s="7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45">
        <f t="shared" si="0"/>
        <v>0</v>
      </c>
      <c r="J8" s="30">
        <f t="shared" si="1"/>
        <v>0</v>
      </c>
    </row>
    <row r="9" spans="1:10" ht="15" thickBot="1" x14ac:dyDescent="0.3">
      <c r="A9" s="7">
        <v>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45">
        <f t="shared" si="0"/>
        <v>0</v>
      </c>
      <c r="J9" s="30">
        <f t="shared" si="1"/>
        <v>0</v>
      </c>
    </row>
    <row r="10" spans="1:10" ht="15" thickBot="1" x14ac:dyDescent="0.3">
      <c r="A10" s="7">
        <v>6</v>
      </c>
      <c r="B10" s="6">
        <v>1</v>
      </c>
      <c r="C10" s="6">
        <v>0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45">
        <f t="shared" si="0"/>
        <v>3</v>
      </c>
      <c r="J10" s="30">
        <f t="shared" si="1"/>
        <v>0.42857142857142855</v>
      </c>
    </row>
    <row r="11" spans="1:10" ht="15" thickBot="1" x14ac:dyDescent="0.3">
      <c r="A11" s="7">
        <v>7</v>
      </c>
      <c r="B11" s="6">
        <v>1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45">
        <f t="shared" si="0"/>
        <v>3</v>
      </c>
      <c r="J11" s="30">
        <f t="shared" si="1"/>
        <v>0.42857142857142855</v>
      </c>
    </row>
    <row r="12" spans="1:10" ht="15" thickBot="1" x14ac:dyDescent="0.3">
      <c r="A12" s="7">
        <v>8</v>
      </c>
      <c r="B12" s="6">
        <v>0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45">
        <f t="shared" si="0"/>
        <v>1</v>
      </c>
      <c r="J12" s="30">
        <f t="shared" si="1"/>
        <v>0.14285714285714285</v>
      </c>
    </row>
    <row r="13" spans="1:10" ht="15" thickBot="1" x14ac:dyDescent="0.3">
      <c r="A13" s="7">
        <v>9</v>
      </c>
      <c r="B13" s="6">
        <v>0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45">
        <f t="shared" si="0"/>
        <v>1</v>
      </c>
      <c r="J13" s="30">
        <f t="shared" si="1"/>
        <v>0.14285714285714285</v>
      </c>
    </row>
    <row r="14" spans="1:10" ht="15" thickBot="1" x14ac:dyDescent="0.3">
      <c r="A14" s="7">
        <v>10</v>
      </c>
      <c r="B14" s="6">
        <v>1</v>
      </c>
      <c r="C14" s="6">
        <v>0</v>
      </c>
      <c r="D14" s="6">
        <v>1</v>
      </c>
      <c r="E14" s="6">
        <v>0</v>
      </c>
      <c r="F14" s="6">
        <v>0</v>
      </c>
      <c r="G14" s="6">
        <v>1</v>
      </c>
      <c r="H14" s="6">
        <v>1</v>
      </c>
      <c r="I14" s="45">
        <f t="shared" si="0"/>
        <v>4</v>
      </c>
      <c r="J14" s="30">
        <f t="shared" si="1"/>
        <v>0.5714285714285714</v>
      </c>
    </row>
    <row r="15" spans="1:10" ht="15" thickBot="1" x14ac:dyDescent="0.3">
      <c r="A15" s="7">
        <v>11</v>
      </c>
      <c r="B15" s="6">
        <v>0</v>
      </c>
      <c r="C15" s="6">
        <v>0</v>
      </c>
      <c r="D15" s="6">
        <v>1</v>
      </c>
      <c r="E15" s="6">
        <v>0</v>
      </c>
      <c r="F15" s="6">
        <v>0</v>
      </c>
      <c r="G15" s="6">
        <v>1</v>
      </c>
      <c r="H15" s="6">
        <v>0</v>
      </c>
      <c r="I15" s="45">
        <f t="shared" si="0"/>
        <v>2</v>
      </c>
      <c r="J15" s="30">
        <f t="shared" si="1"/>
        <v>0.2857142857142857</v>
      </c>
    </row>
    <row r="16" spans="1:10" ht="15" thickBot="1" x14ac:dyDescent="0.3">
      <c r="A16" s="7">
        <v>12</v>
      </c>
      <c r="B16" s="6">
        <v>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45">
        <f t="shared" si="0"/>
        <v>1</v>
      </c>
      <c r="J16" s="30">
        <f t="shared" si="1"/>
        <v>0.14285714285714285</v>
      </c>
    </row>
    <row r="17" spans="1:10" ht="15" thickBot="1" x14ac:dyDescent="0.3">
      <c r="A17" s="7">
        <v>13</v>
      </c>
      <c r="B17" s="6">
        <v>0</v>
      </c>
      <c r="C17" s="6">
        <v>0</v>
      </c>
      <c r="D17" s="6">
        <v>1</v>
      </c>
      <c r="E17" s="6">
        <v>0</v>
      </c>
      <c r="F17" s="6">
        <v>0</v>
      </c>
      <c r="G17" s="6">
        <v>1</v>
      </c>
      <c r="H17" s="6">
        <v>0</v>
      </c>
      <c r="I17" s="45">
        <f t="shared" si="0"/>
        <v>2</v>
      </c>
      <c r="J17" s="30">
        <f t="shared" si="1"/>
        <v>0.2857142857142857</v>
      </c>
    </row>
    <row r="18" spans="1:10" ht="15" thickBot="1" x14ac:dyDescent="0.3">
      <c r="A18" s="7">
        <v>14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0</v>
      </c>
      <c r="H18" s="6">
        <v>0</v>
      </c>
      <c r="I18" s="45">
        <f t="shared" si="0"/>
        <v>5</v>
      </c>
      <c r="J18" s="30">
        <f t="shared" si="1"/>
        <v>0.7142857142857143</v>
      </c>
    </row>
    <row r="19" spans="1:10" ht="15" thickBot="1" x14ac:dyDescent="0.3">
      <c r="A19" s="7">
        <v>15</v>
      </c>
      <c r="B19" s="6">
        <v>0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1</v>
      </c>
      <c r="I19" s="45">
        <f t="shared" si="0"/>
        <v>2</v>
      </c>
      <c r="J19" s="30">
        <f t="shared" si="1"/>
        <v>0.2857142857142857</v>
      </c>
    </row>
    <row r="20" spans="1:10" ht="15" thickBot="1" x14ac:dyDescent="0.3">
      <c r="A20" s="7">
        <v>16</v>
      </c>
      <c r="B20" s="6">
        <v>0</v>
      </c>
      <c r="C20" s="6">
        <v>0</v>
      </c>
      <c r="D20" s="6">
        <v>1</v>
      </c>
      <c r="E20" s="6">
        <v>1</v>
      </c>
      <c r="F20" s="6">
        <v>1</v>
      </c>
      <c r="G20" s="6">
        <v>0</v>
      </c>
      <c r="H20" s="6">
        <v>1</v>
      </c>
      <c r="I20" s="45">
        <f t="shared" si="0"/>
        <v>4</v>
      </c>
      <c r="J20" s="30">
        <f t="shared" si="1"/>
        <v>0.5714285714285714</v>
      </c>
    </row>
    <row r="21" spans="1:10" ht="15" thickBot="1" x14ac:dyDescent="0.3">
      <c r="A21" s="7">
        <v>17</v>
      </c>
      <c r="B21" s="40">
        <v>0</v>
      </c>
      <c r="C21" s="40">
        <v>1</v>
      </c>
      <c r="D21" s="40">
        <v>1</v>
      </c>
      <c r="E21" s="40">
        <v>0</v>
      </c>
      <c r="F21" s="40">
        <v>0</v>
      </c>
      <c r="G21" s="40">
        <v>1</v>
      </c>
      <c r="H21" s="40">
        <v>1</v>
      </c>
      <c r="I21" s="45">
        <f t="shared" si="0"/>
        <v>4</v>
      </c>
      <c r="J21" s="30">
        <f t="shared" si="1"/>
        <v>0.5714285714285714</v>
      </c>
    </row>
    <row r="22" spans="1:10" ht="15" thickBot="1" x14ac:dyDescent="0.3">
      <c r="A22" s="7">
        <v>18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45">
        <f t="shared" si="0"/>
        <v>1</v>
      </c>
      <c r="J22" s="30">
        <f t="shared" si="1"/>
        <v>0.14285714285714285</v>
      </c>
    </row>
    <row r="23" spans="1:10" ht="15" thickBot="1" x14ac:dyDescent="0.3">
      <c r="A23" s="7">
        <v>19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1</v>
      </c>
      <c r="H23" s="6">
        <v>1</v>
      </c>
      <c r="I23" s="45">
        <f t="shared" si="0"/>
        <v>3</v>
      </c>
      <c r="J23" s="30">
        <f t="shared" si="1"/>
        <v>0.42857142857142855</v>
      </c>
    </row>
    <row r="24" spans="1:10" ht="15" thickBot="1" x14ac:dyDescent="0.3">
      <c r="A24" s="7">
        <v>20</v>
      </c>
      <c r="B24" s="6">
        <v>0</v>
      </c>
      <c r="C24" s="6">
        <v>0</v>
      </c>
      <c r="D24" s="6">
        <v>0</v>
      </c>
      <c r="E24" s="6">
        <v>0</v>
      </c>
      <c r="F24" s="6">
        <v>1</v>
      </c>
      <c r="G24" s="6">
        <v>1</v>
      </c>
      <c r="H24" s="6">
        <v>1</v>
      </c>
      <c r="I24" s="45">
        <f t="shared" si="0"/>
        <v>3</v>
      </c>
      <c r="J24" s="30">
        <f t="shared" si="1"/>
        <v>0.42857142857142855</v>
      </c>
    </row>
    <row r="25" spans="1:10" ht="15" thickBot="1" x14ac:dyDescent="0.3">
      <c r="A25" s="7">
        <v>21</v>
      </c>
      <c r="B25" s="6">
        <v>0</v>
      </c>
      <c r="C25" s="6">
        <v>0</v>
      </c>
      <c r="D25" s="6">
        <v>1</v>
      </c>
      <c r="E25" s="6">
        <v>0</v>
      </c>
      <c r="F25" s="6">
        <v>0</v>
      </c>
      <c r="G25" s="6">
        <v>0</v>
      </c>
      <c r="H25" s="6">
        <v>0</v>
      </c>
      <c r="I25" s="45">
        <f t="shared" si="0"/>
        <v>1</v>
      </c>
      <c r="J25" s="30">
        <f t="shared" si="1"/>
        <v>0.14285714285714285</v>
      </c>
    </row>
    <row r="26" spans="1:10" ht="15" thickBot="1" x14ac:dyDescent="0.3">
      <c r="A26" s="7">
        <v>22</v>
      </c>
      <c r="B26" s="6">
        <v>0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1</v>
      </c>
      <c r="I26" s="45">
        <f t="shared" si="0"/>
        <v>2</v>
      </c>
      <c r="J26" s="30">
        <f t="shared" si="1"/>
        <v>0.2857142857142857</v>
      </c>
    </row>
    <row r="27" spans="1:10" ht="15" thickBot="1" x14ac:dyDescent="0.3">
      <c r="A27" s="7">
        <v>23</v>
      </c>
      <c r="B27" s="6">
        <v>0</v>
      </c>
      <c r="C27" s="6">
        <v>0</v>
      </c>
      <c r="D27" s="6">
        <v>1</v>
      </c>
      <c r="E27" s="6">
        <v>1</v>
      </c>
      <c r="F27" s="6">
        <v>0</v>
      </c>
      <c r="G27" s="6">
        <v>1</v>
      </c>
      <c r="H27" s="6">
        <v>1</v>
      </c>
      <c r="I27" s="45">
        <f t="shared" si="0"/>
        <v>4</v>
      </c>
      <c r="J27" s="30">
        <f t="shared" si="1"/>
        <v>0.5714285714285714</v>
      </c>
    </row>
    <row r="28" spans="1:10" ht="28.5" customHeight="1" thickBot="1" x14ac:dyDescent="0.3">
      <c r="A28" s="7">
        <v>24</v>
      </c>
      <c r="B28" s="6">
        <v>0</v>
      </c>
      <c r="C28" s="6">
        <v>0</v>
      </c>
      <c r="D28" s="6">
        <v>1</v>
      </c>
      <c r="E28" s="6">
        <v>0</v>
      </c>
      <c r="F28" s="6">
        <v>0</v>
      </c>
      <c r="G28" s="6">
        <v>1</v>
      </c>
      <c r="H28" s="6">
        <v>0</v>
      </c>
      <c r="I28" s="45">
        <f t="shared" si="0"/>
        <v>2</v>
      </c>
      <c r="J28" s="30">
        <f t="shared" si="1"/>
        <v>0.2857142857142857</v>
      </c>
    </row>
    <row r="29" spans="1:10" ht="15" thickBot="1" x14ac:dyDescent="0.3">
      <c r="A29" s="7">
        <v>25</v>
      </c>
      <c r="B29" s="6">
        <v>0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45">
        <f t="shared" si="0"/>
        <v>1</v>
      </c>
      <c r="J29" s="30">
        <f t="shared" si="1"/>
        <v>0.14285714285714285</v>
      </c>
    </row>
    <row r="30" spans="1:10" ht="15" thickBot="1" x14ac:dyDescent="0.3">
      <c r="A30" s="7">
        <v>26</v>
      </c>
      <c r="B30" s="6">
        <v>0</v>
      </c>
      <c r="C30" s="6">
        <v>0</v>
      </c>
      <c r="D30" s="6">
        <v>1</v>
      </c>
      <c r="E30" s="6">
        <v>1</v>
      </c>
      <c r="F30" s="6">
        <v>0</v>
      </c>
      <c r="G30" s="6">
        <v>0</v>
      </c>
      <c r="H30" s="6">
        <v>0</v>
      </c>
      <c r="I30" s="45">
        <f t="shared" si="0"/>
        <v>2</v>
      </c>
      <c r="J30" s="30">
        <f t="shared" si="1"/>
        <v>0.2857142857142857</v>
      </c>
    </row>
    <row r="31" spans="1:10" ht="15" thickBot="1" x14ac:dyDescent="0.3">
      <c r="A31" s="7">
        <v>27</v>
      </c>
      <c r="B31" s="6">
        <v>0</v>
      </c>
      <c r="C31" s="6">
        <v>0</v>
      </c>
      <c r="D31" s="6">
        <v>1</v>
      </c>
      <c r="E31" s="6">
        <v>1</v>
      </c>
      <c r="F31" s="6">
        <v>0</v>
      </c>
      <c r="G31" s="6">
        <v>0</v>
      </c>
      <c r="H31" s="6">
        <v>0</v>
      </c>
      <c r="I31" s="45">
        <f t="shared" si="0"/>
        <v>2</v>
      </c>
      <c r="J31" s="30">
        <f t="shared" si="1"/>
        <v>0.2857142857142857</v>
      </c>
    </row>
    <row r="32" spans="1:10" ht="15" thickBot="1" x14ac:dyDescent="0.3">
      <c r="A32" s="7">
        <v>28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45">
        <f t="shared" si="0"/>
        <v>1</v>
      </c>
      <c r="J32" s="30">
        <f t="shared" si="1"/>
        <v>0.14285714285714285</v>
      </c>
    </row>
    <row r="33" spans="1:10" ht="15" thickBot="1" x14ac:dyDescent="0.3">
      <c r="A33" s="7">
        <v>29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1</v>
      </c>
      <c r="H33" s="6">
        <v>0</v>
      </c>
      <c r="I33" s="45">
        <f t="shared" si="0"/>
        <v>2</v>
      </c>
      <c r="J33" s="30">
        <f t="shared" si="1"/>
        <v>0.2857142857142857</v>
      </c>
    </row>
    <row r="34" spans="1:10" ht="15" thickBot="1" x14ac:dyDescent="0.3">
      <c r="A34" s="7">
        <v>30</v>
      </c>
      <c r="B34" s="6">
        <v>1</v>
      </c>
      <c r="C34" s="6">
        <v>0</v>
      </c>
      <c r="D34" s="6">
        <v>1</v>
      </c>
      <c r="E34" s="6">
        <v>0</v>
      </c>
      <c r="F34" s="6">
        <v>0</v>
      </c>
      <c r="G34" s="6">
        <v>1</v>
      </c>
      <c r="H34" s="6">
        <v>1</v>
      </c>
      <c r="I34" s="45">
        <f t="shared" si="0"/>
        <v>4</v>
      </c>
      <c r="J34" s="30">
        <f t="shared" si="1"/>
        <v>0.5714285714285714</v>
      </c>
    </row>
    <row r="35" spans="1:10" ht="15" thickBot="1" x14ac:dyDescent="0.3">
      <c r="A35" s="7">
        <v>31</v>
      </c>
      <c r="B35" s="6">
        <v>0</v>
      </c>
      <c r="C35" s="6">
        <v>0</v>
      </c>
      <c r="D35" s="6">
        <v>1</v>
      </c>
      <c r="E35" s="6">
        <v>1</v>
      </c>
      <c r="F35" s="6">
        <v>1</v>
      </c>
      <c r="G35" s="6">
        <v>0</v>
      </c>
      <c r="H35" s="6">
        <v>0</v>
      </c>
      <c r="I35" s="45">
        <f t="shared" si="0"/>
        <v>3</v>
      </c>
      <c r="J35" s="30">
        <f t="shared" si="1"/>
        <v>0.42857142857142855</v>
      </c>
    </row>
    <row r="36" spans="1:10" ht="15" thickBot="1" x14ac:dyDescent="0.3">
      <c r="A36" s="7">
        <v>32</v>
      </c>
      <c r="B36" s="6">
        <v>1</v>
      </c>
      <c r="C36" s="6">
        <v>0</v>
      </c>
      <c r="D36" s="6">
        <v>1</v>
      </c>
      <c r="E36" s="6">
        <v>1</v>
      </c>
      <c r="F36" s="6">
        <v>1</v>
      </c>
      <c r="G36" s="6">
        <v>0</v>
      </c>
      <c r="H36" s="6">
        <v>0</v>
      </c>
      <c r="I36" s="45">
        <f t="shared" si="0"/>
        <v>4</v>
      </c>
      <c r="J36" s="30">
        <f t="shared" si="1"/>
        <v>0.5714285714285714</v>
      </c>
    </row>
    <row r="37" spans="1:10" ht="23.25" customHeight="1" thickBot="1" x14ac:dyDescent="0.3">
      <c r="A37" s="7">
        <v>33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45">
        <f t="shared" si="0"/>
        <v>0</v>
      </c>
      <c r="J37" s="30">
        <f t="shared" si="1"/>
        <v>0</v>
      </c>
    </row>
    <row r="38" spans="1:10" ht="15" thickBot="1" x14ac:dyDescent="0.3">
      <c r="A38" s="7">
        <v>34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45">
        <f t="shared" si="0"/>
        <v>0</v>
      </c>
      <c r="J38" s="30">
        <f t="shared" si="1"/>
        <v>0</v>
      </c>
    </row>
    <row r="39" spans="1:10" ht="15" thickBot="1" x14ac:dyDescent="0.3">
      <c r="A39" s="7">
        <v>35</v>
      </c>
      <c r="B39" s="6">
        <v>1</v>
      </c>
      <c r="C39" s="6">
        <v>1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45">
        <f t="shared" si="0"/>
        <v>3</v>
      </c>
      <c r="J39" s="30">
        <f t="shared" si="1"/>
        <v>0.42857142857142855</v>
      </c>
    </row>
    <row r="40" spans="1:10" ht="15" thickBot="1" x14ac:dyDescent="0.3">
      <c r="A40" s="7">
        <v>36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1</v>
      </c>
      <c r="I40" s="45">
        <f t="shared" si="0"/>
        <v>2</v>
      </c>
      <c r="J40" s="30">
        <f t="shared" si="1"/>
        <v>0.2857142857142857</v>
      </c>
    </row>
    <row r="41" spans="1:10" ht="15" thickBot="1" x14ac:dyDescent="0.3">
      <c r="A41" s="7">
        <v>37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45">
        <f t="shared" si="0"/>
        <v>0</v>
      </c>
      <c r="J41" s="30">
        <f t="shared" si="1"/>
        <v>0</v>
      </c>
    </row>
    <row r="42" spans="1:10" ht="15" thickBot="1" x14ac:dyDescent="0.3">
      <c r="A42" s="7">
        <v>38</v>
      </c>
      <c r="B42" s="6">
        <v>0</v>
      </c>
      <c r="C42" s="6">
        <v>0</v>
      </c>
      <c r="D42" s="6">
        <v>1</v>
      </c>
      <c r="E42" s="6">
        <v>1</v>
      </c>
      <c r="F42" s="6">
        <v>0</v>
      </c>
      <c r="G42" s="6">
        <v>1</v>
      </c>
      <c r="H42" s="6">
        <v>0</v>
      </c>
      <c r="I42" s="45">
        <f t="shared" si="0"/>
        <v>3</v>
      </c>
      <c r="J42" s="30">
        <f t="shared" si="1"/>
        <v>0.42857142857142855</v>
      </c>
    </row>
    <row r="43" spans="1:10" ht="15" thickBot="1" x14ac:dyDescent="0.3">
      <c r="A43" s="7">
        <v>39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1</v>
      </c>
      <c r="H43" s="6">
        <v>1</v>
      </c>
      <c r="I43" s="45">
        <f t="shared" si="0"/>
        <v>2</v>
      </c>
      <c r="J43" s="30">
        <f t="shared" si="1"/>
        <v>0.2857142857142857</v>
      </c>
    </row>
    <row r="44" spans="1:10" ht="15" thickBot="1" x14ac:dyDescent="0.3">
      <c r="A44" s="7">
        <v>40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G44" s="6">
        <v>0</v>
      </c>
      <c r="H44" s="6">
        <v>0</v>
      </c>
      <c r="I44" s="45">
        <f t="shared" si="0"/>
        <v>5</v>
      </c>
      <c r="J44" s="30">
        <f t="shared" si="1"/>
        <v>0.7142857142857143</v>
      </c>
    </row>
    <row r="45" spans="1:10" ht="15" thickBot="1" x14ac:dyDescent="0.3">
      <c r="A45" s="7">
        <v>41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45">
        <f t="shared" si="0"/>
        <v>0</v>
      </c>
      <c r="J45" s="30">
        <f t="shared" si="1"/>
        <v>0</v>
      </c>
    </row>
    <row r="46" spans="1:10" ht="15" thickBot="1" x14ac:dyDescent="0.3">
      <c r="A46" s="7">
        <v>42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45">
        <f t="shared" si="0"/>
        <v>0</v>
      </c>
      <c r="J46" s="30">
        <f t="shared" si="1"/>
        <v>0</v>
      </c>
    </row>
    <row r="47" spans="1:10" ht="15" thickBot="1" x14ac:dyDescent="0.3">
      <c r="A47" s="7">
        <v>43</v>
      </c>
      <c r="B47" s="6">
        <v>1</v>
      </c>
      <c r="C47" s="6">
        <v>0</v>
      </c>
      <c r="D47" s="6">
        <v>1</v>
      </c>
      <c r="E47" s="6">
        <v>0</v>
      </c>
      <c r="F47" s="6">
        <v>1</v>
      </c>
      <c r="G47" s="6">
        <v>0</v>
      </c>
      <c r="H47" s="6">
        <v>1</v>
      </c>
      <c r="I47" s="45">
        <f t="shared" si="0"/>
        <v>4</v>
      </c>
      <c r="J47" s="30">
        <f t="shared" si="1"/>
        <v>0.5714285714285714</v>
      </c>
    </row>
    <row r="48" spans="1:10" ht="15" thickBot="1" x14ac:dyDescent="0.3">
      <c r="A48" s="7">
        <v>44</v>
      </c>
      <c r="B48" s="6">
        <v>1</v>
      </c>
      <c r="C48" s="6">
        <v>1</v>
      </c>
      <c r="D48" s="6">
        <v>1</v>
      </c>
      <c r="E48" s="6">
        <v>0</v>
      </c>
      <c r="F48" s="6">
        <v>0</v>
      </c>
      <c r="G48" s="6">
        <v>1</v>
      </c>
      <c r="H48" s="6">
        <v>0</v>
      </c>
      <c r="I48" s="45">
        <f t="shared" si="0"/>
        <v>4</v>
      </c>
      <c r="J48" s="30">
        <f t="shared" si="1"/>
        <v>0.5714285714285714</v>
      </c>
    </row>
    <row r="49" spans="1:10" ht="15" thickBot="1" x14ac:dyDescent="0.3">
      <c r="A49" s="7">
        <v>45</v>
      </c>
      <c r="B49" s="6">
        <v>0</v>
      </c>
      <c r="C49" s="6">
        <v>0</v>
      </c>
      <c r="D49" s="6">
        <v>0</v>
      </c>
      <c r="E49" s="6">
        <v>0</v>
      </c>
      <c r="F49" s="6">
        <v>1</v>
      </c>
      <c r="G49" s="6">
        <v>1</v>
      </c>
      <c r="H49" s="6">
        <v>0</v>
      </c>
      <c r="I49" s="45">
        <f t="shared" si="0"/>
        <v>2</v>
      </c>
      <c r="J49" s="30">
        <f t="shared" si="1"/>
        <v>0.2857142857142857</v>
      </c>
    </row>
    <row r="50" spans="1:10" ht="15" thickBot="1" x14ac:dyDescent="0.3">
      <c r="A50" s="7">
        <v>46</v>
      </c>
      <c r="B50" s="6">
        <v>1</v>
      </c>
      <c r="C50" s="6">
        <v>1</v>
      </c>
      <c r="D50" s="6">
        <v>1</v>
      </c>
      <c r="E50" s="6">
        <v>1</v>
      </c>
      <c r="F50" s="6">
        <v>0</v>
      </c>
      <c r="G50" s="6">
        <v>0</v>
      </c>
      <c r="H50" s="6">
        <v>0</v>
      </c>
      <c r="I50" s="45">
        <f t="shared" si="0"/>
        <v>4</v>
      </c>
      <c r="J50" s="30">
        <f t="shared" si="1"/>
        <v>0.5714285714285714</v>
      </c>
    </row>
    <row r="51" spans="1:10" ht="15" thickBot="1" x14ac:dyDescent="0.3">
      <c r="A51" s="7">
        <v>47</v>
      </c>
      <c r="B51" s="6">
        <v>1</v>
      </c>
      <c r="C51" s="6">
        <v>1</v>
      </c>
      <c r="D51" s="6">
        <v>1</v>
      </c>
      <c r="E51" s="6">
        <v>0</v>
      </c>
      <c r="F51" s="6">
        <v>0</v>
      </c>
      <c r="G51" s="6">
        <v>1</v>
      </c>
      <c r="H51" s="6">
        <v>0</v>
      </c>
      <c r="I51" s="45">
        <f t="shared" si="0"/>
        <v>4</v>
      </c>
      <c r="J51" s="30">
        <f t="shared" si="1"/>
        <v>0.5714285714285714</v>
      </c>
    </row>
    <row r="52" spans="1:10" ht="15" thickBot="1" x14ac:dyDescent="0.3">
      <c r="A52" s="7">
        <v>48</v>
      </c>
      <c r="B52" s="6">
        <v>1</v>
      </c>
      <c r="C52" s="6">
        <v>0</v>
      </c>
      <c r="D52" s="6">
        <v>1</v>
      </c>
      <c r="E52" s="6">
        <v>0</v>
      </c>
      <c r="F52" s="6">
        <v>1</v>
      </c>
      <c r="G52" s="6">
        <v>0</v>
      </c>
      <c r="H52" s="6">
        <v>1</v>
      </c>
      <c r="I52" s="45">
        <f t="shared" si="0"/>
        <v>4</v>
      </c>
      <c r="J52" s="30">
        <f t="shared" si="1"/>
        <v>0.5714285714285714</v>
      </c>
    </row>
    <row r="53" spans="1:10" ht="15" thickBot="1" x14ac:dyDescent="0.3">
      <c r="A53" s="7">
        <v>49</v>
      </c>
      <c r="B53" s="6">
        <v>0</v>
      </c>
      <c r="C53" s="6">
        <v>0</v>
      </c>
      <c r="D53" s="6">
        <v>1</v>
      </c>
      <c r="E53" s="6">
        <v>0</v>
      </c>
      <c r="F53" s="6">
        <v>0</v>
      </c>
      <c r="G53" s="6">
        <v>0</v>
      </c>
      <c r="H53" s="6">
        <v>0</v>
      </c>
      <c r="I53" s="45">
        <f t="shared" si="0"/>
        <v>1</v>
      </c>
      <c r="J53" s="30">
        <f t="shared" si="1"/>
        <v>0.14285714285714285</v>
      </c>
    </row>
    <row r="54" spans="1:10" ht="15" thickBot="1" x14ac:dyDescent="0.3">
      <c r="A54" s="7">
        <v>50</v>
      </c>
      <c r="B54" s="6">
        <v>0</v>
      </c>
      <c r="C54" s="6">
        <v>0</v>
      </c>
      <c r="D54" s="6">
        <v>1</v>
      </c>
      <c r="E54" s="6">
        <v>1</v>
      </c>
      <c r="F54" s="6">
        <v>0</v>
      </c>
      <c r="G54" s="6">
        <v>1</v>
      </c>
      <c r="H54" s="6">
        <v>0</v>
      </c>
      <c r="I54" s="45">
        <f t="shared" si="0"/>
        <v>3</v>
      </c>
      <c r="J54" s="30">
        <f t="shared" si="1"/>
        <v>0.42857142857142855</v>
      </c>
    </row>
    <row r="55" spans="1:10" ht="15" thickBot="1" x14ac:dyDescent="0.3">
      <c r="A55" s="7">
        <v>51</v>
      </c>
      <c r="B55" s="6">
        <v>0</v>
      </c>
      <c r="C55" s="6">
        <v>0</v>
      </c>
      <c r="D55" s="6">
        <v>1</v>
      </c>
      <c r="E55" s="6">
        <v>1</v>
      </c>
      <c r="F55" s="6">
        <v>0</v>
      </c>
      <c r="G55" s="6">
        <v>0</v>
      </c>
      <c r="H55" s="6">
        <v>0</v>
      </c>
      <c r="I55" s="45">
        <f t="shared" si="0"/>
        <v>2</v>
      </c>
      <c r="J55" s="30">
        <f t="shared" si="1"/>
        <v>0.2857142857142857</v>
      </c>
    </row>
    <row r="56" spans="1:10" ht="15" thickBot="1" x14ac:dyDescent="0.3">
      <c r="A56" s="7">
        <v>52</v>
      </c>
      <c r="B56" s="6">
        <v>0</v>
      </c>
      <c r="C56" s="6">
        <v>1</v>
      </c>
      <c r="D56" s="6">
        <v>1</v>
      </c>
      <c r="E56" s="6">
        <v>1</v>
      </c>
      <c r="F56" s="6">
        <v>0</v>
      </c>
      <c r="G56" s="6">
        <v>0</v>
      </c>
      <c r="H56" s="6">
        <v>0</v>
      </c>
      <c r="I56" s="45">
        <f t="shared" si="0"/>
        <v>3</v>
      </c>
      <c r="J56" s="30">
        <f t="shared" si="1"/>
        <v>0.42857142857142855</v>
      </c>
    </row>
    <row r="57" spans="1:10" ht="15" thickBot="1" x14ac:dyDescent="0.3">
      <c r="A57" s="7">
        <v>53</v>
      </c>
      <c r="B57" s="6">
        <v>0</v>
      </c>
      <c r="C57" s="6">
        <v>1</v>
      </c>
      <c r="D57" s="6">
        <v>0</v>
      </c>
      <c r="E57" s="6">
        <v>0</v>
      </c>
      <c r="F57" s="6">
        <v>0</v>
      </c>
      <c r="G57" s="6">
        <v>1</v>
      </c>
      <c r="H57" s="6">
        <v>1</v>
      </c>
      <c r="I57" s="45">
        <f t="shared" si="0"/>
        <v>3</v>
      </c>
      <c r="J57" s="30">
        <f t="shared" si="1"/>
        <v>0.42857142857142855</v>
      </c>
    </row>
    <row r="58" spans="1:10" ht="15" thickBot="1" x14ac:dyDescent="0.3">
      <c r="A58" s="7">
        <v>54</v>
      </c>
      <c r="B58" s="6">
        <v>0</v>
      </c>
      <c r="C58" s="6">
        <v>0</v>
      </c>
      <c r="D58" s="6">
        <v>1</v>
      </c>
      <c r="E58" s="6">
        <v>0</v>
      </c>
      <c r="F58" s="6">
        <v>1</v>
      </c>
      <c r="G58" s="6">
        <v>0</v>
      </c>
      <c r="H58" s="6">
        <v>1</v>
      </c>
      <c r="I58" s="45">
        <f t="shared" si="0"/>
        <v>3</v>
      </c>
      <c r="J58" s="30">
        <f t="shared" si="1"/>
        <v>0.42857142857142855</v>
      </c>
    </row>
    <row r="59" spans="1:10" ht="15" thickBot="1" x14ac:dyDescent="0.3">
      <c r="A59" s="7">
        <v>55</v>
      </c>
      <c r="B59" s="6">
        <v>0</v>
      </c>
      <c r="C59" s="6">
        <v>0</v>
      </c>
      <c r="D59" s="6">
        <v>1</v>
      </c>
      <c r="E59" s="6">
        <v>1</v>
      </c>
      <c r="F59" s="6">
        <v>1</v>
      </c>
      <c r="G59" s="6">
        <v>1</v>
      </c>
      <c r="H59" s="6">
        <v>0</v>
      </c>
      <c r="I59" s="45">
        <f t="shared" si="0"/>
        <v>4</v>
      </c>
      <c r="J59" s="30">
        <f t="shared" si="1"/>
        <v>0.5714285714285714</v>
      </c>
    </row>
    <row r="60" spans="1:10" ht="15" thickBot="1" x14ac:dyDescent="0.3">
      <c r="A60" s="7">
        <v>56</v>
      </c>
      <c r="B60" s="6">
        <v>0</v>
      </c>
      <c r="C60" s="6">
        <v>0</v>
      </c>
      <c r="D60" s="6">
        <v>1</v>
      </c>
      <c r="E60" s="6">
        <v>0</v>
      </c>
      <c r="F60" s="6">
        <v>0</v>
      </c>
      <c r="G60" s="6">
        <v>1</v>
      </c>
      <c r="H60" s="6">
        <v>0</v>
      </c>
      <c r="I60" s="45">
        <f t="shared" si="0"/>
        <v>2</v>
      </c>
      <c r="J60" s="30">
        <f t="shared" si="1"/>
        <v>0.2857142857142857</v>
      </c>
    </row>
    <row r="61" spans="1:10" ht="15" thickBot="1" x14ac:dyDescent="0.3">
      <c r="A61" s="7">
        <v>57</v>
      </c>
      <c r="B61" s="6">
        <v>0</v>
      </c>
      <c r="C61" s="6">
        <v>0</v>
      </c>
      <c r="D61" s="6">
        <v>1</v>
      </c>
      <c r="E61" s="6">
        <v>0</v>
      </c>
      <c r="F61" s="6">
        <v>0</v>
      </c>
      <c r="G61" s="6">
        <v>0</v>
      </c>
      <c r="H61" s="6">
        <v>0</v>
      </c>
      <c r="I61" s="45">
        <f t="shared" si="0"/>
        <v>1</v>
      </c>
      <c r="J61" s="30">
        <f t="shared" si="1"/>
        <v>0.14285714285714285</v>
      </c>
    </row>
    <row r="62" spans="1:10" ht="15" thickBot="1" x14ac:dyDescent="0.3">
      <c r="A62" s="7">
        <v>58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45">
        <f t="shared" si="0"/>
        <v>0</v>
      </c>
      <c r="J62" s="30">
        <f t="shared" si="1"/>
        <v>0</v>
      </c>
    </row>
    <row r="63" spans="1:10" ht="15" thickBot="1" x14ac:dyDescent="0.3">
      <c r="A63" s="7">
        <v>59</v>
      </c>
      <c r="B63" s="6">
        <v>0</v>
      </c>
      <c r="C63" s="6">
        <v>1</v>
      </c>
      <c r="D63" s="6">
        <v>1</v>
      </c>
      <c r="E63" s="6">
        <v>1</v>
      </c>
      <c r="F63" s="6">
        <v>1</v>
      </c>
      <c r="G63" s="6">
        <v>1</v>
      </c>
      <c r="H63" s="6">
        <v>0</v>
      </c>
      <c r="I63" s="45">
        <f t="shared" si="0"/>
        <v>5</v>
      </c>
      <c r="J63" s="30">
        <f t="shared" si="1"/>
        <v>0.7142857142857143</v>
      </c>
    </row>
    <row r="64" spans="1:10" ht="15" thickBot="1" x14ac:dyDescent="0.3">
      <c r="A64" s="7">
        <v>60</v>
      </c>
      <c r="B64" s="6">
        <v>0</v>
      </c>
      <c r="C64" s="6">
        <v>0</v>
      </c>
      <c r="D64" s="6">
        <v>1</v>
      </c>
      <c r="E64" s="6">
        <v>1</v>
      </c>
      <c r="F64" s="6">
        <v>0</v>
      </c>
      <c r="G64" s="6">
        <v>0</v>
      </c>
      <c r="H64" s="6">
        <v>0</v>
      </c>
      <c r="I64" s="45">
        <f t="shared" si="0"/>
        <v>2</v>
      </c>
      <c r="J64" s="30">
        <f t="shared" si="1"/>
        <v>0.2857142857142857</v>
      </c>
    </row>
    <row r="65" spans="1:10" ht="15" thickBot="1" x14ac:dyDescent="0.3">
      <c r="A65" s="7">
        <v>61</v>
      </c>
      <c r="B65" s="6">
        <v>0</v>
      </c>
      <c r="C65" s="6">
        <v>1</v>
      </c>
      <c r="D65" s="6">
        <v>1</v>
      </c>
      <c r="E65" s="6">
        <v>0</v>
      </c>
      <c r="F65" s="6">
        <v>0</v>
      </c>
      <c r="G65" s="6">
        <v>0</v>
      </c>
      <c r="H65" s="6">
        <v>0</v>
      </c>
      <c r="I65" s="45">
        <f t="shared" si="0"/>
        <v>2</v>
      </c>
      <c r="J65" s="30">
        <f t="shared" si="1"/>
        <v>0.2857142857142857</v>
      </c>
    </row>
    <row r="66" spans="1:10" ht="21" customHeight="1" thickBot="1" x14ac:dyDescent="0.3">
      <c r="A66" s="7">
        <v>62</v>
      </c>
      <c r="B66" s="6">
        <v>1</v>
      </c>
      <c r="C66" s="6">
        <v>1</v>
      </c>
      <c r="D66" s="6">
        <v>0</v>
      </c>
      <c r="E66" s="6">
        <v>0</v>
      </c>
      <c r="F66" s="6">
        <v>0</v>
      </c>
      <c r="G66" s="6">
        <v>1</v>
      </c>
      <c r="H66" s="6">
        <v>1</v>
      </c>
      <c r="I66" s="45">
        <f t="shared" si="0"/>
        <v>4</v>
      </c>
      <c r="J66" s="30">
        <f t="shared" si="1"/>
        <v>0.5714285714285714</v>
      </c>
    </row>
    <row r="67" spans="1:10" ht="15" thickBot="1" x14ac:dyDescent="0.3">
      <c r="A67" s="7">
        <v>63</v>
      </c>
      <c r="B67" s="6">
        <v>1</v>
      </c>
      <c r="C67" s="6">
        <v>1</v>
      </c>
      <c r="D67" s="6">
        <v>1</v>
      </c>
      <c r="E67" s="6">
        <v>0</v>
      </c>
      <c r="F67" s="6">
        <v>0</v>
      </c>
      <c r="G67" s="6">
        <v>1</v>
      </c>
      <c r="H67" s="6">
        <v>0</v>
      </c>
      <c r="I67" s="45">
        <f t="shared" si="0"/>
        <v>4</v>
      </c>
      <c r="J67" s="30">
        <f t="shared" si="1"/>
        <v>0.5714285714285714</v>
      </c>
    </row>
    <row r="68" spans="1:10" ht="15" thickBot="1" x14ac:dyDescent="0.3">
      <c r="A68" s="7">
        <v>64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45">
        <f t="shared" si="0"/>
        <v>0</v>
      </c>
      <c r="J68" s="30">
        <f t="shared" si="1"/>
        <v>0</v>
      </c>
    </row>
    <row r="69" spans="1:10" ht="15" thickBot="1" x14ac:dyDescent="0.3">
      <c r="A69" s="7">
        <v>65</v>
      </c>
      <c r="B69" s="6">
        <v>1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45">
        <f t="shared" si="0"/>
        <v>1</v>
      </c>
      <c r="J69" s="30">
        <f t="shared" si="1"/>
        <v>0.14285714285714285</v>
      </c>
    </row>
    <row r="70" spans="1:10" ht="15" thickBot="1" x14ac:dyDescent="0.3">
      <c r="A70" s="7">
        <v>66</v>
      </c>
      <c r="B70" s="6">
        <v>0</v>
      </c>
      <c r="C70" s="6">
        <v>1</v>
      </c>
      <c r="D70" s="6">
        <v>1</v>
      </c>
      <c r="E70" s="6">
        <v>0</v>
      </c>
      <c r="F70" s="6">
        <v>0</v>
      </c>
      <c r="G70" s="6">
        <v>1</v>
      </c>
      <c r="H70" s="6">
        <v>1</v>
      </c>
      <c r="I70" s="45">
        <f t="shared" ref="I70:I79" si="2">SUM(B70:H70)</f>
        <v>4</v>
      </c>
      <c r="J70" s="30">
        <f t="shared" ref="J70:J79" si="3">I70/7</f>
        <v>0.5714285714285714</v>
      </c>
    </row>
    <row r="71" spans="1:10" ht="15" thickBot="1" x14ac:dyDescent="0.3">
      <c r="A71" s="7">
        <v>67</v>
      </c>
      <c r="B71" s="6">
        <v>1</v>
      </c>
      <c r="C71" s="6">
        <v>0</v>
      </c>
      <c r="D71" s="6">
        <v>1</v>
      </c>
      <c r="E71" s="6">
        <v>0</v>
      </c>
      <c r="F71" s="6">
        <v>1</v>
      </c>
      <c r="G71" s="6">
        <v>0</v>
      </c>
      <c r="H71" s="6">
        <v>1</v>
      </c>
      <c r="I71" s="45">
        <f t="shared" si="2"/>
        <v>4</v>
      </c>
      <c r="J71" s="30">
        <f t="shared" si="3"/>
        <v>0.5714285714285714</v>
      </c>
    </row>
    <row r="72" spans="1:10" ht="15" thickBot="1" x14ac:dyDescent="0.3">
      <c r="A72" s="7">
        <v>68</v>
      </c>
      <c r="B72" s="6">
        <v>0</v>
      </c>
      <c r="C72" s="6">
        <v>0</v>
      </c>
      <c r="D72" s="6">
        <v>1</v>
      </c>
      <c r="E72" s="6">
        <v>0</v>
      </c>
      <c r="F72" s="6">
        <v>0</v>
      </c>
      <c r="G72" s="6">
        <v>0</v>
      </c>
      <c r="H72" s="6">
        <v>0</v>
      </c>
      <c r="I72" s="45">
        <f t="shared" si="2"/>
        <v>1</v>
      </c>
      <c r="J72" s="30">
        <f t="shared" si="3"/>
        <v>0.14285714285714285</v>
      </c>
    </row>
    <row r="73" spans="1:10" ht="15" thickBot="1" x14ac:dyDescent="0.3">
      <c r="A73" s="7">
        <v>69</v>
      </c>
      <c r="B73" s="6">
        <v>1</v>
      </c>
      <c r="C73" s="6">
        <v>0</v>
      </c>
      <c r="D73" s="6">
        <v>1</v>
      </c>
      <c r="E73" s="6">
        <v>0</v>
      </c>
      <c r="F73" s="6">
        <v>1</v>
      </c>
      <c r="G73" s="6">
        <v>0</v>
      </c>
      <c r="H73" s="6">
        <v>1</v>
      </c>
      <c r="I73" s="45">
        <f t="shared" si="2"/>
        <v>4</v>
      </c>
      <c r="J73" s="30">
        <f t="shared" si="3"/>
        <v>0.5714285714285714</v>
      </c>
    </row>
    <row r="74" spans="1:10" ht="15" thickBot="1" x14ac:dyDescent="0.3">
      <c r="A74" s="7">
        <v>70</v>
      </c>
      <c r="B74" s="6">
        <v>0</v>
      </c>
      <c r="C74" s="6">
        <v>0</v>
      </c>
      <c r="D74" s="6">
        <v>1</v>
      </c>
      <c r="E74" s="6">
        <v>1</v>
      </c>
      <c r="F74" s="6">
        <v>0</v>
      </c>
      <c r="G74" s="6">
        <v>0</v>
      </c>
      <c r="H74" s="6">
        <v>0</v>
      </c>
      <c r="I74" s="45">
        <f t="shared" si="2"/>
        <v>2</v>
      </c>
      <c r="J74" s="30">
        <f t="shared" si="3"/>
        <v>0.2857142857142857</v>
      </c>
    </row>
    <row r="75" spans="1:10" ht="15" thickBot="1" x14ac:dyDescent="0.3">
      <c r="A75" s="7">
        <v>71</v>
      </c>
      <c r="B75" s="6">
        <v>0</v>
      </c>
      <c r="C75" s="6">
        <v>1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45">
        <f t="shared" si="2"/>
        <v>1</v>
      </c>
      <c r="J75" s="30">
        <f t="shared" si="3"/>
        <v>0.14285714285714285</v>
      </c>
    </row>
    <row r="76" spans="1:10" ht="15" thickBot="1" x14ac:dyDescent="0.3">
      <c r="A76" s="7">
        <v>72</v>
      </c>
      <c r="B76" s="6">
        <v>1</v>
      </c>
      <c r="C76" s="6">
        <v>1</v>
      </c>
      <c r="D76" s="6">
        <v>1</v>
      </c>
      <c r="E76" s="6">
        <v>0</v>
      </c>
      <c r="F76" s="6">
        <v>0</v>
      </c>
      <c r="G76" s="6">
        <v>0</v>
      </c>
      <c r="H76" s="6">
        <v>0</v>
      </c>
      <c r="I76" s="45">
        <f t="shared" si="2"/>
        <v>3</v>
      </c>
      <c r="J76" s="30">
        <f t="shared" si="3"/>
        <v>0.42857142857142855</v>
      </c>
    </row>
    <row r="77" spans="1:10" ht="15" thickBot="1" x14ac:dyDescent="0.3">
      <c r="A77" s="7">
        <v>73</v>
      </c>
      <c r="B77" s="6">
        <v>0</v>
      </c>
      <c r="C77" s="6">
        <v>0</v>
      </c>
      <c r="D77" s="6">
        <v>1</v>
      </c>
      <c r="E77" s="6">
        <v>1</v>
      </c>
      <c r="F77" s="6">
        <v>1</v>
      </c>
      <c r="G77" s="6">
        <v>1</v>
      </c>
      <c r="H77" s="6">
        <v>0</v>
      </c>
      <c r="I77" s="45">
        <f t="shared" si="2"/>
        <v>4</v>
      </c>
      <c r="J77" s="30">
        <f t="shared" si="3"/>
        <v>0.5714285714285714</v>
      </c>
    </row>
    <row r="78" spans="1:10" ht="15" thickBot="1" x14ac:dyDescent="0.3">
      <c r="A78" s="7">
        <v>74</v>
      </c>
      <c r="B78" s="6">
        <v>0</v>
      </c>
      <c r="C78" s="6">
        <v>0</v>
      </c>
      <c r="D78" s="6">
        <v>1</v>
      </c>
      <c r="E78" s="6">
        <v>0</v>
      </c>
      <c r="F78" s="6">
        <v>0</v>
      </c>
      <c r="G78" s="6">
        <v>1</v>
      </c>
      <c r="H78" s="6">
        <v>0</v>
      </c>
      <c r="I78" s="45">
        <f t="shared" si="2"/>
        <v>2</v>
      </c>
      <c r="J78" s="30">
        <f t="shared" si="3"/>
        <v>0.2857142857142857</v>
      </c>
    </row>
    <row r="79" spans="1:10" ht="15" thickBot="1" x14ac:dyDescent="0.3">
      <c r="A79" s="7">
        <v>75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45">
        <f t="shared" si="2"/>
        <v>0</v>
      </c>
      <c r="J79" s="30">
        <f t="shared" si="3"/>
        <v>0</v>
      </c>
    </row>
    <row r="80" spans="1:10" x14ac:dyDescent="0.25">
      <c r="B80" s="40"/>
      <c r="C80" s="40"/>
      <c r="D80" s="40"/>
      <c r="E80" s="40"/>
      <c r="F80" s="40"/>
      <c r="G80" s="40"/>
      <c r="H80" s="40"/>
      <c r="I80" s="29"/>
      <c r="J80" s="1"/>
    </row>
    <row r="81" spans="2:11" s="7" customFormat="1" ht="15.75" x14ac:dyDescent="0.25">
      <c r="B81" s="2"/>
      <c r="C81" s="2"/>
      <c r="D81" s="2"/>
      <c r="E81" s="2"/>
      <c r="F81" s="2"/>
      <c r="G81" s="2"/>
      <c r="H81"/>
      <c r="I81"/>
      <c r="J81"/>
      <c r="K81"/>
    </row>
    <row r="82" spans="2:11" s="7" customFormat="1" ht="15.75" x14ac:dyDescent="0.25">
      <c r="H82"/>
      <c r="I82"/>
      <c r="J82"/>
      <c r="K82"/>
    </row>
    <row r="83" spans="2:11" s="7" customFormat="1" ht="15.75" x14ac:dyDescent="0.25">
      <c r="H83"/>
      <c r="I83"/>
      <c r="J83"/>
      <c r="K83"/>
    </row>
    <row r="84" spans="2:11" s="7" customFormat="1" ht="15.75" x14ac:dyDescent="0.25">
      <c r="H84"/>
      <c r="I84"/>
      <c r="J84"/>
      <c r="K84"/>
    </row>
    <row r="85" spans="2:11" ht="15.75" x14ac:dyDescent="0.25">
      <c r="H85"/>
      <c r="I85"/>
      <c r="J85"/>
      <c r="K85"/>
    </row>
    <row r="86" spans="2:11" ht="15.75" x14ac:dyDescent="0.25">
      <c r="H86"/>
      <c r="I86"/>
      <c r="J86"/>
      <c r="K86"/>
    </row>
    <row r="90" spans="2:11" s="7" customFormat="1" x14ac:dyDescent="0.25"/>
  </sheetData>
  <autoFilter ref="A4:I79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1048576"/>
    </sheetView>
  </sheetViews>
  <sheetFormatPr defaultRowHeight="15.75" x14ac:dyDescent="0.25"/>
  <cols>
    <col min="1" max="1" width="9" style="7"/>
    <col min="2" max="2" width="17.875" style="7" customWidth="1"/>
    <col min="3" max="3" width="16.375" style="7" customWidth="1"/>
    <col min="4" max="4" width="28" style="7" customWidth="1"/>
    <col min="5" max="5" width="26.5" style="7" bestFit="1" customWidth="1"/>
    <col min="6" max="6" width="28.5" style="7" customWidth="1"/>
    <col min="7" max="8" width="19.75" style="7" customWidth="1"/>
    <col min="9" max="9" width="21.875" style="7" bestFit="1" customWidth="1"/>
    <col min="10" max="11" width="19.75" style="7" customWidth="1"/>
    <col min="12" max="12" width="81.875" bestFit="1" customWidth="1"/>
    <col min="13" max="13" width="9.5" customWidth="1"/>
    <col min="14" max="14" width="20.25" bestFit="1" customWidth="1"/>
    <col min="15" max="15" width="10.75" customWidth="1"/>
    <col min="16" max="16" width="133.25" customWidth="1"/>
    <col min="17" max="17" width="11.875" customWidth="1"/>
    <col min="18" max="16384" width="9" style="1"/>
  </cols>
  <sheetData>
    <row r="1" spans="1:17" x14ac:dyDescent="0.25">
      <c r="A1" s="10" t="s">
        <v>71</v>
      </c>
      <c r="C1" s="10"/>
      <c r="D1" s="2"/>
      <c r="E1" s="2"/>
      <c r="F1" s="2"/>
      <c r="G1" s="2"/>
      <c r="H1" s="2"/>
      <c r="I1" s="2"/>
      <c r="J1" s="2"/>
    </row>
    <row r="2" spans="1:17" customFormat="1" x14ac:dyDescent="0.25"/>
    <row r="3" spans="1:17" customFormat="1" x14ac:dyDescent="0.25"/>
    <row r="4" spans="1:17" s="7" customFormat="1" ht="42.75" x14ac:dyDescent="0.25">
      <c r="A4" s="15" t="s">
        <v>20</v>
      </c>
      <c r="B4" s="21" t="s">
        <v>61</v>
      </c>
      <c r="C4" s="21" t="s">
        <v>62</v>
      </c>
      <c r="D4" s="21" t="s">
        <v>63</v>
      </c>
      <c r="E4" s="21" t="s">
        <v>64</v>
      </c>
      <c r="F4" s="21" t="s">
        <v>65</v>
      </c>
      <c r="G4" s="31" t="s">
        <v>66</v>
      </c>
      <c r="H4" s="32" t="s">
        <v>67</v>
      </c>
      <c r="I4" s="39" t="s">
        <v>60</v>
      </c>
      <c r="J4" s="39" t="s">
        <v>68</v>
      </c>
      <c r="L4"/>
      <c r="M4"/>
      <c r="N4"/>
      <c r="O4"/>
      <c r="P4"/>
      <c r="Q4"/>
    </row>
    <row r="5" spans="1:17" s="23" customFormat="1" ht="15" customHeight="1" x14ac:dyDescent="0.25">
      <c r="A5" s="7">
        <v>1</v>
      </c>
      <c r="B5" s="22">
        <f>'Anticipation score'!$C5</f>
        <v>5</v>
      </c>
      <c r="C5" s="22">
        <f>'Need score'!$F5</f>
        <v>1.5</v>
      </c>
      <c r="D5" s="7">
        <f>'Environment score'!$H5</f>
        <v>0.6</v>
      </c>
      <c r="E5" s="29">
        <f>'Building score'!$O5</f>
        <v>0.33333333333333331</v>
      </c>
      <c r="F5" s="29">
        <f>'Management score'!$J5</f>
        <v>0.2857142857142857</v>
      </c>
      <c r="G5" s="29">
        <f>$B5+$C5</f>
        <v>6.5</v>
      </c>
      <c r="H5" s="30">
        <f>$D5+$E5+$F5</f>
        <v>1.2190476190476192</v>
      </c>
      <c r="I5" s="29">
        <f t="shared" ref="I5:I68" si="0">H5-G5</f>
        <v>-5.2809523809523808</v>
      </c>
      <c r="J5" s="30">
        <f t="shared" ref="J5:J36" si="1">(G$82*H5)-G5</f>
        <v>-0.68607201608481283</v>
      </c>
      <c r="L5"/>
      <c r="M5"/>
      <c r="N5"/>
      <c r="O5"/>
      <c r="P5"/>
      <c r="Q5"/>
    </row>
    <row r="6" spans="1:17" ht="15" customHeight="1" x14ac:dyDescent="0.25">
      <c r="A6" s="7">
        <v>2</v>
      </c>
      <c r="B6" s="22">
        <f>'Anticipation score'!$C6</f>
        <v>5</v>
      </c>
      <c r="C6" s="22">
        <f>'Need score'!$F6</f>
        <v>4.5</v>
      </c>
      <c r="D6" s="7">
        <f>'Environment score'!$H6</f>
        <v>0.2</v>
      </c>
      <c r="E6" s="29">
        <f>'Building score'!$O6</f>
        <v>0.33333333333333331</v>
      </c>
      <c r="F6" s="29">
        <f>'Management score'!$J6</f>
        <v>0.42857142857142855</v>
      </c>
      <c r="G6" s="29">
        <f t="shared" ref="G6:G69" si="2">$B6+$C6</f>
        <v>9.5</v>
      </c>
      <c r="H6" s="30">
        <f t="shared" ref="H6:H69" si="3">$D6+$E6+$F6</f>
        <v>0.96190476190476182</v>
      </c>
      <c r="I6" s="29">
        <f t="shared" si="0"/>
        <v>-8.538095238095238</v>
      </c>
      <c r="J6" s="30">
        <f t="shared" si="1"/>
        <v>-4.9124474501919231</v>
      </c>
      <c r="K6" s="1"/>
    </row>
    <row r="7" spans="1:17" ht="15" customHeight="1" x14ac:dyDescent="0.25">
      <c r="A7" s="7">
        <v>3</v>
      </c>
      <c r="B7" s="22">
        <f>'Anticipation score'!$C7</f>
        <v>3</v>
      </c>
      <c r="C7" s="22">
        <f>'Need score'!$F7</f>
        <v>2.5</v>
      </c>
      <c r="D7" s="7">
        <f>'Environment score'!$H7</f>
        <v>0.2</v>
      </c>
      <c r="E7" s="29">
        <f>'Building score'!$O7</f>
        <v>0.33333333333333331</v>
      </c>
      <c r="F7" s="29">
        <f>'Management score'!$J7</f>
        <v>0.2857142857142857</v>
      </c>
      <c r="G7" s="29">
        <f t="shared" si="2"/>
        <v>5.5</v>
      </c>
      <c r="H7" s="30">
        <f t="shared" si="3"/>
        <v>0.81904761904761902</v>
      </c>
      <c r="I7" s="29">
        <f t="shared" si="0"/>
        <v>-4.6809523809523812</v>
      </c>
      <c r="J7" s="30">
        <f t="shared" si="1"/>
        <v>-1.593767135806984</v>
      </c>
      <c r="K7" s="1"/>
    </row>
    <row r="8" spans="1:17" ht="15" customHeight="1" x14ac:dyDescent="0.25">
      <c r="A8" s="7">
        <v>4</v>
      </c>
      <c r="B8" s="22">
        <f>'Anticipation score'!$C8</f>
        <v>5</v>
      </c>
      <c r="C8" s="22">
        <f>'Need score'!$F8</f>
        <v>4.25</v>
      </c>
      <c r="D8" s="7">
        <f>'Environment score'!$H8</f>
        <v>0.2</v>
      </c>
      <c r="E8" s="29">
        <f>'Building score'!$O8</f>
        <v>0.41666666666666669</v>
      </c>
      <c r="F8" s="29">
        <f>'Management score'!$J8</f>
        <v>0</v>
      </c>
      <c r="G8" s="29">
        <f t="shared" si="2"/>
        <v>9.25</v>
      </c>
      <c r="H8" s="30">
        <f t="shared" si="3"/>
        <v>0.6166666666666667</v>
      </c>
      <c r="I8" s="29">
        <f t="shared" si="0"/>
        <v>-8.6333333333333329</v>
      </c>
      <c r="J8" s="30">
        <f t="shared" si="1"/>
        <v>-6.3089700237616535</v>
      </c>
      <c r="K8" s="1"/>
    </row>
    <row r="9" spans="1:17" ht="15" customHeight="1" x14ac:dyDescent="0.25">
      <c r="A9" s="7">
        <v>5</v>
      </c>
      <c r="B9" s="22">
        <f>'Anticipation score'!$C9</f>
        <v>5</v>
      </c>
      <c r="C9" s="22">
        <f>'Need score'!$F9</f>
        <v>1.25</v>
      </c>
      <c r="D9" s="7">
        <f>'Environment score'!$H9</f>
        <v>0.2</v>
      </c>
      <c r="E9" s="29">
        <f>'Building score'!$O9</f>
        <v>0.25</v>
      </c>
      <c r="F9" s="29">
        <f>'Management score'!$J9</f>
        <v>0</v>
      </c>
      <c r="G9" s="29">
        <f t="shared" si="2"/>
        <v>6.25</v>
      </c>
      <c r="H9" s="30">
        <f t="shared" si="3"/>
        <v>0.45</v>
      </c>
      <c r="I9" s="29">
        <f t="shared" si="0"/>
        <v>-5.8</v>
      </c>
      <c r="J9" s="30">
        <f t="shared" si="1"/>
        <v>-4.1038429903125575</v>
      </c>
      <c r="K9" s="1"/>
    </row>
    <row r="10" spans="1:17" ht="15" customHeight="1" x14ac:dyDescent="0.25">
      <c r="A10" s="7">
        <v>6</v>
      </c>
      <c r="B10" s="22">
        <f>'Anticipation score'!$C10</f>
        <v>5</v>
      </c>
      <c r="C10" s="22">
        <f>'Need score'!$F10</f>
        <v>4.5</v>
      </c>
      <c r="D10" s="7">
        <f>'Environment score'!$H10</f>
        <v>1</v>
      </c>
      <c r="E10" s="29">
        <f>'Building score'!$O10</f>
        <v>0.16666666666666666</v>
      </c>
      <c r="F10" s="29">
        <f>'Management score'!$J10</f>
        <v>0.42857142857142855</v>
      </c>
      <c r="G10" s="29">
        <f t="shared" si="2"/>
        <v>9.5</v>
      </c>
      <c r="H10" s="30">
        <f t="shared" si="3"/>
        <v>1.5952380952380953</v>
      </c>
      <c r="I10" s="29">
        <f t="shared" si="0"/>
        <v>-7.9047619047619051</v>
      </c>
      <c r="J10" s="30">
        <f t="shared" si="1"/>
        <v>-1.8919301772984856</v>
      </c>
      <c r="K10" s="1"/>
    </row>
    <row r="11" spans="1:17" ht="15" customHeight="1" x14ac:dyDescent="0.25">
      <c r="A11" s="7">
        <v>7</v>
      </c>
      <c r="B11" s="22">
        <f>'Anticipation score'!$C11</f>
        <v>5</v>
      </c>
      <c r="C11" s="22">
        <f>'Need score'!$F11</f>
        <v>2.5</v>
      </c>
      <c r="D11" s="7">
        <f>'Environment score'!$H11</f>
        <v>1</v>
      </c>
      <c r="E11" s="29">
        <f>'Building score'!$O11</f>
        <v>0.41666666666666669</v>
      </c>
      <c r="F11" s="29">
        <f>'Management score'!$J11</f>
        <v>0.42857142857142855</v>
      </c>
      <c r="G11" s="29">
        <f t="shared" si="2"/>
        <v>7.5</v>
      </c>
      <c r="H11" s="30">
        <f t="shared" si="3"/>
        <v>1.8452380952380953</v>
      </c>
      <c r="I11" s="29">
        <f t="shared" si="0"/>
        <v>-5.6547619047619051</v>
      </c>
      <c r="J11" s="30">
        <f t="shared" si="1"/>
        <v>1.3003792725278718</v>
      </c>
      <c r="K11" s="1"/>
    </row>
    <row r="12" spans="1:17" ht="15" customHeight="1" x14ac:dyDescent="0.25">
      <c r="A12" s="7">
        <v>8</v>
      </c>
      <c r="B12" s="22">
        <f>'Anticipation score'!$C12</f>
        <v>2</v>
      </c>
      <c r="C12" s="22">
        <f>'Need score'!$F12</f>
        <v>3.5</v>
      </c>
      <c r="D12" s="7">
        <f>'Environment score'!$H12</f>
        <v>0.6</v>
      </c>
      <c r="E12" s="29">
        <f>'Building score'!$O12</f>
        <v>0.33333333333333331</v>
      </c>
      <c r="F12" s="29">
        <f>'Management score'!$J12</f>
        <v>0.14285714285714285</v>
      </c>
      <c r="G12" s="29">
        <f t="shared" si="2"/>
        <v>5.5</v>
      </c>
      <c r="H12" s="30">
        <f t="shared" si="3"/>
        <v>1.0761904761904761</v>
      </c>
      <c r="I12" s="29">
        <f t="shared" si="0"/>
        <v>-4.4238095238095241</v>
      </c>
      <c r="J12" s="30">
        <f t="shared" si="1"/>
        <v>-0.36739170169987467</v>
      </c>
      <c r="K12" s="1"/>
    </row>
    <row r="13" spans="1:17" ht="15" customHeight="1" x14ac:dyDescent="0.25">
      <c r="A13" s="7">
        <v>9</v>
      </c>
      <c r="B13" s="22">
        <f>'Anticipation score'!$C13</f>
        <v>5</v>
      </c>
      <c r="C13" s="22">
        <f>'Need score'!$F13</f>
        <v>3.5</v>
      </c>
      <c r="D13" s="7">
        <f>'Environment score'!$H13</f>
        <v>0.4</v>
      </c>
      <c r="E13" s="29">
        <f>'Building score'!$O13</f>
        <v>0.66666666666666663</v>
      </c>
      <c r="F13" s="29">
        <f>'Management score'!$J13</f>
        <v>0.14285714285714285</v>
      </c>
      <c r="G13" s="29">
        <f t="shared" si="2"/>
        <v>8.5</v>
      </c>
      <c r="H13" s="30">
        <f t="shared" si="3"/>
        <v>1.2095238095238094</v>
      </c>
      <c r="I13" s="29">
        <f t="shared" si="0"/>
        <v>-7.2904761904761903</v>
      </c>
      <c r="J13" s="30">
        <f t="shared" si="1"/>
        <v>-2.7314933284591509</v>
      </c>
      <c r="K13" s="1"/>
    </row>
    <row r="14" spans="1:17" ht="15" customHeight="1" x14ac:dyDescent="0.25">
      <c r="A14" s="7">
        <v>10</v>
      </c>
      <c r="B14" s="22">
        <f>'Anticipation score'!$C14</f>
        <v>3</v>
      </c>
      <c r="C14" s="22">
        <f>'Need score'!$F14</f>
        <v>1.5</v>
      </c>
      <c r="D14" s="7">
        <f>'Environment score'!$H14</f>
        <v>1</v>
      </c>
      <c r="E14" s="29">
        <f>'Building score'!$O14</f>
        <v>0.83333333333333337</v>
      </c>
      <c r="F14" s="29">
        <f>'Management score'!$J14</f>
        <v>0.5714285714285714</v>
      </c>
      <c r="G14" s="29">
        <f t="shared" si="2"/>
        <v>4.5</v>
      </c>
      <c r="H14" s="30">
        <f t="shared" si="3"/>
        <v>2.4047619047619051</v>
      </c>
      <c r="I14" s="29">
        <f t="shared" si="0"/>
        <v>-2.0952380952380949</v>
      </c>
      <c r="J14" s="30">
        <f t="shared" si="1"/>
        <v>6.9688813745201941</v>
      </c>
      <c r="K14" s="1"/>
    </row>
    <row r="15" spans="1:17" ht="15" customHeight="1" x14ac:dyDescent="0.25">
      <c r="A15" s="7">
        <v>11</v>
      </c>
      <c r="B15" s="22">
        <f>'Anticipation score'!$C15</f>
        <v>3</v>
      </c>
      <c r="C15" s="22">
        <f>'Need score'!$F15</f>
        <v>2.25</v>
      </c>
      <c r="D15" s="7">
        <f>'Environment score'!$H15</f>
        <v>0.6</v>
      </c>
      <c r="E15" s="29">
        <f>'Building score'!$O15</f>
        <v>0.75</v>
      </c>
      <c r="F15" s="29">
        <f>'Management score'!$J15</f>
        <v>0.2857142857142857</v>
      </c>
      <c r="G15" s="29">
        <f t="shared" si="2"/>
        <v>5.25</v>
      </c>
      <c r="H15" s="30">
        <f t="shared" si="3"/>
        <v>1.6357142857142857</v>
      </c>
      <c r="I15" s="29">
        <f t="shared" si="0"/>
        <v>-3.6142857142857143</v>
      </c>
      <c r="J15" s="30">
        <f t="shared" si="1"/>
        <v>2.5511104002924476</v>
      </c>
      <c r="K15" s="1"/>
    </row>
    <row r="16" spans="1:17" ht="15" customHeight="1" x14ac:dyDescent="0.25">
      <c r="A16" s="7">
        <v>12</v>
      </c>
      <c r="B16" s="22">
        <f>'Anticipation score'!$C16</f>
        <v>5</v>
      </c>
      <c r="C16" s="22">
        <f>'Need score'!$F16</f>
        <v>1.5</v>
      </c>
      <c r="D16" s="7">
        <f>'Environment score'!$H16</f>
        <v>0.4</v>
      </c>
      <c r="E16" s="29">
        <f>'Building score'!$O16</f>
        <v>0.16666666666666666</v>
      </c>
      <c r="F16" s="29">
        <f>'Management score'!$J16</f>
        <v>0.14285714285714285</v>
      </c>
      <c r="G16" s="29">
        <f t="shared" si="2"/>
        <v>6.5</v>
      </c>
      <c r="H16" s="30">
        <f t="shared" si="3"/>
        <v>0.70952380952380945</v>
      </c>
      <c r="I16" s="29">
        <f t="shared" si="0"/>
        <v>-5.7904761904761903</v>
      </c>
      <c r="J16" s="30">
        <f t="shared" si="1"/>
        <v>-3.1161122281118643</v>
      </c>
      <c r="K16" s="1"/>
    </row>
    <row r="17" spans="1:11" ht="15" customHeight="1" x14ac:dyDescent="0.25">
      <c r="A17" s="7">
        <v>13</v>
      </c>
      <c r="B17" s="22">
        <f>'Anticipation score'!$C17</f>
        <v>3</v>
      </c>
      <c r="C17" s="22">
        <f>'Need score'!$F17</f>
        <v>1.25</v>
      </c>
      <c r="D17" s="7">
        <f>'Environment score'!$H17</f>
        <v>0.8</v>
      </c>
      <c r="E17" s="29">
        <f>'Building score'!$O17</f>
        <v>0.66666666666666663</v>
      </c>
      <c r="F17" s="29">
        <f>'Management score'!$J17</f>
        <v>0.2857142857142857</v>
      </c>
      <c r="G17" s="29">
        <f t="shared" si="2"/>
        <v>4.25</v>
      </c>
      <c r="H17" s="30">
        <f t="shared" si="3"/>
        <v>1.7523809523809524</v>
      </c>
      <c r="I17" s="29">
        <f t="shared" si="0"/>
        <v>-2.4976190476190476</v>
      </c>
      <c r="J17" s="30">
        <f t="shared" si="1"/>
        <v>4.1075214768780803</v>
      </c>
      <c r="K17" s="1"/>
    </row>
    <row r="18" spans="1:11" ht="15" customHeight="1" x14ac:dyDescent="0.25">
      <c r="A18" s="7">
        <v>14</v>
      </c>
      <c r="B18" s="22">
        <f>'Anticipation score'!$C18</f>
        <v>5</v>
      </c>
      <c r="C18" s="22">
        <f>'Need score'!$F18</f>
        <v>3.5</v>
      </c>
      <c r="D18" s="7">
        <f>'Environment score'!$H18</f>
        <v>0.2</v>
      </c>
      <c r="E18" s="29">
        <f>'Building score'!$O18</f>
        <v>0.41666666666666669</v>
      </c>
      <c r="F18" s="29">
        <f>'Management score'!$J18</f>
        <v>0.7142857142857143</v>
      </c>
      <c r="G18" s="29">
        <f t="shared" si="2"/>
        <v>8.5</v>
      </c>
      <c r="H18" s="30">
        <f t="shared" si="3"/>
        <v>1.3309523809523811</v>
      </c>
      <c r="I18" s="29">
        <f t="shared" si="0"/>
        <v>-7.1690476190476193</v>
      </c>
      <c r="J18" s="30">
        <f t="shared" si="1"/>
        <v>-2.1523715956863478</v>
      </c>
      <c r="K18" s="1"/>
    </row>
    <row r="19" spans="1:11" ht="15" customHeight="1" x14ac:dyDescent="0.25">
      <c r="A19" s="7">
        <v>15</v>
      </c>
      <c r="B19" s="22">
        <f>'Anticipation score'!$C19</f>
        <v>5</v>
      </c>
      <c r="C19" s="22">
        <f>'Need score'!$F19</f>
        <v>1.5</v>
      </c>
      <c r="D19" s="7">
        <f>'Environment score'!$H19</f>
        <v>0.6</v>
      </c>
      <c r="E19" s="29">
        <f>'Building score'!$O19</f>
        <v>0.33333333333333331</v>
      </c>
      <c r="F19" s="29">
        <f>'Management score'!$J19</f>
        <v>0.2857142857142857</v>
      </c>
      <c r="G19" s="29">
        <f t="shared" si="2"/>
        <v>6.5</v>
      </c>
      <c r="H19" s="30">
        <f t="shared" si="3"/>
        <v>1.2190476190476192</v>
      </c>
      <c r="I19" s="29">
        <f t="shared" si="0"/>
        <v>-5.2809523809523808</v>
      </c>
      <c r="J19" s="30">
        <f t="shared" si="1"/>
        <v>-0.68607201608481283</v>
      </c>
    </row>
    <row r="20" spans="1:11" ht="15" customHeight="1" x14ac:dyDescent="0.25">
      <c r="A20" s="7">
        <v>16</v>
      </c>
      <c r="B20" s="22">
        <f>'Anticipation score'!$C20</f>
        <v>2</v>
      </c>
      <c r="C20" s="22">
        <f>'Need score'!$F20</f>
        <v>4.5</v>
      </c>
      <c r="D20" s="7">
        <f>'Environment score'!$H20</f>
        <v>1</v>
      </c>
      <c r="E20" s="29">
        <f>'Building score'!$O20</f>
        <v>0.75</v>
      </c>
      <c r="F20" s="29">
        <f>'Management score'!$J20</f>
        <v>0.5714285714285714</v>
      </c>
      <c r="G20" s="29">
        <f t="shared" si="2"/>
        <v>6.5</v>
      </c>
      <c r="H20" s="30">
        <f t="shared" si="3"/>
        <v>2.3214285714285712</v>
      </c>
      <c r="I20" s="29">
        <f t="shared" si="0"/>
        <v>-4.1785714285714288</v>
      </c>
      <c r="J20" s="30">
        <f t="shared" si="1"/>
        <v>4.5714448912447398</v>
      </c>
      <c r="K20" s="1"/>
    </row>
    <row r="21" spans="1:11" ht="15" customHeight="1" x14ac:dyDescent="0.25">
      <c r="A21" s="7">
        <v>17</v>
      </c>
      <c r="B21" s="22">
        <f>'Anticipation score'!$C21</f>
        <v>3</v>
      </c>
      <c r="C21" s="22">
        <f>'Need score'!$F21</f>
        <v>1.5</v>
      </c>
      <c r="D21" s="7">
        <f>'Environment score'!$H21</f>
        <v>0.8</v>
      </c>
      <c r="E21" s="29">
        <f>'Building score'!$O21</f>
        <v>0.41666666666666669</v>
      </c>
      <c r="F21" s="29">
        <f>'Management score'!$J21</f>
        <v>0.5714285714285714</v>
      </c>
      <c r="G21" s="29">
        <f t="shared" si="2"/>
        <v>4.5</v>
      </c>
      <c r="H21" s="30">
        <f t="shared" si="3"/>
        <v>1.7880952380952382</v>
      </c>
      <c r="I21" s="29">
        <f t="shared" si="0"/>
        <v>-2.711904761904762</v>
      </c>
      <c r="J21" s="30">
        <f t="shared" si="1"/>
        <v>4.0278513982818467</v>
      </c>
      <c r="K21" s="1"/>
    </row>
    <row r="22" spans="1:11" ht="15" customHeight="1" x14ac:dyDescent="0.25">
      <c r="A22" s="7">
        <v>18</v>
      </c>
      <c r="B22" s="22">
        <f>'Anticipation score'!$C22</f>
        <v>3</v>
      </c>
      <c r="C22" s="22">
        <f>'Need score'!$F22</f>
        <v>1.25</v>
      </c>
      <c r="D22" s="7">
        <f>'Environment score'!$H22</f>
        <v>0.6</v>
      </c>
      <c r="E22" s="29">
        <f>'Building score'!$O22</f>
        <v>0.16666666666666666</v>
      </c>
      <c r="F22" s="29">
        <f>'Management score'!$J22</f>
        <v>0.14285714285714285</v>
      </c>
      <c r="G22" s="29">
        <f t="shared" si="2"/>
        <v>4.25</v>
      </c>
      <c r="H22" s="30">
        <f t="shared" si="3"/>
        <v>0.9095238095238094</v>
      </c>
      <c r="I22" s="29">
        <f t="shared" si="0"/>
        <v>-3.3404761904761906</v>
      </c>
      <c r="J22" s="30">
        <f t="shared" si="1"/>
        <v>8.7735331749220435E-2</v>
      </c>
      <c r="K22" s="1"/>
    </row>
    <row r="23" spans="1:11" ht="15" customHeight="1" x14ac:dyDescent="0.25">
      <c r="A23" s="7">
        <v>19</v>
      </c>
      <c r="B23" s="22">
        <f>'Anticipation score'!$C23</f>
        <v>5</v>
      </c>
      <c r="C23" s="22">
        <f>'Need score'!$F23</f>
        <v>1.25</v>
      </c>
      <c r="D23" s="7">
        <f>'Environment score'!$H23</f>
        <v>0.8</v>
      </c>
      <c r="E23" s="29">
        <f>'Building score'!$O23</f>
        <v>0.66666666666666663</v>
      </c>
      <c r="F23" s="29">
        <f>'Management score'!$J23</f>
        <v>0.42857142857142855</v>
      </c>
      <c r="G23" s="29">
        <f t="shared" si="2"/>
        <v>6.25</v>
      </c>
      <c r="H23" s="30">
        <f t="shared" si="3"/>
        <v>1.8952380952380954</v>
      </c>
      <c r="I23" s="29">
        <f t="shared" si="0"/>
        <v>-4.3547619047619044</v>
      </c>
      <c r="J23" s="30">
        <f t="shared" si="1"/>
        <v>2.7888411624931422</v>
      </c>
      <c r="K23" s="1"/>
    </row>
    <row r="24" spans="1:11" ht="15" customHeight="1" x14ac:dyDescent="0.25">
      <c r="A24" s="7">
        <v>20</v>
      </c>
      <c r="B24" s="22">
        <f>'Anticipation score'!$C24</f>
        <v>3</v>
      </c>
      <c r="C24" s="22">
        <f>'Need score'!$F24</f>
        <v>2.25</v>
      </c>
      <c r="D24" s="7">
        <f>'Environment score'!$H24</f>
        <v>1</v>
      </c>
      <c r="E24" s="29">
        <f>'Building score'!$O24</f>
        <v>0.66666666666666663</v>
      </c>
      <c r="F24" s="29">
        <f>'Management score'!$J24</f>
        <v>0.42857142857142855</v>
      </c>
      <c r="G24" s="29">
        <f t="shared" si="2"/>
        <v>5.25</v>
      </c>
      <c r="H24" s="30">
        <f t="shared" si="3"/>
        <v>2.0952380952380949</v>
      </c>
      <c r="I24" s="29">
        <f t="shared" si="0"/>
        <v>-3.1547619047619051</v>
      </c>
      <c r="J24" s="30">
        <f t="shared" si="1"/>
        <v>4.7426887223542256</v>
      </c>
      <c r="K24" s="1"/>
    </row>
    <row r="25" spans="1:11" ht="15" customHeight="1" x14ac:dyDescent="0.25">
      <c r="A25" s="7">
        <v>21</v>
      </c>
      <c r="B25" s="22">
        <f>'Anticipation score'!$C25</f>
        <v>3</v>
      </c>
      <c r="C25" s="22">
        <f>'Need score'!$F25</f>
        <v>1.25</v>
      </c>
      <c r="D25" s="7">
        <f>'Environment score'!$H25</f>
        <v>1</v>
      </c>
      <c r="E25" s="29">
        <f>'Building score'!$O25</f>
        <v>0.33333333333333331</v>
      </c>
      <c r="F25" s="29">
        <f>'Management score'!$J25</f>
        <v>0.14285714285714285</v>
      </c>
      <c r="G25" s="29">
        <f t="shared" si="2"/>
        <v>4.25</v>
      </c>
      <c r="H25" s="30">
        <f t="shared" si="3"/>
        <v>1.4761904761904761</v>
      </c>
      <c r="I25" s="29">
        <f t="shared" si="0"/>
        <v>-2.7738095238095237</v>
      </c>
      <c r="J25" s="30">
        <f t="shared" si="1"/>
        <v>2.7903034180222956</v>
      </c>
      <c r="K25" s="1"/>
    </row>
    <row r="26" spans="1:11" ht="15" customHeight="1" x14ac:dyDescent="0.25">
      <c r="A26" s="7">
        <v>22</v>
      </c>
      <c r="B26" s="22">
        <f>'Anticipation score'!$C26</f>
        <v>5</v>
      </c>
      <c r="C26" s="22">
        <f>'Need score'!$F26</f>
        <v>2.25</v>
      </c>
      <c r="D26" s="7">
        <f>'Environment score'!$H26</f>
        <v>0.8</v>
      </c>
      <c r="E26" s="29">
        <f>'Building score'!$O26</f>
        <v>0.33333333333333331</v>
      </c>
      <c r="F26" s="29">
        <f>'Management score'!$J26</f>
        <v>0.2857142857142857</v>
      </c>
      <c r="G26" s="29">
        <f t="shared" si="2"/>
        <v>7.25</v>
      </c>
      <c r="H26" s="30">
        <f t="shared" si="3"/>
        <v>1.4190476190476189</v>
      </c>
      <c r="I26" s="29">
        <f t="shared" si="0"/>
        <v>-5.8309523809523807</v>
      </c>
      <c r="J26" s="30">
        <f t="shared" si="1"/>
        <v>-0.48222445622372856</v>
      </c>
      <c r="K26" s="1"/>
    </row>
    <row r="27" spans="1:11" ht="15" customHeight="1" x14ac:dyDescent="0.25">
      <c r="A27" s="7">
        <v>23</v>
      </c>
      <c r="B27" s="22">
        <f>'Anticipation score'!$C27</f>
        <v>2</v>
      </c>
      <c r="C27" s="22">
        <f>'Need score'!$F27</f>
        <v>4.5</v>
      </c>
      <c r="D27" s="7">
        <f>'Environment score'!$H27</f>
        <v>0.4</v>
      </c>
      <c r="E27" s="29">
        <f>'Building score'!$O27</f>
        <v>0.75</v>
      </c>
      <c r="F27" s="29">
        <f>'Management score'!$J27</f>
        <v>0.5714285714285714</v>
      </c>
      <c r="G27" s="29">
        <f t="shared" si="2"/>
        <v>6.5</v>
      </c>
      <c r="H27" s="30">
        <f t="shared" si="3"/>
        <v>1.7214285714285713</v>
      </c>
      <c r="I27" s="29">
        <f t="shared" si="0"/>
        <v>-4.7785714285714285</v>
      </c>
      <c r="J27" s="30">
        <f t="shared" si="1"/>
        <v>1.7099022116614844</v>
      </c>
      <c r="K27" s="1"/>
    </row>
    <row r="28" spans="1:11" ht="15" customHeight="1" x14ac:dyDescent="0.25">
      <c r="A28" s="7">
        <v>24</v>
      </c>
      <c r="B28" s="22">
        <f>'Anticipation score'!$C28</f>
        <v>2</v>
      </c>
      <c r="C28" s="22">
        <f>'Need score'!$F28</f>
        <v>1.5</v>
      </c>
      <c r="D28" s="7">
        <f>'Environment score'!$H28</f>
        <v>1</v>
      </c>
      <c r="E28" s="29">
        <f>'Building score'!$O28</f>
        <v>0.33333333333333331</v>
      </c>
      <c r="F28" s="29">
        <f>'Management score'!$J28</f>
        <v>0.2857142857142857</v>
      </c>
      <c r="G28" s="29">
        <f t="shared" si="2"/>
        <v>3.5</v>
      </c>
      <c r="H28" s="30">
        <f t="shared" si="3"/>
        <v>1.6190476190476191</v>
      </c>
      <c r="I28" s="29">
        <f t="shared" si="0"/>
        <v>-1.8809523809523809</v>
      </c>
      <c r="J28" s="30">
        <f t="shared" si="1"/>
        <v>4.2216231036373575</v>
      </c>
      <c r="K28" s="1"/>
    </row>
    <row r="29" spans="1:11" ht="15" customHeight="1" x14ac:dyDescent="0.25">
      <c r="A29" s="7">
        <v>25</v>
      </c>
      <c r="B29" s="22">
        <f>'Anticipation score'!$C29</f>
        <v>2</v>
      </c>
      <c r="C29" s="22">
        <f>'Need score'!$F29</f>
        <v>2.5</v>
      </c>
      <c r="D29" s="7">
        <f>'Environment score'!$H29</f>
        <v>0.4</v>
      </c>
      <c r="E29" s="29">
        <f>'Building score'!$O29</f>
        <v>0.5</v>
      </c>
      <c r="F29" s="29">
        <f>'Management score'!$J29</f>
        <v>0.14285714285714285</v>
      </c>
      <c r="G29" s="29">
        <f t="shared" si="2"/>
        <v>4.5</v>
      </c>
      <c r="H29" s="30">
        <f t="shared" si="3"/>
        <v>1.0428571428571429</v>
      </c>
      <c r="I29" s="29">
        <f t="shared" si="0"/>
        <v>-3.4571428571428573</v>
      </c>
      <c r="J29" s="30">
        <f t="shared" si="1"/>
        <v>0.47363370498994506</v>
      </c>
      <c r="K29" s="1"/>
    </row>
    <row r="30" spans="1:11" ht="15" customHeight="1" x14ac:dyDescent="0.25">
      <c r="A30" s="7">
        <v>26</v>
      </c>
      <c r="B30" s="22">
        <f>'Anticipation score'!$C30</f>
        <v>5</v>
      </c>
      <c r="C30" s="22">
        <f>'Need score'!$F30</f>
        <v>4.5</v>
      </c>
      <c r="D30" s="7">
        <f>'Environment score'!$H30</f>
        <v>0</v>
      </c>
      <c r="E30" s="29">
        <f>'Building score'!$O30</f>
        <v>0.25</v>
      </c>
      <c r="F30" s="29">
        <f>'Management score'!$J30</f>
        <v>0.2857142857142857</v>
      </c>
      <c r="G30" s="29">
        <f t="shared" si="2"/>
        <v>9.5</v>
      </c>
      <c r="H30" s="30">
        <f t="shared" si="3"/>
        <v>0.5357142857142857</v>
      </c>
      <c r="I30" s="29">
        <f t="shared" si="0"/>
        <v>-8.9642857142857135</v>
      </c>
      <c r="J30" s="30">
        <f t="shared" si="1"/>
        <v>-6.9450511789435216</v>
      </c>
      <c r="K30" s="1"/>
    </row>
    <row r="31" spans="1:11" ht="15" customHeight="1" x14ac:dyDescent="0.25">
      <c r="A31" s="7">
        <v>27</v>
      </c>
      <c r="B31" s="22">
        <f>'Anticipation score'!$C31</f>
        <v>5</v>
      </c>
      <c r="C31" s="22">
        <f>'Need score'!$F31</f>
        <v>4.25</v>
      </c>
      <c r="D31" s="7">
        <f>'Environment score'!$H31</f>
        <v>0.2</v>
      </c>
      <c r="E31" s="29">
        <f>'Building score'!$O31</f>
        <v>0.16666666666666666</v>
      </c>
      <c r="F31" s="29">
        <f>'Management score'!$J31</f>
        <v>0.2857142857142857</v>
      </c>
      <c r="G31" s="29">
        <f t="shared" si="2"/>
        <v>9.25</v>
      </c>
      <c r="H31" s="30">
        <f t="shared" si="3"/>
        <v>0.65238095238095239</v>
      </c>
      <c r="I31" s="29">
        <f t="shared" si="0"/>
        <v>-8.5976190476190482</v>
      </c>
      <c r="J31" s="30">
        <f t="shared" si="1"/>
        <v>-6.138640102357888</v>
      </c>
      <c r="K31" s="1"/>
    </row>
    <row r="32" spans="1:11" ht="15" customHeight="1" x14ac:dyDescent="0.25">
      <c r="A32" s="7">
        <v>28</v>
      </c>
      <c r="B32" s="22">
        <f>'Anticipation score'!$C32</f>
        <v>2</v>
      </c>
      <c r="C32" s="22">
        <f>'Need score'!$F32</f>
        <v>1.25</v>
      </c>
      <c r="D32" s="7">
        <f>'Environment score'!$H32</f>
        <v>0.4</v>
      </c>
      <c r="E32" s="29">
        <f>'Building score'!$O32</f>
        <v>0.41666666666666669</v>
      </c>
      <c r="F32" s="29">
        <f>'Management score'!$J32</f>
        <v>0.14285714285714285</v>
      </c>
      <c r="G32" s="29">
        <f t="shared" si="2"/>
        <v>3.25</v>
      </c>
      <c r="H32" s="30">
        <f t="shared" si="3"/>
        <v>0.95952380952380945</v>
      </c>
      <c r="I32" s="29">
        <f t="shared" si="0"/>
        <v>-2.2904761904761903</v>
      </c>
      <c r="J32" s="30">
        <f t="shared" si="1"/>
        <v>1.3261972217144926</v>
      </c>
      <c r="K32" s="1"/>
    </row>
    <row r="33" spans="1:11" ht="15" customHeight="1" x14ac:dyDescent="0.25">
      <c r="A33" s="7">
        <v>29</v>
      </c>
      <c r="B33" s="22">
        <f>'Anticipation score'!$C33</f>
        <v>3</v>
      </c>
      <c r="C33" s="22">
        <f>'Need score'!$F33</f>
        <v>2.5</v>
      </c>
      <c r="D33" s="7">
        <f>'Environment score'!$H33</f>
        <v>0.4</v>
      </c>
      <c r="E33" s="29">
        <f>'Building score'!$O33</f>
        <v>0.5</v>
      </c>
      <c r="F33" s="29">
        <f>'Management score'!$J33</f>
        <v>0.2857142857142857</v>
      </c>
      <c r="G33" s="29">
        <f t="shared" si="2"/>
        <v>5.5</v>
      </c>
      <c r="H33" s="30">
        <f t="shared" si="3"/>
        <v>1.1857142857142857</v>
      </c>
      <c r="I33" s="29">
        <f t="shared" si="0"/>
        <v>-4.3142857142857141</v>
      </c>
      <c r="J33" s="30">
        <f t="shared" si="1"/>
        <v>0.15495339060500601</v>
      </c>
      <c r="K33" s="1"/>
    </row>
    <row r="34" spans="1:11" ht="15" customHeight="1" x14ac:dyDescent="0.25">
      <c r="A34" s="7">
        <v>30</v>
      </c>
      <c r="B34" s="22">
        <f>'Anticipation score'!$C34</f>
        <v>2</v>
      </c>
      <c r="C34" s="22">
        <f>'Need score'!$F34</f>
        <v>1.25</v>
      </c>
      <c r="D34" s="7">
        <f>'Environment score'!$H34</f>
        <v>1</v>
      </c>
      <c r="E34" s="29">
        <f>'Building score'!$O34</f>
        <v>0.91666666666666663</v>
      </c>
      <c r="F34" s="29">
        <f>'Management score'!$J34</f>
        <v>0.5714285714285714</v>
      </c>
      <c r="G34" s="29">
        <f t="shared" si="2"/>
        <v>3.25</v>
      </c>
      <c r="H34" s="30">
        <f t="shared" si="3"/>
        <v>2.4880952380952381</v>
      </c>
      <c r="I34" s="29">
        <f t="shared" si="0"/>
        <v>-0.76190476190476186</v>
      </c>
      <c r="J34" s="30">
        <f t="shared" si="1"/>
        <v>8.6163178577956447</v>
      </c>
      <c r="K34" s="1"/>
    </row>
    <row r="35" spans="1:11" ht="15" customHeight="1" x14ac:dyDescent="0.25">
      <c r="A35" s="7">
        <v>31</v>
      </c>
      <c r="B35" s="22">
        <f>'Anticipation score'!$C35</f>
        <v>5</v>
      </c>
      <c r="C35" s="22">
        <f>'Need score'!$F35</f>
        <v>3.5</v>
      </c>
      <c r="D35" s="7">
        <f>'Environment score'!$H35</f>
        <v>1</v>
      </c>
      <c r="E35" s="29">
        <f>'Building score'!$O35</f>
        <v>0.41666666666666669</v>
      </c>
      <c r="F35" s="29">
        <f>'Management score'!$J35</f>
        <v>0.42857142857142855</v>
      </c>
      <c r="G35" s="29">
        <f t="shared" si="2"/>
        <v>8.5</v>
      </c>
      <c r="H35" s="30">
        <f t="shared" si="3"/>
        <v>1.8452380952380953</v>
      </c>
      <c r="I35" s="29">
        <f t="shared" si="0"/>
        <v>-6.6547619047619051</v>
      </c>
      <c r="J35" s="30">
        <f t="shared" si="1"/>
        <v>0.30037927252787178</v>
      </c>
      <c r="K35" s="1"/>
    </row>
    <row r="36" spans="1:11" ht="15" customHeight="1" x14ac:dyDescent="0.25">
      <c r="A36" s="7">
        <v>32</v>
      </c>
      <c r="B36" s="22">
        <f>'Anticipation score'!$C36</f>
        <v>5</v>
      </c>
      <c r="C36" s="22">
        <f>'Need score'!$F36</f>
        <v>2.5</v>
      </c>
      <c r="D36" s="7">
        <f>'Environment score'!$H36</f>
        <v>1</v>
      </c>
      <c r="E36" s="29">
        <f>'Building score'!$O36</f>
        <v>0.16666666666666666</v>
      </c>
      <c r="F36" s="29">
        <f>'Management score'!$J36</f>
        <v>0.5714285714285714</v>
      </c>
      <c r="G36" s="29">
        <f t="shared" si="2"/>
        <v>7.5</v>
      </c>
      <c r="H36" s="30">
        <f t="shared" si="3"/>
        <v>1.7380952380952381</v>
      </c>
      <c r="I36" s="29">
        <f t="shared" si="0"/>
        <v>-5.7619047619047619</v>
      </c>
      <c r="J36" s="30">
        <f t="shared" si="1"/>
        <v>0.78938950831657451</v>
      </c>
      <c r="K36" s="1"/>
    </row>
    <row r="37" spans="1:11" ht="15" customHeight="1" x14ac:dyDescent="0.25">
      <c r="A37" s="7">
        <v>33</v>
      </c>
      <c r="B37" s="22">
        <f>'Anticipation score'!$C37</f>
        <v>5</v>
      </c>
      <c r="C37" s="22">
        <f>'Need score'!$F37</f>
        <v>3.5</v>
      </c>
      <c r="D37" s="7">
        <f>'Environment score'!$H37</f>
        <v>0.8</v>
      </c>
      <c r="E37" s="29">
        <f>'Building score'!$O37</f>
        <v>0.25</v>
      </c>
      <c r="F37" s="29">
        <f>'Management score'!$J37</f>
        <v>0</v>
      </c>
      <c r="G37" s="29">
        <f t="shared" si="2"/>
        <v>8.5</v>
      </c>
      <c r="H37" s="30">
        <f t="shared" si="3"/>
        <v>1.05</v>
      </c>
      <c r="I37" s="29">
        <f t="shared" si="0"/>
        <v>-7.45</v>
      </c>
      <c r="J37" s="30">
        <f t="shared" ref="J37:J68" si="4">(G$82*H37)-G37</f>
        <v>-3.492300310729302</v>
      </c>
      <c r="K37" s="1"/>
    </row>
    <row r="38" spans="1:11" ht="15" customHeight="1" x14ac:dyDescent="0.25">
      <c r="A38" s="7">
        <v>34</v>
      </c>
      <c r="B38" s="22">
        <f>'Anticipation score'!$C38</f>
        <v>5</v>
      </c>
      <c r="C38" s="22">
        <f>'Need score'!$F38</f>
        <v>1.5</v>
      </c>
      <c r="D38" s="7">
        <f>'Environment score'!$H38</f>
        <v>0.2</v>
      </c>
      <c r="E38" s="29">
        <f>'Building score'!$O38</f>
        <v>0.25</v>
      </c>
      <c r="F38" s="29">
        <f>'Management score'!$J38</f>
        <v>0</v>
      </c>
      <c r="G38" s="29">
        <f t="shared" si="2"/>
        <v>6.5</v>
      </c>
      <c r="H38" s="30">
        <f t="shared" si="3"/>
        <v>0.45</v>
      </c>
      <c r="I38" s="29">
        <f t="shared" si="0"/>
        <v>-6.05</v>
      </c>
      <c r="J38" s="30">
        <f t="shared" si="4"/>
        <v>-4.3538429903125575</v>
      </c>
      <c r="K38" s="1"/>
    </row>
    <row r="39" spans="1:11" ht="15" customHeight="1" x14ac:dyDescent="0.25">
      <c r="A39" s="7">
        <v>35</v>
      </c>
      <c r="B39" s="22">
        <f>'Anticipation score'!$C39</f>
        <v>5</v>
      </c>
      <c r="C39" s="22">
        <f>'Need score'!$F39</f>
        <v>2.5</v>
      </c>
      <c r="D39" s="7">
        <f>'Environment score'!$H39</f>
        <v>0.8</v>
      </c>
      <c r="E39" s="29">
        <f>'Building score'!$O39</f>
        <v>0.16666666666666666</v>
      </c>
      <c r="F39" s="29">
        <f>'Management score'!$J39</f>
        <v>0.42857142857142855</v>
      </c>
      <c r="G39" s="29">
        <f t="shared" si="2"/>
        <v>7.5</v>
      </c>
      <c r="H39" s="30">
        <f t="shared" si="3"/>
        <v>1.3952380952380952</v>
      </c>
      <c r="I39" s="29">
        <f t="shared" si="0"/>
        <v>-6.1047619047619044</v>
      </c>
      <c r="J39" s="30">
        <f t="shared" si="4"/>
        <v>-0.84577773715957161</v>
      </c>
      <c r="K39" s="1"/>
    </row>
    <row r="40" spans="1:11" ht="15" customHeight="1" x14ac:dyDescent="0.25">
      <c r="A40" s="7">
        <v>36</v>
      </c>
      <c r="B40" s="22">
        <f>'Anticipation score'!$C40</f>
        <v>2</v>
      </c>
      <c r="C40" s="22">
        <f>'Need score'!$F40</f>
        <v>3.5</v>
      </c>
      <c r="D40" s="7">
        <f>'Environment score'!$H40</f>
        <v>0.6</v>
      </c>
      <c r="E40" s="29">
        <f>'Building score'!$O40</f>
        <v>0.33333333333333331</v>
      </c>
      <c r="F40" s="29">
        <f>'Management score'!$J40</f>
        <v>0.2857142857142857</v>
      </c>
      <c r="G40" s="29">
        <f t="shared" si="2"/>
        <v>5.5</v>
      </c>
      <c r="H40" s="30">
        <f t="shared" si="3"/>
        <v>1.2190476190476192</v>
      </c>
      <c r="I40" s="29">
        <f t="shared" si="0"/>
        <v>-4.2809523809523808</v>
      </c>
      <c r="J40" s="30">
        <f t="shared" si="4"/>
        <v>0.31392798391518717</v>
      </c>
      <c r="K40" s="1"/>
    </row>
    <row r="41" spans="1:11" ht="15" customHeight="1" x14ac:dyDescent="0.25">
      <c r="A41" s="7">
        <v>37</v>
      </c>
      <c r="B41" s="22">
        <f>'Anticipation score'!$C41</f>
        <v>2</v>
      </c>
      <c r="C41" s="22">
        <f>'Need score'!$F41</f>
        <v>1.25</v>
      </c>
      <c r="D41" s="7">
        <f>'Environment score'!$H41</f>
        <v>0.2</v>
      </c>
      <c r="E41" s="29">
        <f>'Building score'!$O41</f>
        <v>0.66666666666666663</v>
      </c>
      <c r="F41" s="29">
        <f>'Management score'!$J41</f>
        <v>0</v>
      </c>
      <c r="G41" s="29">
        <f t="shared" si="2"/>
        <v>3.25</v>
      </c>
      <c r="H41" s="30">
        <f t="shared" si="3"/>
        <v>0.8666666666666667</v>
      </c>
      <c r="I41" s="29">
        <f t="shared" si="0"/>
        <v>-2.3833333333333333</v>
      </c>
      <c r="J41" s="30">
        <f t="shared" si="4"/>
        <v>0.88333942606470295</v>
      </c>
      <c r="K41" s="1"/>
    </row>
    <row r="42" spans="1:11" ht="15" customHeight="1" x14ac:dyDescent="0.25">
      <c r="A42" s="7">
        <v>38</v>
      </c>
      <c r="B42" s="22">
        <f>'Anticipation score'!$C42</f>
        <v>5</v>
      </c>
      <c r="C42" s="22">
        <f>'Need score'!$F42</f>
        <v>4.5</v>
      </c>
      <c r="D42" s="7">
        <f>'Environment score'!$H42</f>
        <v>1</v>
      </c>
      <c r="E42" s="29">
        <f>'Building score'!$O42</f>
        <v>0.41666666666666669</v>
      </c>
      <c r="F42" s="29">
        <f>'Management score'!$J42</f>
        <v>0.42857142857142855</v>
      </c>
      <c r="G42" s="29">
        <f t="shared" si="2"/>
        <v>9.5</v>
      </c>
      <c r="H42" s="30">
        <f t="shared" si="3"/>
        <v>1.8452380952380953</v>
      </c>
      <c r="I42" s="29">
        <f t="shared" si="0"/>
        <v>-7.6547619047619051</v>
      </c>
      <c r="J42" s="30">
        <f t="shared" si="4"/>
        <v>-0.69962072747212822</v>
      </c>
      <c r="K42" s="1"/>
    </row>
    <row r="43" spans="1:11" ht="15" customHeight="1" x14ac:dyDescent="0.25">
      <c r="A43" s="7">
        <v>39</v>
      </c>
      <c r="B43" s="22">
        <f>'Anticipation score'!$C43</f>
        <v>5</v>
      </c>
      <c r="C43" s="22">
        <f>'Need score'!$F43</f>
        <v>4.5</v>
      </c>
      <c r="D43" s="7">
        <f>'Environment score'!$H43</f>
        <v>1</v>
      </c>
      <c r="E43" s="29">
        <f>'Building score'!$O43</f>
        <v>0.33333333333333331</v>
      </c>
      <c r="F43" s="29">
        <f>'Management score'!$J43</f>
        <v>0.2857142857142857</v>
      </c>
      <c r="G43" s="29">
        <f t="shared" si="2"/>
        <v>9.5</v>
      </c>
      <c r="H43" s="30">
        <f t="shared" si="3"/>
        <v>1.6190476190476191</v>
      </c>
      <c r="I43" s="29">
        <f t="shared" si="0"/>
        <v>-7.8809523809523814</v>
      </c>
      <c r="J43" s="30">
        <f t="shared" si="4"/>
        <v>-1.7783768963626425</v>
      </c>
      <c r="K43" s="1"/>
    </row>
    <row r="44" spans="1:11" ht="15" customHeight="1" x14ac:dyDescent="0.25">
      <c r="A44" s="7">
        <v>40</v>
      </c>
      <c r="B44" s="22">
        <f>'Anticipation score'!$C44</f>
        <v>5</v>
      </c>
      <c r="C44" s="22">
        <f>'Need score'!$F44</f>
        <v>3.5</v>
      </c>
      <c r="D44" s="7">
        <f>'Environment score'!$H44</f>
        <v>1</v>
      </c>
      <c r="E44" s="29">
        <f>'Building score'!$O44</f>
        <v>0.33333333333333331</v>
      </c>
      <c r="F44" s="29">
        <f>'Management score'!$J44</f>
        <v>0.7142857142857143</v>
      </c>
      <c r="G44" s="29">
        <f t="shared" si="2"/>
        <v>8.5</v>
      </c>
      <c r="H44" s="30">
        <f t="shared" si="3"/>
        <v>2.0476190476190474</v>
      </c>
      <c r="I44" s="29">
        <f t="shared" si="0"/>
        <v>-6.4523809523809526</v>
      </c>
      <c r="J44" s="30">
        <f t="shared" si="4"/>
        <v>1.2655821604825395</v>
      </c>
      <c r="K44" s="1"/>
    </row>
    <row r="45" spans="1:11" ht="15" customHeight="1" x14ac:dyDescent="0.25">
      <c r="A45" s="7">
        <v>41</v>
      </c>
      <c r="B45" s="22">
        <f>'Anticipation score'!$C45</f>
        <v>5</v>
      </c>
      <c r="C45" s="22">
        <f>'Need score'!$F45</f>
        <v>4.25</v>
      </c>
      <c r="D45" s="7">
        <f>'Environment score'!$H45</f>
        <v>1</v>
      </c>
      <c r="E45" s="29">
        <f>'Building score'!$O45</f>
        <v>0.33333333333333331</v>
      </c>
      <c r="F45" s="29">
        <f>'Management score'!$J45</f>
        <v>0</v>
      </c>
      <c r="G45" s="29">
        <f t="shared" si="2"/>
        <v>9.25</v>
      </c>
      <c r="H45" s="30">
        <f t="shared" si="3"/>
        <v>1.3333333333333333</v>
      </c>
      <c r="I45" s="29">
        <f t="shared" si="0"/>
        <v>-7.916666666666667</v>
      </c>
      <c r="J45" s="30">
        <f t="shared" si="4"/>
        <v>-2.8910162675927644</v>
      </c>
      <c r="K45" s="1"/>
    </row>
    <row r="46" spans="1:11" ht="15" customHeight="1" x14ac:dyDescent="0.25">
      <c r="A46" s="7">
        <v>42</v>
      </c>
      <c r="B46" s="22">
        <f>'Anticipation score'!$C46</f>
        <v>5</v>
      </c>
      <c r="C46" s="22">
        <f>'Need score'!$F46</f>
        <v>3.25</v>
      </c>
      <c r="D46" s="7">
        <f>'Environment score'!$H46</f>
        <v>1</v>
      </c>
      <c r="E46" s="29">
        <f>'Building score'!$O46</f>
        <v>0.58333333333333337</v>
      </c>
      <c r="F46" s="29">
        <f>'Management score'!$J46</f>
        <v>0</v>
      </c>
      <c r="G46" s="29">
        <f t="shared" si="2"/>
        <v>8.25</v>
      </c>
      <c r="H46" s="30">
        <f t="shared" si="3"/>
        <v>1.5833333333333335</v>
      </c>
      <c r="I46" s="29">
        <f t="shared" si="0"/>
        <v>-6.6666666666666661</v>
      </c>
      <c r="J46" s="30">
        <f t="shared" si="4"/>
        <v>-0.69870681776640708</v>
      </c>
      <c r="K46" s="1"/>
    </row>
    <row r="47" spans="1:11" ht="15" customHeight="1" x14ac:dyDescent="0.25">
      <c r="A47" s="7">
        <v>43</v>
      </c>
      <c r="B47" s="22">
        <f>'Anticipation score'!$C47</f>
        <v>5</v>
      </c>
      <c r="C47" s="22">
        <f>'Need score'!$F47</f>
        <v>1.5</v>
      </c>
      <c r="D47" s="7">
        <f>'Environment score'!$H47</f>
        <v>0.8</v>
      </c>
      <c r="E47" s="29">
        <f>'Building score'!$O47</f>
        <v>0.5</v>
      </c>
      <c r="F47" s="29">
        <f>'Management score'!$J47</f>
        <v>0.5714285714285714</v>
      </c>
      <c r="G47" s="29">
        <f t="shared" si="2"/>
        <v>6.5</v>
      </c>
      <c r="H47" s="30">
        <f t="shared" si="3"/>
        <v>1.8714285714285714</v>
      </c>
      <c r="I47" s="29">
        <f t="shared" si="0"/>
        <v>-4.6285714285714281</v>
      </c>
      <c r="J47" s="30">
        <f t="shared" si="4"/>
        <v>2.4252878815572991</v>
      </c>
      <c r="K47" s="1"/>
    </row>
    <row r="48" spans="1:11" ht="15" customHeight="1" x14ac:dyDescent="0.25">
      <c r="A48" s="7">
        <v>44</v>
      </c>
      <c r="B48" s="22">
        <f>'Anticipation score'!$C48</f>
        <v>2</v>
      </c>
      <c r="C48" s="22">
        <f>'Need score'!$F48</f>
        <v>3.5</v>
      </c>
      <c r="D48" s="7">
        <f>'Environment score'!$H48</f>
        <v>0.2</v>
      </c>
      <c r="E48" s="29">
        <f>'Building score'!$O48</f>
        <v>0.5</v>
      </c>
      <c r="F48" s="29">
        <f>'Management score'!$J48</f>
        <v>0.5714285714285714</v>
      </c>
      <c r="G48" s="29">
        <f t="shared" si="2"/>
        <v>5.5</v>
      </c>
      <c r="H48" s="30">
        <f t="shared" si="3"/>
        <v>1.2714285714285714</v>
      </c>
      <c r="I48" s="29">
        <f t="shared" si="0"/>
        <v>-4.2285714285714286</v>
      </c>
      <c r="J48" s="30">
        <f t="shared" si="4"/>
        <v>0.56374520197404188</v>
      </c>
      <c r="K48" s="1"/>
    </row>
    <row r="49" spans="1:11" ht="15" customHeight="1" x14ac:dyDescent="0.25">
      <c r="A49" s="7">
        <v>45</v>
      </c>
      <c r="B49" s="22">
        <f>'Anticipation score'!$C49</f>
        <v>5</v>
      </c>
      <c r="C49" s="22">
        <f>'Need score'!$F49</f>
        <v>3.5</v>
      </c>
      <c r="D49" s="7">
        <f>'Environment score'!$H49</f>
        <v>1</v>
      </c>
      <c r="E49" s="29">
        <f>'Building score'!$O49</f>
        <v>0.5</v>
      </c>
      <c r="F49" s="29">
        <f>'Management score'!$J49</f>
        <v>0.2857142857142857</v>
      </c>
      <c r="G49" s="29">
        <f t="shared" si="2"/>
        <v>8.5</v>
      </c>
      <c r="H49" s="30">
        <f t="shared" si="3"/>
        <v>1.7857142857142856</v>
      </c>
      <c r="I49" s="29">
        <f t="shared" si="0"/>
        <v>-6.7142857142857144</v>
      </c>
      <c r="J49" s="30">
        <f t="shared" si="4"/>
        <v>1.6496070188260603E-2</v>
      </c>
      <c r="K49" s="1"/>
    </row>
    <row r="50" spans="1:11" ht="15" customHeight="1" x14ac:dyDescent="0.25">
      <c r="A50" s="7">
        <v>46</v>
      </c>
      <c r="B50" s="22">
        <f>'Anticipation score'!$C50</f>
        <v>5</v>
      </c>
      <c r="C50" s="22">
        <f>'Need score'!$F50</f>
        <v>3.5</v>
      </c>
      <c r="D50" s="7">
        <f>'Environment score'!$H50</f>
        <v>0.2</v>
      </c>
      <c r="E50" s="29">
        <f>'Building score'!$O50</f>
        <v>0.33333333333333331</v>
      </c>
      <c r="F50" s="29">
        <f>'Management score'!$J50</f>
        <v>0.5714285714285714</v>
      </c>
      <c r="G50" s="29">
        <f t="shared" si="2"/>
        <v>8.5</v>
      </c>
      <c r="H50" s="30">
        <f t="shared" si="3"/>
        <v>1.1047619047619048</v>
      </c>
      <c r="I50" s="29">
        <f t="shared" si="0"/>
        <v>-7.3952380952380956</v>
      </c>
      <c r="J50" s="30">
        <f t="shared" si="4"/>
        <v>-3.2311277645768612</v>
      </c>
      <c r="K50" s="1"/>
    </row>
    <row r="51" spans="1:11" ht="15" customHeight="1" x14ac:dyDescent="0.25">
      <c r="A51" s="7">
        <v>47</v>
      </c>
      <c r="B51" s="22">
        <f>'Anticipation score'!$C51</f>
        <v>5</v>
      </c>
      <c r="C51" s="22">
        <f>'Need score'!$F51</f>
        <v>3.25</v>
      </c>
      <c r="D51" s="7">
        <f>'Environment score'!$H51</f>
        <v>0.2</v>
      </c>
      <c r="E51" s="29">
        <f>'Building score'!$O51</f>
        <v>0.25</v>
      </c>
      <c r="F51" s="29">
        <f>'Management score'!$J51</f>
        <v>0.5714285714285714</v>
      </c>
      <c r="G51" s="29">
        <f t="shared" si="2"/>
        <v>8.25</v>
      </c>
      <c r="H51" s="30">
        <f t="shared" si="3"/>
        <v>1.0214285714285714</v>
      </c>
      <c r="I51" s="29">
        <f t="shared" si="0"/>
        <v>-7.2285714285714286</v>
      </c>
      <c r="J51" s="30">
        <f t="shared" si="4"/>
        <v>-3.3785642478523146</v>
      </c>
      <c r="K51" s="1"/>
    </row>
    <row r="52" spans="1:11" ht="15" customHeight="1" x14ac:dyDescent="0.25">
      <c r="A52" s="7">
        <v>48</v>
      </c>
      <c r="B52" s="22">
        <f>'Anticipation score'!$C52</f>
        <v>5</v>
      </c>
      <c r="C52" s="22">
        <f>'Need score'!$F52</f>
        <v>1.5</v>
      </c>
      <c r="D52" s="7">
        <f>'Environment score'!$H52</f>
        <v>0.8</v>
      </c>
      <c r="E52" s="29">
        <f>'Building score'!$O52</f>
        <v>0.33333333333333331</v>
      </c>
      <c r="F52" s="29">
        <f>'Management score'!$J52</f>
        <v>0.5714285714285714</v>
      </c>
      <c r="G52" s="29">
        <f t="shared" si="2"/>
        <v>6.5</v>
      </c>
      <c r="H52" s="30">
        <f t="shared" si="3"/>
        <v>1.7047619047619047</v>
      </c>
      <c r="I52" s="29">
        <f t="shared" si="0"/>
        <v>-4.7952380952380951</v>
      </c>
      <c r="J52" s="30">
        <f t="shared" si="4"/>
        <v>1.6304149150063942</v>
      </c>
      <c r="K52" s="1"/>
    </row>
    <row r="53" spans="1:11" ht="15" customHeight="1" x14ac:dyDescent="0.25">
      <c r="A53" s="7">
        <v>49</v>
      </c>
      <c r="B53" s="22">
        <f>'Anticipation score'!$C53</f>
        <v>2</v>
      </c>
      <c r="C53" s="22">
        <f>'Need score'!$F53</f>
        <v>1.5</v>
      </c>
      <c r="D53" s="7">
        <f>'Environment score'!$H53</f>
        <v>0.4</v>
      </c>
      <c r="E53" s="29">
        <f>'Building score'!$O53</f>
        <v>0.41666666666666669</v>
      </c>
      <c r="F53" s="29">
        <f>'Management score'!$J53</f>
        <v>0.14285714285714285</v>
      </c>
      <c r="G53" s="29">
        <f t="shared" si="2"/>
        <v>3.5</v>
      </c>
      <c r="H53" s="30">
        <f t="shared" si="3"/>
        <v>0.95952380952380945</v>
      </c>
      <c r="I53" s="29">
        <f t="shared" si="0"/>
        <v>-2.5404761904761903</v>
      </c>
      <c r="J53" s="30">
        <f t="shared" si="4"/>
        <v>1.0761972217144926</v>
      </c>
      <c r="K53" s="1"/>
    </row>
    <row r="54" spans="1:11" ht="15" customHeight="1" x14ac:dyDescent="0.25">
      <c r="A54" s="7">
        <v>50</v>
      </c>
      <c r="B54" s="22">
        <f>'Anticipation score'!$C54</f>
        <v>3</v>
      </c>
      <c r="C54" s="22">
        <f>'Need score'!$F54</f>
        <v>2.25</v>
      </c>
      <c r="D54" s="7">
        <f>'Environment score'!$H54</f>
        <v>0.4</v>
      </c>
      <c r="E54" s="29">
        <f>'Building score'!$O54</f>
        <v>0.83333333333333337</v>
      </c>
      <c r="F54" s="29">
        <f>'Management score'!$J54</f>
        <v>0.42857142857142855</v>
      </c>
      <c r="G54" s="29">
        <f t="shared" si="2"/>
        <v>5.25</v>
      </c>
      <c r="H54" s="30">
        <f t="shared" si="3"/>
        <v>1.661904761904762</v>
      </c>
      <c r="I54" s="29">
        <f t="shared" si="0"/>
        <v>-3.5880952380952378</v>
      </c>
      <c r="J54" s="30">
        <f t="shared" si="4"/>
        <v>2.6760190093218759</v>
      </c>
      <c r="K54" s="1"/>
    </row>
    <row r="55" spans="1:11" ht="15" customHeight="1" x14ac:dyDescent="0.25">
      <c r="A55" s="7">
        <v>51</v>
      </c>
      <c r="B55" s="22">
        <f>'Anticipation score'!$C55</f>
        <v>5</v>
      </c>
      <c r="C55" s="22">
        <f>'Need score'!$F55</f>
        <v>2.5</v>
      </c>
      <c r="D55" s="7">
        <f>'Environment score'!$H55</f>
        <v>0.6</v>
      </c>
      <c r="E55" s="29">
        <f>'Building score'!$O55</f>
        <v>0.33333333333333331</v>
      </c>
      <c r="F55" s="29">
        <f>'Management score'!$J55</f>
        <v>0.2857142857142857</v>
      </c>
      <c r="G55" s="29">
        <f t="shared" si="2"/>
        <v>7.5</v>
      </c>
      <c r="H55" s="30">
        <f t="shared" si="3"/>
        <v>1.2190476190476192</v>
      </c>
      <c r="I55" s="29">
        <f t="shared" si="0"/>
        <v>-6.2809523809523808</v>
      </c>
      <c r="J55" s="30">
        <f t="shared" si="4"/>
        <v>-1.6860720160848128</v>
      </c>
      <c r="K55" s="1"/>
    </row>
    <row r="56" spans="1:11" ht="15" customHeight="1" x14ac:dyDescent="0.25">
      <c r="A56" s="7">
        <v>52</v>
      </c>
      <c r="B56" s="22">
        <f>'Anticipation score'!$C56</f>
        <v>2</v>
      </c>
      <c r="C56" s="22">
        <f>'Need score'!$F56</f>
        <v>3.5</v>
      </c>
      <c r="D56" s="7">
        <f>'Environment score'!$H56</f>
        <v>0.2</v>
      </c>
      <c r="E56" s="29">
        <f>'Building score'!$O56</f>
        <v>0.33333333333333331</v>
      </c>
      <c r="F56" s="29">
        <f>'Management score'!$J56</f>
        <v>0.42857142857142855</v>
      </c>
      <c r="G56" s="29">
        <f t="shared" si="2"/>
        <v>5.5</v>
      </c>
      <c r="H56" s="30">
        <f t="shared" si="3"/>
        <v>0.96190476190476182</v>
      </c>
      <c r="I56" s="29">
        <f t="shared" si="0"/>
        <v>-4.538095238095238</v>
      </c>
      <c r="J56" s="30">
        <f t="shared" si="4"/>
        <v>-0.91244745019192308</v>
      </c>
      <c r="K56" s="1"/>
    </row>
    <row r="57" spans="1:11" ht="15" customHeight="1" x14ac:dyDescent="0.25">
      <c r="A57" s="7">
        <v>53</v>
      </c>
      <c r="B57" s="22">
        <f>'Anticipation score'!$C57</f>
        <v>5</v>
      </c>
      <c r="C57" s="22">
        <f>'Need score'!$F57</f>
        <v>1.25</v>
      </c>
      <c r="D57" s="7">
        <f>'Environment score'!$H57</f>
        <v>0.6</v>
      </c>
      <c r="E57" s="29">
        <f>'Building score'!$O57</f>
        <v>0.58333333333333337</v>
      </c>
      <c r="F57" s="29">
        <f>'Management score'!$J57</f>
        <v>0.42857142857142855</v>
      </c>
      <c r="G57" s="29">
        <f t="shared" si="2"/>
        <v>6.25</v>
      </c>
      <c r="H57" s="30">
        <f t="shared" si="3"/>
        <v>1.611904761904762</v>
      </c>
      <c r="I57" s="29">
        <f t="shared" si="0"/>
        <v>-4.6380952380952376</v>
      </c>
      <c r="J57" s="30">
        <f t="shared" si="4"/>
        <v>1.4375571193566046</v>
      </c>
      <c r="K57" s="1"/>
    </row>
    <row r="58" spans="1:11" ht="15" customHeight="1" x14ac:dyDescent="0.25">
      <c r="A58" s="7">
        <v>54</v>
      </c>
      <c r="B58" s="22">
        <f>'Anticipation score'!$C58</f>
        <v>2</v>
      </c>
      <c r="C58" s="22">
        <f>'Need score'!$F58</f>
        <v>1.25</v>
      </c>
      <c r="D58" s="7">
        <f>'Environment score'!$H58</f>
        <v>0.8</v>
      </c>
      <c r="E58" s="29">
        <f>'Building score'!$O58</f>
        <v>0.33333333333333331</v>
      </c>
      <c r="F58" s="29">
        <f>'Management score'!$J58</f>
        <v>0.42857142857142855</v>
      </c>
      <c r="G58" s="29">
        <f t="shared" si="2"/>
        <v>3.25</v>
      </c>
      <c r="H58" s="30">
        <f t="shared" si="3"/>
        <v>1.5619047619047619</v>
      </c>
      <c r="I58" s="29">
        <f t="shared" si="0"/>
        <v>-1.6880952380952381</v>
      </c>
      <c r="J58" s="30">
        <f t="shared" si="4"/>
        <v>4.1990952293913333</v>
      </c>
      <c r="K58" s="1"/>
    </row>
    <row r="59" spans="1:11" ht="15" customHeight="1" x14ac:dyDescent="0.25">
      <c r="A59" s="7">
        <v>55</v>
      </c>
      <c r="B59" s="22">
        <f>'Anticipation score'!$C59</f>
        <v>5</v>
      </c>
      <c r="C59" s="22">
        <f>'Need score'!$F59</f>
        <v>3.5</v>
      </c>
      <c r="D59" s="7">
        <f>'Environment score'!$H59</f>
        <v>1</v>
      </c>
      <c r="E59" s="29">
        <f>'Building score'!$O59</f>
        <v>0.41666666666666669</v>
      </c>
      <c r="F59" s="29">
        <f>'Management score'!$J59</f>
        <v>0.5714285714285714</v>
      </c>
      <c r="G59" s="29">
        <f t="shared" si="2"/>
        <v>8.5</v>
      </c>
      <c r="H59" s="30">
        <f t="shared" si="3"/>
        <v>1.9880952380952381</v>
      </c>
      <c r="I59" s="29">
        <f t="shared" si="0"/>
        <v>-6.5119047619047619</v>
      </c>
      <c r="J59" s="30">
        <f t="shared" si="4"/>
        <v>0.98169895814293184</v>
      </c>
      <c r="K59" s="1"/>
    </row>
    <row r="60" spans="1:11" ht="15" customHeight="1" x14ac:dyDescent="0.25">
      <c r="A60" s="7">
        <v>56</v>
      </c>
      <c r="B60" s="22">
        <f>'Anticipation score'!$C60</f>
        <v>5</v>
      </c>
      <c r="C60" s="22">
        <f>'Need score'!$F60</f>
        <v>2.25</v>
      </c>
      <c r="D60" s="7">
        <f>'Environment score'!$H60</f>
        <v>0.2</v>
      </c>
      <c r="E60" s="29">
        <f>'Building score'!$O60</f>
        <v>0.41666666666666669</v>
      </c>
      <c r="F60" s="29">
        <f>'Management score'!$J60</f>
        <v>0.2857142857142857</v>
      </c>
      <c r="G60" s="29">
        <f t="shared" si="2"/>
        <v>7.25</v>
      </c>
      <c r="H60" s="30">
        <f t="shared" si="3"/>
        <v>0.90238095238095239</v>
      </c>
      <c r="I60" s="29">
        <f t="shared" si="0"/>
        <v>-6.3476190476190473</v>
      </c>
      <c r="J60" s="30">
        <f t="shared" si="4"/>
        <v>-2.9463306525315316</v>
      </c>
      <c r="K60" s="1"/>
    </row>
    <row r="61" spans="1:11" ht="15" customHeight="1" x14ac:dyDescent="0.25">
      <c r="A61" s="7">
        <v>57</v>
      </c>
      <c r="B61" s="22">
        <f>'Anticipation score'!$C61</f>
        <v>3</v>
      </c>
      <c r="C61" s="22">
        <f>'Need score'!$F61</f>
        <v>1</v>
      </c>
      <c r="D61" s="7">
        <f>'Environment score'!$H61</f>
        <v>0.4</v>
      </c>
      <c r="E61" s="29">
        <f>'Building score'!$O61</f>
        <v>0.5</v>
      </c>
      <c r="F61" s="29">
        <f>'Management score'!$J61</f>
        <v>0.14285714285714285</v>
      </c>
      <c r="G61" s="29">
        <f t="shared" si="2"/>
        <v>4</v>
      </c>
      <c r="H61" s="30">
        <f t="shared" si="3"/>
        <v>1.0428571428571429</v>
      </c>
      <c r="I61" s="29">
        <f t="shared" si="0"/>
        <v>-2.9571428571428573</v>
      </c>
      <c r="J61" s="30">
        <f t="shared" si="4"/>
        <v>0.97363370498994506</v>
      </c>
      <c r="K61" s="1"/>
    </row>
    <row r="62" spans="1:11" ht="15" customHeight="1" x14ac:dyDescent="0.25">
      <c r="A62" s="7">
        <v>58</v>
      </c>
      <c r="B62" s="22">
        <f>'Anticipation score'!$C62</f>
        <v>3</v>
      </c>
      <c r="C62" s="22">
        <f>'Need score'!$F62</f>
        <v>1</v>
      </c>
      <c r="D62" s="7">
        <f>'Environment score'!$H62</f>
        <v>0.6</v>
      </c>
      <c r="E62" s="29">
        <f>'Building score'!$O62</f>
        <v>0.41666666666666669</v>
      </c>
      <c r="F62" s="29">
        <f>'Management score'!$J62</f>
        <v>0</v>
      </c>
      <c r="G62" s="29">
        <f t="shared" si="2"/>
        <v>4</v>
      </c>
      <c r="H62" s="30">
        <f t="shared" si="3"/>
        <v>1.0166666666666666</v>
      </c>
      <c r="I62" s="29">
        <f t="shared" si="0"/>
        <v>-2.9833333333333334</v>
      </c>
      <c r="J62" s="30">
        <f t="shared" si="4"/>
        <v>0.84872509596051682</v>
      </c>
      <c r="K62" s="1"/>
    </row>
    <row r="63" spans="1:11" ht="15" customHeight="1" x14ac:dyDescent="0.25">
      <c r="A63" s="7">
        <v>59</v>
      </c>
      <c r="B63" s="22">
        <f>'Anticipation score'!$C63</f>
        <v>1</v>
      </c>
      <c r="C63" s="22">
        <f>'Need score'!$F63</f>
        <v>1.5</v>
      </c>
      <c r="D63" s="7">
        <f>'Environment score'!$H63</f>
        <v>0.6</v>
      </c>
      <c r="E63" s="29">
        <f>'Building score'!$O63</f>
        <v>0.66666666666666663</v>
      </c>
      <c r="F63" s="29">
        <f>'Management score'!$J63</f>
        <v>0.7142857142857143</v>
      </c>
      <c r="G63" s="29">
        <f t="shared" si="2"/>
        <v>2.5</v>
      </c>
      <c r="H63" s="30">
        <f t="shared" si="3"/>
        <v>1.980952380952381</v>
      </c>
      <c r="I63" s="29">
        <f t="shared" si="0"/>
        <v>-0.51904761904761898</v>
      </c>
      <c r="J63" s="30">
        <f t="shared" si="4"/>
        <v>6.9476329738621789</v>
      </c>
      <c r="K63" s="1"/>
    </row>
    <row r="64" spans="1:11" ht="15" customHeight="1" x14ac:dyDescent="0.25">
      <c r="A64" s="7">
        <v>60</v>
      </c>
      <c r="B64" s="22">
        <f>'Anticipation score'!$C64</f>
        <v>5</v>
      </c>
      <c r="C64" s="22">
        <f>'Need score'!$F64</f>
        <v>3.5</v>
      </c>
      <c r="D64" s="7">
        <f>'Environment score'!$H64</f>
        <v>0.4</v>
      </c>
      <c r="E64" s="29">
        <f>'Building score'!$O64</f>
        <v>0.33333333333333331</v>
      </c>
      <c r="F64" s="29">
        <f>'Management score'!$J64</f>
        <v>0.2857142857142857</v>
      </c>
      <c r="G64" s="29">
        <f t="shared" si="2"/>
        <v>8.5</v>
      </c>
      <c r="H64" s="30">
        <f t="shared" si="3"/>
        <v>1.019047619047619</v>
      </c>
      <c r="I64" s="29">
        <f t="shared" si="0"/>
        <v>-7.480952380952381</v>
      </c>
      <c r="J64" s="30">
        <f t="shared" si="4"/>
        <v>-3.6399195759458989</v>
      </c>
      <c r="K64" s="1"/>
    </row>
    <row r="65" spans="1:11" ht="15" customHeight="1" x14ac:dyDescent="0.25">
      <c r="A65" s="7">
        <v>61</v>
      </c>
      <c r="B65" s="22">
        <f>'Anticipation score'!$C65</f>
        <v>5</v>
      </c>
      <c r="C65" s="22">
        <f>'Need score'!$F65</f>
        <v>1.25</v>
      </c>
      <c r="D65" s="7">
        <f>'Environment score'!$H65</f>
        <v>0.4</v>
      </c>
      <c r="E65" s="29">
        <f>'Building score'!$O65</f>
        <v>0.33333333333333331</v>
      </c>
      <c r="F65" s="29">
        <f>'Management score'!$J65</f>
        <v>0.2857142857142857</v>
      </c>
      <c r="G65" s="29">
        <f t="shared" si="2"/>
        <v>6.25</v>
      </c>
      <c r="H65" s="30">
        <f t="shared" si="3"/>
        <v>1.019047619047619</v>
      </c>
      <c r="I65" s="29">
        <f t="shared" si="0"/>
        <v>-5.230952380952381</v>
      </c>
      <c r="J65" s="30">
        <f t="shared" si="4"/>
        <v>-1.3899195759458989</v>
      </c>
      <c r="K65" s="1"/>
    </row>
    <row r="66" spans="1:11" ht="15" customHeight="1" x14ac:dyDescent="0.25">
      <c r="A66" s="7">
        <v>62</v>
      </c>
      <c r="B66" s="22">
        <f>'Anticipation score'!$C66</f>
        <v>5</v>
      </c>
      <c r="C66" s="22">
        <f>'Need score'!$F66</f>
        <v>1.5</v>
      </c>
      <c r="D66" s="7">
        <f>'Environment score'!$H66</f>
        <v>0.2</v>
      </c>
      <c r="E66" s="29">
        <f>'Building score'!$O66</f>
        <v>0.5</v>
      </c>
      <c r="F66" s="29">
        <f>'Management score'!$J66</f>
        <v>0.5714285714285714</v>
      </c>
      <c r="G66" s="29">
        <f t="shared" si="2"/>
        <v>6.5</v>
      </c>
      <c r="H66" s="30">
        <f t="shared" si="3"/>
        <v>1.2714285714285714</v>
      </c>
      <c r="I66" s="29">
        <f t="shared" si="0"/>
        <v>-5.2285714285714286</v>
      </c>
      <c r="J66" s="30">
        <f t="shared" si="4"/>
        <v>-0.43625479802595812</v>
      </c>
      <c r="K66" s="1"/>
    </row>
    <row r="67" spans="1:11" ht="15" customHeight="1" x14ac:dyDescent="0.25">
      <c r="A67" s="7">
        <v>63</v>
      </c>
      <c r="B67" s="22">
        <f>'Anticipation score'!$C67</f>
        <v>5</v>
      </c>
      <c r="C67" s="22">
        <f>'Need score'!$F67</f>
        <v>1.25</v>
      </c>
      <c r="D67" s="7">
        <f>'Environment score'!$H67</f>
        <v>0.6</v>
      </c>
      <c r="E67" s="29">
        <f>'Building score'!$O67</f>
        <v>0.33333333333333331</v>
      </c>
      <c r="F67" s="29">
        <f>'Management score'!$J67</f>
        <v>0.5714285714285714</v>
      </c>
      <c r="G67" s="29">
        <f t="shared" si="2"/>
        <v>6.25</v>
      </c>
      <c r="H67" s="30">
        <f t="shared" si="3"/>
        <v>1.5047619047619047</v>
      </c>
      <c r="I67" s="29">
        <f t="shared" si="0"/>
        <v>-4.7452380952380953</v>
      </c>
      <c r="J67" s="30">
        <f t="shared" si="4"/>
        <v>0.92656735514530908</v>
      </c>
      <c r="K67" s="1"/>
    </row>
    <row r="68" spans="1:11" ht="15" customHeight="1" x14ac:dyDescent="0.25">
      <c r="A68" s="7">
        <v>64</v>
      </c>
      <c r="B68" s="22">
        <f>'Anticipation score'!$C68</f>
        <v>5</v>
      </c>
      <c r="C68" s="22">
        <f>'Need score'!$F68</f>
        <v>3.5</v>
      </c>
      <c r="D68" s="7">
        <f>'Environment score'!$H68</f>
        <v>0.6</v>
      </c>
      <c r="E68" s="29">
        <f>'Building score'!$O68</f>
        <v>0.33333333333333331</v>
      </c>
      <c r="F68" s="29">
        <f>'Management score'!$J68</f>
        <v>0</v>
      </c>
      <c r="G68" s="29">
        <f t="shared" si="2"/>
        <v>8.5</v>
      </c>
      <c r="H68" s="30">
        <f t="shared" si="3"/>
        <v>0.93333333333333335</v>
      </c>
      <c r="I68" s="29">
        <f t="shared" si="0"/>
        <v>-7.5666666666666664</v>
      </c>
      <c r="J68" s="30">
        <f t="shared" si="4"/>
        <v>-4.0487113873149347</v>
      </c>
      <c r="K68" s="1"/>
    </row>
    <row r="69" spans="1:11" ht="15" customHeight="1" x14ac:dyDescent="0.25">
      <c r="A69" s="7">
        <v>65</v>
      </c>
      <c r="B69" s="22">
        <f>'Anticipation score'!$C69</f>
        <v>5</v>
      </c>
      <c r="C69" s="22">
        <f>'Need score'!$F69</f>
        <v>2.5</v>
      </c>
      <c r="D69" s="7">
        <f>'Environment score'!$H69</f>
        <v>0.6</v>
      </c>
      <c r="E69" s="29">
        <f>'Building score'!$O69</f>
        <v>0.58333333333333337</v>
      </c>
      <c r="F69" s="29">
        <f>'Management score'!$J69</f>
        <v>0.14285714285714285</v>
      </c>
      <c r="G69" s="29">
        <f t="shared" si="2"/>
        <v>7.5</v>
      </c>
      <c r="H69" s="30">
        <f t="shared" si="3"/>
        <v>1.3261904761904761</v>
      </c>
      <c r="I69" s="29">
        <f t="shared" ref="I69:I79" si="5">H69-G69</f>
        <v>-6.1738095238095241</v>
      </c>
      <c r="J69" s="30">
        <f t="shared" ref="J69:J79" si="6">(G$82*H69)-G69</f>
        <v>-1.1750822518735173</v>
      </c>
      <c r="K69" s="1"/>
    </row>
    <row r="70" spans="1:11" ht="15" customHeight="1" x14ac:dyDescent="0.25">
      <c r="A70" s="7">
        <v>66</v>
      </c>
      <c r="B70" s="22">
        <f>'Anticipation score'!$C70</f>
        <v>2</v>
      </c>
      <c r="C70" s="22">
        <f>'Need score'!$F70</f>
        <v>2.5</v>
      </c>
      <c r="D70" s="7">
        <f>'Environment score'!$H70</f>
        <v>0.6</v>
      </c>
      <c r="E70" s="29">
        <f>'Building score'!$O70</f>
        <v>0.66666666666666663</v>
      </c>
      <c r="F70" s="29">
        <f>'Management score'!$J70</f>
        <v>0.5714285714285714</v>
      </c>
      <c r="G70" s="29">
        <f t="shared" ref="G70:G79" si="7">$B70+$C70</f>
        <v>4.5</v>
      </c>
      <c r="H70" s="30">
        <f t="shared" ref="H70:H79" si="8">$D70+$E70+$F70</f>
        <v>1.838095238095238</v>
      </c>
      <c r="I70" s="29">
        <f t="shared" si="5"/>
        <v>-2.6619047619047622</v>
      </c>
      <c r="J70" s="30">
        <f t="shared" si="6"/>
        <v>4.2663132882471171</v>
      </c>
      <c r="K70" s="1"/>
    </row>
    <row r="71" spans="1:11" ht="15" customHeight="1" x14ac:dyDescent="0.25">
      <c r="A71" s="7">
        <v>67</v>
      </c>
      <c r="B71" s="22">
        <f>'Anticipation score'!$C71</f>
        <v>5</v>
      </c>
      <c r="C71" s="22">
        <f>'Need score'!$F71</f>
        <v>1.5</v>
      </c>
      <c r="D71" s="7">
        <f>'Environment score'!$H71</f>
        <v>0.8</v>
      </c>
      <c r="E71" s="29">
        <f>'Building score'!$O71</f>
        <v>0.33333333333333331</v>
      </c>
      <c r="F71" s="29">
        <f>'Management score'!$J71</f>
        <v>0.5714285714285714</v>
      </c>
      <c r="G71" s="29">
        <f t="shared" si="7"/>
        <v>6.5</v>
      </c>
      <c r="H71" s="30">
        <f t="shared" si="8"/>
        <v>1.7047619047619047</v>
      </c>
      <c r="I71" s="29">
        <f t="shared" si="5"/>
        <v>-4.7952380952380951</v>
      </c>
      <c r="J71" s="30">
        <f t="shared" si="6"/>
        <v>1.6304149150063942</v>
      </c>
      <c r="K71" s="1"/>
    </row>
    <row r="72" spans="1:11" ht="15" customHeight="1" x14ac:dyDescent="0.25">
      <c r="A72" s="7">
        <v>68</v>
      </c>
      <c r="B72" s="22">
        <f>'Anticipation score'!$C72</f>
        <v>5</v>
      </c>
      <c r="C72" s="22">
        <f>'Need score'!$F72</f>
        <v>4.25</v>
      </c>
      <c r="D72" s="7">
        <f>'Environment score'!$H72</f>
        <v>0.4</v>
      </c>
      <c r="E72" s="29">
        <f>'Building score'!$O72</f>
        <v>0.33333333333333331</v>
      </c>
      <c r="F72" s="29">
        <f>'Management score'!$J72</f>
        <v>0.14285714285714285</v>
      </c>
      <c r="G72" s="29">
        <f t="shared" si="7"/>
        <v>9.25</v>
      </c>
      <c r="H72" s="30">
        <f t="shared" si="8"/>
        <v>0.87619047619047619</v>
      </c>
      <c r="I72" s="29">
        <f t="shared" si="5"/>
        <v>-8.3738095238095234</v>
      </c>
      <c r="J72" s="30">
        <f t="shared" si="6"/>
        <v>-5.0712392615609598</v>
      </c>
      <c r="K72" s="1"/>
    </row>
    <row r="73" spans="1:11" ht="15" customHeight="1" x14ac:dyDescent="0.25">
      <c r="A73" s="7">
        <v>69</v>
      </c>
      <c r="B73" s="22">
        <f>'Anticipation score'!$C73</f>
        <v>5</v>
      </c>
      <c r="C73" s="22">
        <f>'Need score'!$F73</f>
        <v>3.25</v>
      </c>
      <c r="D73" s="7">
        <f>'Environment score'!$H73</f>
        <v>1</v>
      </c>
      <c r="E73" s="29">
        <f>'Building score'!$O73</f>
        <v>0.41666666666666669</v>
      </c>
      <c r="F73" s="29">
        <f>'Management score'!$J73</f>
        <v>0.5714285714285714</v>
      </c>
      <c r="G73" s="29">
        <f t="shared" si="7"/>
        <v>8.25</v>
      </c>
      <c r="H73" s="30">
        <f t="shared" si="8"/>
        <v>1.9880952380952381</v>
      </c>
      <c r="I73" s="29">
        <f t="shared" si="5"/>
        <v>-6.2619047619047619</v>
      </c>
      <c r="J73" s="30">
        <f t="shared" si="6"/>
        <v>1.2316989581429318</v>
      </c>
      <c r="K73" s="1"/>
    </row>
    <row r="74" spans="1:11" ht="15" customHeight="1" x14ac:dyDescent="0.25">
      <c r="A74" s="7">
        <v>70</v>
      </c>
      <c r="B74" s="22">
        <f>'Anticipation score'!$C74</f>
        <v>3</v>
      </c>
      <c r="C74" s="22">
        <f>'Need score'!$F74</f>
        <v>2.25</v>
      </c>
      <c r="D74" s="7">
        <f>'Environment score'!$H74</f>
        <v>0.8</v>
      </c>
      <c r="E74" s="29">
        <f>'Building score'!$O74</f>
        <v>0.5</v>
      </c>
      <c r="F74" s="29">
        <f>'Management score'!$J74</f>
        <v>0.2857142857142857</v>
      </c>
      <c r="G74" s="29">
        <f t="shared" si="7"/>
        <v>5.25</v>
      </c>
      <c r="H74" s="30">
        <f t="shared" si="8"/>
        <v>1.5857142857142859</v>
      </c>
      <c r="I74" s="29">
        <f t="shared" si="5"/>
        <v>-3.6642857142857141</v>
      </c>
      <c r="J74" s="30">
        <f t="shared" si="6"/>
        <v>2.3126485103271772</v>
      </c>
      <c r="K74" s="1"/>
    </row>
    <row r="75" spans="1:11" ht="15" customHeight="1" x14ac:dyDescent="0.25">
      <c r="A75" s="7">
        <v>71</v>
      </c>
      <c r="B75" s="22">
        <f>'Anticipation score'!$C75</f>
        <v>5</v>
      </c>
      <c r="C75" s="22">
        <f>'Need score'!$F75</f>
        <v>1.25</v>
      </c>
      <c r="D75" s="7">
        <f>'Environment score'!$H75</f>
        <v>0.8</v>
      </c>
      <c r="E75" s="29">
        <f>'Building score'!$O75</f>
        <v>0.58333333333333337</v>
      </c>
      <c r="F75" s="29">
        <f>'Management score'!$J75</f>
        <v>0.14285714285714285</v>
      </c>
      <c r="G75" s="29">
        <f t="shared" si="7"/>
        <v>6.25</v>
      </c>
      <c r="H75" s="30">
        <f t="shared" si="8"/>
        <v>1.5261904761904761</v>
      </c>
      <c r="I75" s="29">
        <f t="shared" si="5"/>
        <v>-4.7238095238095239</v>
      </c>
      <c r="J75" s="30">
        <f t="shared" si="6"/>
        <v>1.0287653079875678</v>
      </c>
      <c r="K75" s="1"/>
    </row>
    <row r="76" spans="1:11" ht="15" customHeight="1" x14ac:dyDescent="0.25">
      <c r="A76" s="7">
        <v>72</v>
      </c>
      <c r="B76" s="22">
        <f>'Anticipation score'!$C76</f>
        <v>5</v>
      </c>
      <c r="C76" s="22">
        <f>'Need score'!$F76</f>
        <v>3.5</v>
      </c>
      <c r="D76" s="7">
        <f>'Environment score'!$H76</f>
        <v>1</v>
      </c>
      <c r="E76" s="29">
        <f>'Building score'!$O76</f>
        <v>0.25</v>
      </c>
      <c r="F76" s="29">
        <f>'Management score'!$J76</f>
        <v>0.42857142857142855</v>
      </c>
      <c r="G76" s="29">
        <f t="shared" si="7"/>
        <v>8.5</v>
      </c>
      <c r="H76" s="30">
        <f t="shared" si="8"/>
        <v>1.6785714285714286</v>
      </c>
      <c r="I76" s="29">
        <f t="shared" si="5"/>
        <v>-6.8214285714285712</v>
      </c>
      <c r="J76" s="30">
        <f t="shared" si="6"/>
        <v>-0.49449369402303311</v>
      </c>
      <c r="K76" s="1"/>
    </row>
    <row r="77" spans="1:11" ht="15" customHeight="1" x14ac:dyDescent="0.25">
      <c r="A77" s="7">
        <v>73</v>
      </c>
      <c r="B77" s="22">
        <f>'Anticipation score'!$C77</f>
        <v>5</v>
      </c>
      <c r="C77" s="22">
        <f>'Need score'!$F77</f>
        <v>3.5</v>
      </c>
      <c r="D77" s="7">
        <f>'Environment score'!$H77</f>
        <v>1</v>
      </c>
      <c r="E77" s="29">
        <f>'Building score'!$O77</f>
        <v>0.41666666666666669</v>
      </c>
      <c r="F77" s="29">
        <f>'Management score'!$J77</f>
        <v>0.5714285714285714</v>
      </c>
      <c r="G77" s="29">
        <f t="shared" si="7"/>
        <v>8.5</v>
      </c>
      <c r="H77" s="30">
        <f t="shared" si="8"/>
        <v>1.9880952380952381</v>
      </c>
      <c r="I77" s="29">
        <f t="shared" si="5"/>
        <v>-6.5119047619047619</v>
      </c>
      <c r="J77" s="30">
        <f t="shared" si="6"/>
        <v>0.98169895814293184</v>
      </c>
      <c r="K77" s="1"/>
    </row>
    <row r="78" spans="1:11" ht="15" customHeight="1" x14ac:dyDescent="0.25">
      <c r="A78" s="7">
        <v>74</v>
      </c>
      <c r="B78" s="22">
        <f>'Anticipation score'!$C78</f>
        <v>5</v>
      </c>
      <c r="C78" s="22">
        <f>'Need score'!$F78</f>
        <v>2.5</v>
      </c>
      <c r="D78" s="7">
        <f>'Environment score'!$H78</f>
        <v>0.8</v>
      </c>
      <c r="E78" s="29">
        <f>'Building score'!$O78</f>
        <v>0.16666666666666666</v>
      </c>
      <c r="F78" s="29">
        <f>'Management score'!$J78</f>
        <v>0.2857142857142857</v>
      </c>
      <c r="G78" s="29">
        <f t="shared" si="7"/>
        <v>7.5</v>
      </c>
      <c r="H78" s="30">
        <f t="shared" si="8"/>
        <v>1.2523809523809524</v>
      </c>
      <c r="I78" s="29">
        <f t="shared" si="5"/>
        <v>-6.2476190476190476</v>
      </c>
      <c r="J78" s="30">
        <f t="shared" si="6"/>
        <v>-1.5270974227746326</v>
      </c>
      <c r="K78" s="1"/>
    </row>
    <row r="79" spans="1:11" ht="15" customHeight="1" x14ac:dyDescent="0.25">
      <c r="A79" s="7">
        <v>75</v>
      </c>
      <c r="B79" s="22">
        <f>'Anticipation score'!$C79</f>
        <v>5</v>
      </c>
      <c r="C79" s="22">
        <f>'Need score'!$F79</f>
        <v>3.5</v>
      </c>
      <c r="D79" s="7">
        <f>'Environment score'!$H79</f>
        <v>1</v>
      </c>
      <c r="E79" s="29">
        <f>'Building score'!$O79</f>
        <v>8.3333333333333329E-2</v>
      </c>
      <c r="F79" s="29">
        <f>'Management score'!$J79</f>
        <v>0</v>
      </c>
      <c r="G79" s="29">
        <f t="shared" si="7"/>
        <v>8.5</v>
      </c>
      <c r="H79" s="30">
        <f t="shared" si="8"/>
        <v>1.0833333333333333</v>
      </c>
      <c r="I79" s="29">
        <f t="shared" si="5"/>
        <v>-7.416666666666667</v>
      </c>
      <c r="J79" s="30">
        <f t="shared" si="6"/>
        <v>-3.3333257174191218</v>
      </c>
      <c r="K79" s="1"/>
    </row>
    <row r="80" spans="1:11" x14ac:dyDescent="0.25">
      <c r="B80" s="22"/>
      <c r="C80" s="22"/>
      <c r="E80" s="29"/>
      <c r="F80"/>
      <c r="G80"/>
      <c r="H80"/>
      <c r="I80" s="29"/>
      <c r="J80" s="30"/>
      <c r="K80" s="1"/>
    </row>
    <row r="81" spans="2:17" s="7" customFormat="1" x14ac:dyDescent="0.25">
      <c r="B81"/>
      <c r="C81"/>
      <c r="D81"/>
      <c r="E81"/>
      <c r="F81" s="42" t="s">
        <v>70</v>
      </c>
      <c r="G81" s="43">
        <f>AVERAGE(G5:G79)</f>
        <v>6.6266666666666669</v>
      </c>
      <c r="H81" s="43">
        <f>AVERAGE(H5:H79)</f>
        <v>1.389460317460318</v>
      </c>
      <c r="I81"/>
      <c r="J81"/>
      <c r="K81"/>
      <c r="L81"/>
      <c r="M81"/>
      <c r="N81"/>
      <c r="O81"/>
      <c r="P81"/>
      <c r="Q81"/>
    </row>
    <row r="82" spans="2:17" s="7" customFormat="1" x14ac:dyDescent="0.25">
      <c r="F82" s="42" t="s">
        <v>69</v>
      </c>
      <c r="G82" s="43">
        <f>G81/H81</f>
        <v>4.7692377993054267</v>
      </c>
      <c r="H82" s="48"/>
      <c r="K82" s="2"/>
      <c r="L82"/>
      <c r="M82"/>
      <c r="N82"/>
      <c r="O82"/>
      <c r="P82"/>
      <c r="Q82"/>
    </row>
    <row r="88" spans="2:17" s="7" customFormat="1" x14ac:dyDescent="0.25">
      <c r="L88"/>
      <c r="M88"/>
      <c r="N88"/>
      <c r="O88"/>
      <c r="P88"/>
      <c r="Q88"/>
    </row>
  </sheetData>
  <autoFilter ref="A4:J79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9" sqref="I9"/>
    </sheetView>
  </sheetViews>
  <sheetFormatPr defaultRowHeight="15.75" x14ac:dyDescent="0.25"/>
  <cols>
    <col min="1" max="1" width="9" style="7"/>
    <col min="2" max="4" width="19.75" style="7" customWidth="1"/>
    <col min="5" max="5" width="15.75" customWidth="1"/>
    <col min="6" max="6" width="9.5" customWidth="1"/>
    <col min="7" max="7" width="34.75" bestFit="1" customWidth="1"/>
    <col min="8" max="8" width="10.75" customWidth="1"/>
    <col min="9" max="9" width="133.25" customWidth="1"/>
    <col min="10" max="10" width="11.875" customWidth="1"/>
    <col min="11" max="16384" width="9" style="1"/>
  </cols>
  <sheetData>
    <row r="1" spans="1:10" x14ac:dyDescent="0.25">
      <c r="A1" s="10" t="s">
        <v>72</v>
      </c>
      <c r="B1" s="2"/>
      <c r="C1" s="2"/>
    </row>
    <row r="2" spans="1:10" customFormat="1" x14ac:dyDescent="0.25"/>
    <row r="3" spans="1:10" customFormat="1" x14ac:dyDescent="0.25"/>
    <row r="4" spans="1:10" s="7" customFormat="1" ht="28.5" x14ac:dyDescent="0.25">
      <c r="A4" s="15" t="s">
        <v>20</v>
      </c>
      <c r="B4" s="39" t="s">
        <v>68</v>
      </c>
      <c r="C4" s="39" t="s">
        <v>73</v>
      </c>
      <c r="D4" s="15" t="s">
        <v>72</v>
      </c>
      <c r="E4"/>
      <c r="F4"/>
      <c r="G4"/>
      <c r="H4"/>
      <c r="I4"/>
      <c r="J4"/>
    </row>
    <row r="5" spans="1:10" s="23" customFormat="1" ht="15" customHeight="1" x14ac:dyDescent="0.25">
      <c r="A5" s="7">
        <v>26</v>
      </c>
      <c r="B5" s="30">
        <v>-6.9450511789435216</v>
      </c>
      <c r="C5" s="50">
        <v>1</v>
      </c>
      <c r="D5" s="49">
        <v>-5</v>
      </c>
      <c r="E5"/>
      <c r="F5" s="42" t="s">
        <v>74</v>
      </c>
      <c r="G5" s="42" t="s">
        <v>75</v>
      </c>
      <c r="H5" s="42" t="s">
        <v>72</v>
      </c>
      <c r="I5"/>
      <c r="J5"/>
    </row>
    <row r="6" spans="1:10" ht="15" customHeight="1" x14ac:dyDescent="0.25">
      <c r="A6" s="7">
        <v>4</v>
      </c>
      <c r="B6" s="30">
        <v>-6.3089700237616535</v>
      </c>
      <c r="C6" s="50">
        <v>2</v>
      </c>
      <c r="D6" s="49">
        <v>-5</v>
      </c>
      <c r="F6" s="54">
        <v>1</v>
      </c>
      <c r="G6" s="54">
        <v>7.5</v>
      </c>
      <c r="H6" s="51">
        <v>-5</v>
      </c>
    </row>
    <row r="7" spans="1:10" ht="15" customHeight="1" x14ac:dyDescent="0.25">
      <c r="A7" s="7">
        <v>27</v>
      </c>
      <c r="B7" s="30">
        <v>-6.138640102357888</v>
      </c>
      <c r="C7" s="50">
        <v>3</v>
      </c>
      <c r="D7" s="49">
        <v>-5</v>
      </c>
      <c r="F7" s="55">
        <v>2</v>
      </c>
      <c r="G7" s="55">
        <v>15</v>
      </c>
      <c r="H7" s="52">
        <v>-4</v>
      </c>
    </row>
    <row r="8" spans="1:10" ht="15" customHeight="1" x14ac:dyDescent="0.25">
      <c r="A8" s="7">
        <v>68</v>
      </c>
      <c r="B8" s="30">
        <v>-5.0712392615609598</v>
      </c>
      <c r="C8" s="50">
        <v>4</v>
      </c>
      <c r="D8" s="49">
        <v>-5</v>
      </c>
      <c r="F8" s="55">
        <v>3</v>
      </c>
      <c r="G8" s="55">
        <v>22.5</v>
      </c>
      <c r="H8" s="52">
        <v>-3</v>
      </c>
    </row>
    <row r="9" spans="1:10" ht="15" customHeight="1" x14ac:dyDescent="0.25">
      <c r="A9" s="7">
        <v>2</v>
      </c>
      <c r="B9" s="30">
        <v>-4.9124474501919231</v>
      </c>
      <c r="C9" s="50">
        <v>5</v>
      </c>
      <c r="D9" s="49">
        <v>-5</v>
      </c>
      <c r="F9" s="55">
        <v>4</v>
      </c>
      <c r="G9" s="55">
        <v>30</v>
      </c>
      <c r="H9" s="52">
        <v>-2</v>
      </c>
    </row>
    <row r="10" spans="1:10" ht="15" customHeight="1" x14ac:dyDescent="0.25">
      <c r="A10" s="7">
        <v>34</v>
      </c>
      <c r="B10" s="30">
        <v>-4.3538429903125575</v>
      </c>
      <c r="C10" s="50">
        <v>6</v>
      </c>
      <c r="D10" s="49">
        <v>-5</v>
      </c>
      <c r="F10" s="55">
        <v>5</v>
      </c>
      <c r="G10" s="55">
        <v>37.5</v>
      </c>
      <c r="H10" s="52">
        <v>-1</v>
      </c>
    </row>
    <row r="11" spans="1:10" ht="15" customHeight="1" x14ac:dyDescent="0.25">
      <c r="A11" s="7">
        <v>5</v>
      </c>
      <c r="B11" s="30">
        <v>-4.1038429903125575</v>
      </c>
      <c r="C11" s="50">
        <v>7</v>
      </c>
      <c r="D11" s="49">
        <v>-5</v>
      </c>
      <c r="F11" s="55">
        <v>6</v>
      </c>
      <c r="G11" s="55">
        <v>45</v>
      </c>
      <c r="H11" s="52">
        <v>1</v>
      </c>
    </row>
    <row r="12" spans="1:10" ht="15" customHeight="1" x14ac:dyDescent="0.25">
      <c r="A12" s="7">
        <v>64</v>
      </c>
      <c r="B12" s="30">
        <v>-4.0487113873149347</v>
      </c>
      <c r="C12" s="50">
        <v>8</v>
      </c>
      <c r="D12" s="49">
        <v>-4</v>
      </c>
      <c r="F12" s="55">
        <v>7</v>
      </c>
      <c r="G12" s="55">
        <v>52.5</v>
      </c>
      <c r="H12" s="52">
        <v>2</v>
      </c>
    </row>
    <row r="13" spans="1:10" ht="15" customHeight="1" x14ac:dyDescent="0.25">
      <c r="A13" s="7">
        <v>60</v>
      </c>
      <c r="B13" s="30">
        <v>-3.6399195759458989</v>
      </c>
      <c r="C13" s="50">
        <v>9</v>
      </c>
      <c r="D13" s="49">
        <v>-4</v>
      </c>
      <c r="F13" s="55">
        <v>8</v>
      </c>
      <c r="G13" s="55">
        <v>60</v>
      </c>
      <c r="H13" s="52">
        <v>3</v>
      </c>
    </row>
    <row r="14" spans="1:10" ht="15" customHeight="1" x14ac:dyDescent="0.25">
      <c r="A14" s="7">
        <v>33</v>
      </c>
      <c r="B14" s="30">
        <v>-3.492300310729302</v>
      </c>
      <c r="C14" s="50">
        <v>10</v>
      </c>
      <c r="D14" s="49">
        <v>-4</v>
      </c>
      <c r="F14" s="55">
        <v>9</v>
      </c>
      <c r="G14" s="55">
        <v>67.5</v>
      </c>
      <c r="H14" s="52">
        <v>4</v>
      </c>
    </row>
    <row r="15" spans="1:10" ht="15" customHeight="1" x14ac:dyDescent="0.25">
      <c r="A15" s="7">
        <v>47</v>
      </c>
      <c r="B15" s="30">
        <v>-3.3785642478523146</v>
      </c>
      <c r="C15" s="50">
        <v>11</v>
      </c>
      <c r="D15" s="49">
        <v>-4</v>
      </c>
      <c r="F15" s="56">
        <v>10</v>
      </c>
      <c r="G15" s="56">
        <v>75</v>
      </c>
      <c r="H15" s="53">
        <v>5</v>
      </c>
    </row>
    <row r="16" spans="1:10" ht="15" customHeight="1" x14ac:dyDescent="0.25">
      <c r="A16" s="7">
        <v>75</v>
      </c>
      <c r="B16" s="30">
        <v>-3.3333257174191218</v>
      </c>
      <c r="C16" s="50">
        <v>12</v>
      </c>
      <c r="D16" s="49">
        <v>-4</v>
      </c>
    </row>
    <row r="17" spans="1:4" ht="15" customHeight="1" x14ac:dyDescent="0.25">
      <c r="A17" s="7">
        <v>46</v>
      </c>
      <c r="B17" s="30">
        <v>-3.2311277645768612</v>
      </c>
      <c r="C17" s="50">
        <v>13</v>
      </c>
      <c r="D17" s="49">
        <v>-4</v>
      </c>
    </row>
    <row r="18" spans="1:4" ht="15" customHeight="1" x14ac:dyDescent="0.25">
      <c r="A18" s="7">
        <v>12</v>
      </c>
      <c r="B18" s="30">
        <v>-3.1161122281118643</v>
      </c>
      <c r="C18" s="50">
        <v>14</v>
      </c>
      <c r="D18" s="49">
        <v>-4</v>
      </c>
    </row>
    <row r="19" spans="1:4" ht="15" customHeight="1" x14ac:dyDescent="0.25">
      <c r="A19" s="7">
        <v>56</v>
      </c>
      <c r="B19" s="30">
        <v>-2.9463306525315316</v>
      </c>
      <c r="C19" s="50">
        <v>15</v>
      </c>
      <c r="D19" s="49">
        <v>-4</v>
      </c>
    </row>
    <row r="20" spans="1:4" ht="15" customHeight="1" x14ac:dyDescent="0.25">
      <c r="A20" s="7">
        <v>41</v>
      </c>
      <c r="B20" s="30">
        <v>-2.8910162675927644</v>
      </c>
      <c r="C20" s="50">
        <v>16</v>
      </c>
      <c r="D20" s="49">
        <v>-3</v>
      </c>
    </row>
    <row r="21" spans="1:4" ht="15" customHeight="1" x14ac:dyDescent="0.25">
      <c r="A21" s="7">
        <v>9</v>
      </c>
      <c r="B21" s="30">
        <v>-2.7314933284591509</v>
      </c>
      <c r="C21" s="50">
        <v>17</v>
      </c>
      <c r="D21" s="49">
        <v>-3</v>
      </c>
    </row>
    <row r="22" spans="1:4" ht="15" customHeight="1" x14ac:dyDescent="0.25">
      <c r="A22" s="7">
        <v>14</v>
      </c>
      <c r="B22" s="30">
        <v>-2.1523715956863478</v>
      </c>
      <c r="C22" s="50">
        <v>18</v>
      </c>
      <c r="D22" s="49">
        <v>-3</v>
      </c>
    </row>
    <row r="23" spans="1:4" ht="15" customHeight="1" x14ac:dyDescent="0.25">
      <c r="A23" s="7">
        <v>6</v>
      </c>
      <c r="B23" s="30">
        <v>-1.8919301772984856</v>
      </c>
      <c r="C23" s="50">
        <v>19</v>
      </c>
      <c r="D23" s="49">
        <v>-3</v>
      </c>
    </row>
    <row r="24" spans="1:4" ht="15" customHeight="1" x14ac:dyDescent="0.25">
      <c r="A24" s="7">
        <v>39</v>
      </c>
      <c r="B24" s="30">
        <v>-1.7783768963626425</v>
      </c>
      <c r="C24" s="50">
        <v>20</v>
      </c>
      <c r="D24" s="49">
        <v>-3</v>
      </c>
    </row>
    <row r="25" spans="1:4" ht="15" customHeight="1" x14ac:dyDescent="0.25">
      <c r="A25" s="7">
        <v>51</v>
      </c>
      <c r="B25" s="30">
        <v>-1.6860720160848128</v>
      </c>
      <c r="C25" s="50">
        <v>21</v>
      </c>
      <c r="D25" s="49">
        <v>-3</v>
      </c>
    </row>
    <row r="26" spans="1:4" ht="15" customHeight="1" x14ac:dyDescent="0.25">
      <c r="A26" s="7">
        <v>3</v>
      </c>
      <c r="B26" s="30">
        <v>-1.593767135806984</v>
      </c>
      <c r="C26" s="50">
        <v>22</v>
      </c>
      <c r="D26" s="49">
        <v>-3</v>
      </c>
    </row>
    <row r="27" spans="1:4" ht="15" customHeight="1" x14ac:dyDescent="0.25">
      <c r="A27" s="7">
        <v>74</v>
      </c>
      <c r="B27" s="30">
        <v>-1.5270974227746326</v>
      </c>
      <c r="C27" s="50">
        <v>23</v>
      </c>
      <c r="D27" s="49">
        <v>-2</v>
      </c>
    </row>
    <row r="28" spans="1:4" ht="15" customHeight="1" x14ac:dyDescent="0.25">
      <c r="A28" s="7">
        <v>61</v>
      </c>
      <c r="B28" s="30">
        <v>-1.3899195759458989</v>
      </c>
      <c r="C28" s="50">
        <v>24</v>
      </c>
      <c r="D28" s="49">
        <v>-2</v>
      </c>
    </row>
    <row r="29" spans="1:4" ht="15" customHeight="1" x14ac:dyDescent="0.25">
      <c r="A29" s="7">
        <v>65</v>
      </c>
      <c r="B29" s="30">
        <v>-1.1750822518735173</v>
      </c>
      <c r="C29" s="50">
        <v>25</v>
      </c>
      <c r="D29" s="49">
        <v>-2</v>
      </c>
    </row>
    <row r="30" spans="1:4" ht="15" customHeight="1" x14ac:dyDescent="0.25">
      <c r="A30" s="7">
        <v>52</v>
      </c>
      <c r="B30" s="30">
        <v>-0.91244745019192308</v>
      </c>
      <c r="C30" s="50">
        <v>26</v>
      </c>
      <c r="D30" s="49">
        <v>-2</v>
      </c>
    </row>
    <row r="31" spans="1:4" ht="15" customHeight="1" x14ac:dyDescent="0.25">
      <c r="A31" s="7">
        <v>35</v>
      </c>
      <c r="B31" s="30">
        <v>-0.84577773715957161</v>
      </c>
      <c r="C31" s="50">
        <v>27</v>
      </c>
      <c r="D31" s="49">
        <v>-2</v>
      </c>
    </row>
    <row r="32" spans="1:4" ht="15" customHeight="1" x14ac:dyDescent="0.25">
      <c r="A32" s="7">
        <v>38</v>
      </c>
      <c r="B32" s="30">
        <v>-0.69962072747212822</v>
      </c>
      <c r="C32" s="50">
        <v>28</v>
      </c>
      <c r="D32" s="49">
        <v>-2</v>
      </c>
    </row>
    <row r="33" spans="1:4" ht="15" customHeight="1" x14ac:dyDescent="0.25">
      <c r="A33" s="7">
        <v>42</v>
      </c>
      <c r="B33" s="30">
        <v>-0.69870681776640708</v>
      </c>
      <c r="C33" s="50">
        <v>29</v>
      </c>
      <c r="D33" s="49">
        <v>-2</v>
      </c>
    </row>
    <row r="34" spans="1:4" ht="15" customHeight="1" x14ac:dyDescent="0.25">
      <c r="A34" s="7">
        <v>1</v>
      </c>
      <c r="B34" s="30">
        <v>-0.68607201608481283</v>
      </c>
      <c r="C34" s="50">
        <v>30</v>
      </c>
      <c r="D34" s="49">
        <v>-2</v>
      </c>
    </row>
    <row r="35" spans="1:4" ht="15" customHeight="1" x14ac:dyDescent="0.25">
      <c r="A35" s="7">
        <v>15</v>
      </c>
      <c r="B35" s="30">
        <v>-0.68607201608481283</v>
      </c>
      <c r="C35" s="50">
        <v>31</v>
      </c>
      <c r="D35" s="49">
        <v>-1</v>
      </c>
    </row>
    <row r="36" spans="1:4" ht="15" customHeight="1" x14ac:dyDescent="0.25">
      <c r="A36" s="7">
        <v>72</v>
      </c>
      <c r="B36" s="30">
        <v>-0.49449369402303311</v>
      </c>
      <c r="C36" s="50">
        <v>32</v>
      </c>
      <c r="D36" s="49">
        <v>-1</v>
      </c>
    </row>
    <row r="37" spans="1:4" ht="15" customHeight="1" x14ac:dyDescent="0.25">
      <c r="A37" s="7">
        <v>22</v>
      </c>
      <c r="B37" s="30">
        <v>-0.48222445622372856</v>
      </c>
      <c r="C37" s="50">
        <v>33</v>
      </c>
      <c r="D37" s="49">
        <v>-1</v>
      </c>
    </row>
    <row r="38" spans="1:4" ht="15" customHeight="1" x14ac:dyDescent="0.25">
      <c r="A38" s="7">
        <v>62</v>
      </c>
      <c r="B38" s="30">
        <v>-0.43625479802595812</v>
      </c>
      <c r="C38" s="50">
        <v>34</v>
      </c>
      <c r="D38" s="49">
        <v>-1</v>
      </c>
    </row>
    <row r="39" spans="1:4" ht="15" customHeight="1" x14ac:dyDescent="0.25">
      <c r="A39" s="7">
        <v>8</v>
      </c>
      <c r="B39" s="30">
        <v>-0.36739170169987467</v>
      </c>
      <c r="C39" s="50">
        <v>35</v>
      </c>
      <c r="D39" s="49">
        <v>-1</v>
      </c>
    </row>
    <row r="40" spans="1:4" ht="15" customHeight="1" x14ac:dyDescent="0.25">
      <c r="A40" s="7">
        <v>45</v>
      </c>
      <c r="B40" s="30">
        <v>1.6496070188260603E-2</v>
      </c>
      <c r="C40" s="50">
        <v>36</v>
      </c>
      <c r="D40" s="49">
        <v>-1</v>
      </c>
    </row>
    <row r="41" spans="1:4" ht="15" customHeight="1" x14ac:dyDescent="0.25">
      <c r="A41" s="7">
        <v>18</v>
      </c>
      <c r="B41" s="30">
        <v>8.7735331749220435E-2</v>
      </c>
      <c r="C41" s="50">
        <v>37</v>
      </c>
      <c r="D41" s="49">
        <v>-1</v>
      </c>
    </row>
    <row r="42" spans="1:4" ht="15" customHeight="1" x14ac:dyDescent="0.25">
      <c r="A42" s="7">
        <v>29</v>
      </c>
      <c r="B42" s="30">
        <v>0.15495339060500601</v>
      </c>
      <c r="C42" s="50">
        <v>38</v>
      </c>
      <c r="D42" s="49">
        <v>1</v>
      </c>
    </row>
    <row r="43" spans="1:4" ht="15" customHeight="1" x14ac:dyDescent="0.25">
      <c r="A43" s="7">
        <v>31</v>
      </c>
      <c r="B43" s="30">
        <v>0.30037927252787178</v>
      </c>
      <c r="C43" s="50">
        <v>39</v>
      </c>
      <c r="D43" s="49">
        <v>1</v>
      </c>
    </row>
    <row r="44" spans="1:4" ht="15" customHeight="1" x14ac:dyDescent="0.25">
      <c r="A44" s="7">
        <v>36</v>
      </c>
      <c r="B44" s="30">
        <v>0.31392798391518717</v>
      </c>
      <c r="C44" s="50">
        <v>40</v>
      </c>
      <c r="D44" s="49">
        <v>1</v>
      </c>
    </row>
    <row r="45" spans="1:4" ht="15" customHeight="1" x14ac:dyDescent="0.25">
      <c r="A45" s="7">
        <v>25</v>
      </c>
      <c r="B45" s="30">
        <v>0.47363370498994506</v>
      </c>
      <c r="C45" s="50">
        <v>41</v>
      </c>
      <c r="D45" s="49">
        <v>1</v>
      </c>
    </row>
    <row r="46" spans="1:4" ht="15" customHeight="1" x14ac:dyDescent="0.25">
      <c r="A46" s="7">
        <v>44</v>
      </c>
      <c r="B46" s="30">
        <v>0.56374520197404188</v>
      </c>
      <c r="C46" s="50">
        <v>42</v>
      </c>
      <c r="D46" s="49">
        <v>1</v>
      </c>
    </row>
    <row r="47" spans="1:4" ht="15" customHeight="1" x14ac:dyDescent="0.25">
      <c r="A47" s="7">
        <v>32</v>
      </c>
      <c r="B47" s="30">
        <v>0.78938950831657451</v>
      </c>
      <c r="C47" s="50">
        <v>43</v>
      </c>
      <c r="D47" s="49">
        <v>1</v>
      </c>
    </row>
    <row r="48" spans="1:4" ht="15" customHeight="1" x14ac:dyDescent="0.25">
      <c r="A48" s="7">
        <v>58</v>
      </c>
      <c r="B48" s="30">
        <v>0.84872509596051682</v>
      </c>
      <c r="C48" s="50">
        <v>44</v>
      </c>
      <c r="D48" s="49">
        <v>1</v>
      </c>
    </row>
    <row r="49" spans="1:4" ht="15" customHeight="1" x14ac:dyDescent="0.25">
      <c r="A49" s="7">
        <v>37</v>
      </c>
      <c r="B49" s="30">
        <v>0.88333942606470295</v>
      </c>
      <c r="C49" s="50">
        <v>45</v>
      </c>
      <c r="D49" s="49">
        <v>1</v>
      </c>
    </row>
    <row r="50" spans="1:4" ht="15" customHeight="1" x14ac:dyDescent="0.25">
      <c r="A50" s="7">
        <v>63</v>
      </c>
      <c r="B50" s="30">
        <v>0.92656735514530908</v>
      </c>
      <c r="C50" s="50">
        <v>46</v>
      </c>
      <c r="D50" s="49">
        <v>2</v>
      </c>
    </row>
    <row r="51" spans="1:4" ht="15" customHeight="1" x14ac:dyDescent="0.25">
      <c r="A51" s="7">
        <v>57</v>
      </c>
      <c r="B51" s="30">
        <v>0.97363370498994506</v>
      </c>
      <c r="C51" s="50">
        <v>47</v>
      </c>
      <c r="D51" s="49">
        <v>2</v>
      </c>
    </row>
    <row r="52" spans="1:4" ht="15" customHeight="1" x14ac:dyDescent="0.25">
      <c r="A52" s="7">
        <v>55</v>
      </c>
      <c r="B52" s="30">
        <v>0.98169895814293184</v>
      </c>
      <c r="C52" s="50">
        <v>48</v>
      </c>
      <c r="D52" s="49">
        <v>2</v>
      </c>
    </row>
    <row r="53" spans="1:4" ht="15" customHeight="1" x14ac:dyDescent="0.25">
      <c r="A53" s="7">
        <v>73</v>
      </c>
      <c r="B53" s="30">
        <v>0.98169895814293184</v>
      </c>
      <c r="C53" s="50">
        <v>49</v>
      </c>
      <c r="D53" s="49">
        <v>2</v>
      </c>
    </row>
    <row r="54" spans="1:4" ht="15" customHeight="1" x14ac:dyDescent="0.25">
      <c r="A54" s="7">
        <v>71</v>
      </c>
      <c r="B54" s="30">
        <v>1.0287653079875678</v>
      </c>
      <c r="C54" s="50">
        <v>50</v>
      </c>
      <c r="D54" s="49">
        <v>2</v>
      </c>
    </row>
    <row r="55" spans="1:4" ht="15" customHeight="1" x14ac:dyDescent="0.25">
      <c r="A55" s="7">
        <v>49</v>
      </c>
      <c r="B55" s="30">
        <v>1.0761972217144926</v>
      </c>
      <c r="C55" s="50">
        <v>51</v>
      </c>
      <c r="D55" s="49">
        <v>2</v>
      </c>
    </row>
    <row r="56" spans="1:4" ht="15" customHeight="1" x14ac:dyDescent="0.25">
      <c r="A56" s="7">
        <v>69</v>
      </c>
      <c r="B56" s="30">
        <v>1.2316989581429318</v>
      </c>
      <c r="C56" s="50">
        <v>52</v>
      </c>
      <c r="D56" s="49">
        <v>2</v>
      </c>
    </row>
    <row r="57" spans="1:4" ht="15" customHeight="1" x14ac:dyDescent="0.25">
      <c r="A57" s="7">
        <v>40</v>
      </c>
      <c r="B57" s="30">
        <v>1.2655821604825395</v>
      </c>
      <c r="C57" s="50">
        <v>53</v>
      </c>
      <c r="D57" s="49">
        <v>3</v>
      </c>
    </row>
    <row r="58" spans="1:4" ht="15" customHeight="1" x14ac:dyDescent="0.25">
      <c r="A58" s="7">
        <v>7</v>
      </c>
      <c r="B58" s="30">
        <v>1.3003792725278718</v>
      </c>
      <c r="C58" s="50">
        <v>54</v>
      </c>
      <c r="D58" s="49">
        <v>3</v>
      </c>
    </row>
    <row r="59" spans="1:4" ht="15" customHeight="1" x14ac:dyDescent="0.25">
      <c r="A59" s="7">
        <v>28</v>
      </c>
      <c r="B59" s="30">
        <v>1.3261972217144926</v>
      </c>
      <c r="C59" s="50">
        <v>55</v>
      </c>
      <c r="D59" s="49">
        <v>3</v>
      </c>
    </row>
    <row r="60" spans="1:4" ht="15" customHeight="1" x14ac:dyDescent="0.25">
      <c r="A60" s="7">
        <v>53</v>
      </c>
      <c r="B60" s="30">
        <v>1.4375571193566046</v>
      </c>
      <c r="C60" s="50">
        <v>56</v>
      </c>
      <c r="D60" s="49">
        <v>3</v>
      </c>
    </row>
    <row r="61" spans="1:4" ht="15" customHeight="1" x14ac:dyDescent="0.25">
      <c r="A61" s="7">
        <v>48</v>
      </c>
      <c r="B61" s="30">
        <v>1.6304149150063942</v>
      </c>
      <c r="C61" s="50">
        <v>57</v>
      </c>
      <c r="D61" s="49">
        <v>3</v>
      </c>
    </row>
    <row r="62" spans="1:4" ht="15" customHeight="1" x14ac:dyDescent="0.25">
      <c r="A62" s="7">
        <v>67</v>
      </c>
      <c r="B62" s="30">
        <v>1.6304149150063942</v>
      </c>
      <c r="C62" s="50">
        <v>58</v>
      </c>
      <c r="D62" s="49">
        <v>3</v>
      </c>
    </row>
    <row r="63" spans="1:4" ht="15" customHeight="1" x14ac:dyDescent="0.25">
      <c r="A63" s="7">
        <v>23</v>
      </c>
      <c r="B63" s="30">
        <v>1.7099022116614844</v>
      </c>
      <c r="C63" s="50">
        <v>59</v>
      </c>
      <c r="D63" s="49">
        <v>3</v>
      </c>
    </row>
    <row r="64" spans="1:4" ht="15" customHeight="1" x14ac:dyDescent="0.25">
      <c r="A64" s="7">
        <v>70</v>
      </c>
      <c r="B64" s="30">
        <v>2.3126485103271772</v>
      </c>
      <c r="C64" s="50">
        <v>60</v>
      </c>
      <c r="D64" s="49">
        <v>3</v>
      </c>
    </row>
    <row r="65" spans="1:4" ht="15" customHeight="1" x14ac:dyDescent="0.25">
      <c r="A65" s="7">
        <v>43</v>
      </c>
      <c r="B65" s="30">
        <v>2.4252878815572991</v>
      </c>
      <c r="C65" s="50">
        <v>61</v>
      </c>
      <c r="D65" s="49">
        <v>4</v>
      </c>
    </row>
    <row r="66" spans="1:4" ht="15" customHeight="1" x14ac:dyDescent="0.25">
      <c r="A66" s="7">
        <v>11</v>
      </c>
      <c r="B66" s="30">
        <v>2.5511104002924476</v>
      </c>
      <c r="C66" s="50">
        <v>62</v>
      </c>
      <c r="D66" s="49">
        <v>4</v>
      </c>
    </row>
    <row r="67" spans="1:4" ht="15" customHeight="1" x14ac:dyDescent="0.25">
      <c r="A67" s="7">
        <v>50</v>
      </c>
      <c r="B67" s="30">
        <v>2.6760190093218759</v>
      </c>
      <c r="C67" s="50">
        <v>63</v>
      </c>
      <c r="D67" s="49">
        <v>4</v>
      </c>
    </row>
    <row r="68" spans="1:4" ht="15" customHeight="1" x14ac:dyDescent="0.25">
      <c r="A68" s="7">
        <v>19</v>
      </c>
      <c r="B68" s="30">
        <v>2.7888411624931422</v>
      </c>
      <c r="C68" s="50">
        <v>64</v>
      </c>
      <c r="D68" s="49">
        <v>4</v>
      </c>
    </row>
    <row r="69" spans="1:4" ht="15" customHeight="1" x14ac:dyDescent="0.25">
      <c r="A69" s="7">
        <v>21</v>
      </c>
      <c r="B69" s="30">
        <v>2.7903034180222956</v>
      </c>
      <c r="C69" s="50">
        <v>65</v>
      </c>
      <c r="D69" s="49">
        <v>4</v>
      </c>
    </row>
    <row r="70" spans="1:4" ht="15" customHeight="1" x14ac:dyDescent="0.25">
      <c r="A70" s="7">
        <v>17</v>
      </c>
      <c r="B70" s="30">
        <v>4.0278513982818467</v>
      </c>
      <c r="C70" s="50">
        <v>66</v>
      </c>
      <c r="D70" s="49">
        <v>4</v>
      </c>
    </row>
    <row r="71" spans="1:4" ht="15" customHeight="1" x14ac:dyDescent="0.25">
      <c r="A71" s="7">
        <v>13</v>
      </c>
      <c r="B71" s="30">
        <v>4.1075214768780803</v>
      </c>
      <c r="C71" s="50">
        <v>67</v>
      </c>
      <c r="D71" s="49">
        <v>4</v>
      </c>
    </row>
    <row r="72" spans="1:4" ht="15" customHeight="1" x14ac:dyDescent="0.25">
      <c r="A72" s="7">
        <v>54</v>
      </c>
      <c r="B72" s="30">
        <v>4.1990952293913333</v>
      </c>
      <c r="C72" s="50">
        <v>68</v>
      </c>
      <c r="D72" s="49">
        <v>5</v>
      </c>
    </row>
    <row r="73" spans="1:4" ht="15" customHeight="1" x14ac:dyDescent="0.25">
      <c r="A73" s="7">
        <v>24</v>
      </c>
      <c r="B73" s="30">
        <v>4.2216231036373575</v>
      </c>
      <c r="C73" s="50">
        <v>69</v>
      </c>
      <c r="D73" s="49">
        <v>5</v>
      </c>
    </row>
    <row r="74" spans="1:4" ht="15" customHeight="1" x14ac:dyDescent="0.25">
      <c r="A74" s="7">
        <v>66</v>
      </c>
      <c r="B74" s="30">
        <v>4.2663132882471171</v>
      </c>
      <c r="C74" s="50">
        <v>70</v>
      </c>
      <c r="D74" s="49">
        <v>5</v>
      </c>
    </row>
    <row r="75" spans="1:4" ht="15" customHeight="1" x14ac:dyDescent="0.25">
      <c r="A75" s="7">
        <v>16</v>
      </c>
      <c r="B75" s="30">
        <v>4.5714448912447398</v>
      </c>
      <c r="C75" s="50">
        <v>71</v>
      </c>
      <c r="D75" s="49">
        <v>5</v>
      </c>
    </row>
    <row r="76" spans="1:4" ht="15" customHeight="1" x14ac:dyDescent="0.25">
      <c r="A76" s="7">
        <v>20</v>
      </c>
      <c r="B76" s="30">
        <v>4.7426887223542256</v>
      </c>
      <c r="C76" s="50">
        <v>72</v>
      </c>
      <c r="D76" s="49">
        <v>5</v>
      </c>
    </row>
    <row r="77" spans="1:4" ht="15" customHeight="1" x14ac:dyDescent="0.25">
      <c r="A77" s="7">
        <v>59</v>
      </c>
      <c r="B77" s="30">
        <v>6.9476329738621789</v>
      </c>
      <c r="C77" s="50">
        <v>73</v>
      </c>
      <c r="D77" s="49">
        <v>5</v>
      </c>
    </row>
    <row r="78" spans="1:4" ht="15" customHeight="1" x14ac:dyDescent="0.25">
      <c r="A78" s="7">
        <v>10</v>
      </c>
      <c r="B78" s="30">
        <v>6.9688813745201941</v>
      </c>
      <c r="C78" s="50">
        <v>74</v>
      </c>
      <c r="D78" s="49">
        <v>5</v>
      </c>
    </row>
    <row r="79" spans="1:4" ht="15" customHeight="1" x14ac:dyDescent="0.25">
      <c r="A79" s="7">
        <v>30</v>
      </c>
      <c r="B79" s="30">
        <v>8.6163178577956447</v>
      </c>
      <c r="C79" s="50">
        <v>75</v>
      </c>
      <c r="D79" s="49">
        <v>5</v>
      </c>
    </row>
    <row r="80" spans="1:4" x14ac:dyDescent="0.25">
      <c r="B80" s="30"/>
      <c r="C80" s="30"/>
      <c r="D80" s="1"/>
    </row>
    <row r="81" spans="2:10" s="7" customFormat="1" x14ac:dyDescent="0.25">
      <c r="B81"/>
      <c r="C81"/>
      <c r="D81"/>
      <c r="E81"/>
      <c r="F81"/>
      <c r="G81"/>
      <c r="H81"/>
      <c r="I81"/>
      <c r="J81"/>
    </row>
    <row r="82" spans="2:10" s="7" customFormat="1" x14ac:dyDescent="0.25">
      <c r="D82" s="2"/>
      <c r="E82"/>
      <c r="F82"/>
      <c r="G82"/>
      <c r="H82"/>
      <c r="I82"/>
      <c r="J82"/>
    </row>
    <row r="88" spans="2:10" s="7" customFormat="1" x14ac:dyDescent="0.25">
      <c r="E88"/>
      <c r="F88"/>
      <c r="G88"/>
      <c r="H88"/>
      <c r="I88"/>
      <c r="J88"/>
    </row>
  </sheetData>
  <autoFilter ref="A4:B79">
    <sortState ref="A5:B79">
      <sortCondition ref="B4:B79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Anticipation score</vt:lpstr>
      <vt:lpstr>Need score</vt:lpstr>
      <vt:lpstr>Environment score</vt:lpstr>
      <vt:lpstr>Building score</vt:lpstr>
      <vt:lpstr>Management score</vt:lpstr>
      <vt:lpstr>Interim score</vt:lpstr>
      <vt:lpstr>BEPAD 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Coley</dc:creator>
  <cp:lastModifiedBy>Alastair Marsh</cp:lastModifiedBy>
  <dcterms:created xsi:type="dcterms:W3CDTF">2018-01-11T08:33:29Z</dcterms:created>
  <dcterms:modified xsi:type="dcterms:W3CDTF">2020-08-14T16:54:05Z</dcterms:modified>
</cp:coreProperties>
</file>