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yfiles\NK615\Profiles_Do_Not_Delete\campus\Desktop\"/>
    </mc:Choice>
  </mc:AlternateContent>
  <bookViews>
    <workbookView xWindow="0" yWindow="0" windowWidth="28800" windowHeight="11400" tabRatio="837"/>
  </bookViews>
  <sheets>
    <sheet name="   Readme  " sheetId="1" r:id="rId1"/>
    <sheet name="Climate data" sheetId="2" r:id="rId2"/>
    <sheet name="   Site data   " sheetId="3" r:id="rId3"/>
    <sheet name="Shelter data (1)" sheetId="6" r:id="rId4"/>
    <sheet name="Shelter data (2)" sheetId="10" r:id="rId5"/>
    <sheet name="Shelter data (3)" sheetId="4" r:id="rId6"/>
    <sheet name="Shelter Summary" sheetId="11" r:id="rId7"/>
    <sheet name="Inputs list" sheetId="12" state="hidden" r:id="rId8"/>
  </sheets>
  <externalReferences>
    <externalReference r:id="rId9"/>
  </externalReferences>
  <definedNames>
    <definedName name="Met">#REF!</definedName>
    <definedName name="_xlnm.Print_Area" localSheetId="0">'   Readme  '!$A$1:$I$57</definedName>
    <definedName name="_xlnm.Print_Area" localSheetId="2">'   Site data   '!$A$1:$J$30</definedName>
    <definedName name="_xlnm.Print_Area" localSheetId="1">'Climate data'!$A$1:$K$32</definedName>
    <definedName name="_xlnm.Print_Area" localSheetId="3">'Shelter data (1)'!$A$1:$O$20</definedName>
    <definedName name="_xlnm.Print_Area" localSheetId="4">'Shelter data (2)'!$A$1:$O$18</definedName>
    <definedName name="_xlnm.Print_Area" localSheetId="5">'Shelter data (3)'!$A$1:$O$31</definedName>
    <definedName name="_xlnm.Print_Area" localSheetId="6">'Shelter Summary'!$A$1:$P$18</definedName>
    <definedName name="RhoCO2">[1]Data!$L$5</definedName>
    <definedName name="RQ">[1]Data!$J$5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 i="4" l="1"/>
  <c r="J10" i="4"/>
  <c r="J11" i="4"/>
  <c r="J12" i="4"/>
  <c r="J13" i="4"/>
  <c r="J14" i="4"/>
  <c r="J15" i="4"/>
  <c r="J16" i="4"/>
  <c r="J17" i="4"/>
  <c r="J18" i="4"/>
  <c r="J19" i="4"/>
  <c r="J20" i="4"/>
  <c r="J21" i="4"/>
  <c r="J22" i="4"/>
  <c r="J23" i="4"/>
  <c r="J24" i="4"/>
  <c r="J25" i="4"/>
  <c r="J26" i="4"/>
  <c r="J27" i="4"/>
  <c r="J4" i="4"/>
  <c r="J5" i="4"/>
  <c r="J6" i="4"/>
  <c r="J7" i="4"/>
  <c r="J8" i="4"/>
  <c r="J3" i="4"/>
  <c r="J5" i="10"/>
  <c r="J6" i="10"/>
  <c r="J7" i="10"/>
  <c r="J8" i="10"/>
  <c r="J9" i="10"/>
  <c r="J10" i="10"/>
  <c r="J11" i="10"/>
  <c r="J12" i="10"/>
  <c r="J13" i="10"/>
  <c r="J14" i="10"/>
  <c r="J15" i="10"/>
  <c r="J4" i="10"/>
  <c r="J3" i="10"/>
  <c r="J7" i="6"/>
  <c r="J8" i="6"/>
  <c r="J9" i="6"/>
  <c r="J10" i="6"/>
  <c r="J11" i="6"/>
  <c r="J12" i="6"/>
  <c r="J13" i="6"/>
  <c r="J14" i="6"/>
  <c r="J15" i="6"/>
  <c r="J16" i="6"/>
  <c r="J17" i="6"/>
  <c r="J5" i="6"/>
  <c r="J6" i="6"/>
  <c r="J4" i="6"/>
  <c r="L20" i="4" l="1"/>
  <c r="L15" i="4"/>
  <c r="L11" i="4"/>
  <c r="L3" i="4"/>
  <c r="L10" i="10"/>
  <c r="L3" i="10"/>
  <c r="L15" i="6"/>
  <c r="L8" i="6"/>
  <c r="L5" i="6"/>
  <c r="E7" i="11" l="1"/>
  <c r="M5" i="6" l="1"/>
  <c r="I25" i="3"/>
  <c r="E8" i="11" l="1"/>
  <c r="E9" i="11"/>
  <c r="E10" i="11"/>
  <c r="E11" i="11"/>
  <c r="E12" i="11"/>
  <c r="E13" i="11"/>
  <c r="E14" i="11"/>
  <c r="E15" i="11"/>
  <c r="F7" i="11" l="1"/>
  <c r="G7" i="11" s="1"/>
  <c r="M8" i="6"/>
  <c r="F8" i="11" s="1"/>
  <c r="G8" i="11" s="1"/>
  <c r="M15" i="6"/>
  <c r="F9" i="11" s="1"/>
  <c r="G9" i="11" s="1"/>
  <c r="M20" i="4"/>
  <c r="F15" i="11" s="1"/>
  <c r="G15" i="11" s="1"/>
  <c r="M15" i="4"/>
  <c r="F14" i="11" s="1"/>
  <c r="G14" i="11" s="1"/>
  <c r="M11" i="4"/>
  <c r="F13" i="11" s="1"/>
  <c r="G13" i="11" s="1"/>
  <c r="M3" i="4"/>
  <c r="F12" i="11" s="1"/>
  <c r="G12" i="11" s="1"/>
  <c r="M10" i="10"/>
  <c r="F11" i="11" s="1"/>
  <c r="G11" i="11" s="1"/>
  <c r="M3" i="10"/>
  <c r="F10" i="11" s="1"/>
  <c r="G10" i="11" s="1"/>
</calcChain>
</file>

<file path=xl/sharedStrings.xml><?xml version="1.0" encoding="utf-8"?>
<sst xmlns="http://schemas.openxmlformats.org/spreadsheetml/2006/main" count="558" uniqueCount="411">
  <si>
    <t>Date:</t>
  </si>
  <si>
    <t>Version</t>
  </si>
  <si>
    <t>Start</t>
  </si>
  <si>
    <t>Readme</t>
  </si>
  <si>
    <t>Project</t>
  </si>
  <si>
    <t>Site Location</t>
  </si>
  <si>
    <t>Summer</t>
  </si>
  <si>
    <t>Winter</t>
  </si>
  <si>
    <t>Max</t>
  </si>
  <si>
    <t>Min</t>
  </si>
  <si>
    <t>From</t>
  </si>
  <si>
    <t>To</t>
  </si>
  <si>
    <t>Annual rainfall (by climate)</t>
  </si>
  <si>
    <t xml:space="preserve">Mar </t>
  </si>
  <si>
    <t>Annual mean</t>
  </si>
  <si>
    <t>Wind m/s</t>
  </si>
  <si>
    <t>Climatic data</t>
  </si>
  <si>
    <t>Hurricanes, Cyclones, Typhoons</t>
  </si>
  <si>
    <t>Site data</t>
  </si>
  <si>
    <t>Soil type</t>
  </si>
  <si>
    <t>Notes:</t>
  </si>
  <si>
    <t>Topology</t>
  </si>
  <si>
    <t>Utilities</t>
  </si>
  <si>
    <t>Electricity</t>
  </si>
  <si>
    <t>Water</t>
  </si>
  <si>
    <t>Shelter name</t>
  </si>
  <si>
    <r>
      <t>Temperatures (</t>
    </r>
    <r>
      <rPr>
        <b/>
        <sz val="14"/>
        <rFont val="Arial"/>
        <family val="2"/>
      </rPr>
      <t>º</t>
    </r>
    <r>
      <rPr>
        <b/>
        <sz val="14"/>
        <rFont val="Calibri"/>
        <family val="2"/>
        <scheme val="minor"/>
      </rPr>
      <t>C)</t>
    </r>
  </si>
  <si>
    <t>Country</t>
  </si>
  <si>
    <t>Population Narrative:</t>
  </si>
  <si>
    <t>Equal numbers of rural and urban population</t>
  </si>
  <si>
    <t>Equal distribution of male &amp; female</t>
  </si>
  <si>
    <t>Issue</t>
  </si>
  <si>
    <t>Sustainability</t>
  </si>
  <si>
    <t>Privacy</t>
  </si>
  <si>
    <t>Cost</t>
  </si>
  <si>
    <t>Speed of construction</t>
  </si>
  <si>
    <t>Scalable</t>
  </si>
  <si>
    <t>Durability</t>
  </si>
  <si>
    <t>Cleaning</t>
  </si>
  <si>
    <t>Recyclability</t>
  </si>
  <si>
    <t>Renewables</t>
  </si>
  <si>
    <t>Visibility</t>
  </si>
  <si>
    <t>Disabled access</t>
  </si>
  <si>
    <t>Summary</t>
  </si>
  <si>
    <t>Next</t>
  </si>
  <si>
    <t>Shelter data (2)
Comfort &amp; Sustainability</t>
  </si>
  <si>
    <t>Comfort</t>
  </si>
  <si>
    <t>Air Quality</t>
  </si>
  <si>
    <t>Daylighting</t>
  </si>
  <si>
    <t>Shelter data (3)
Safety, Privacy &amp; Wellbeing</t>
  </si>
  <si>
    <t>Shelter data (1)
Practicality and Buildability</t>
  </si>
  <si>
    <t>https://www.hhftd.net/calculator/</t>
  </si>
  <si>
    <t>Pre-construction</t>
  </si>
  <si>
    <t>Construction &amp; Flexibility</t>
  </si>
  <si>
    <t>Shelter Name</t>
  </si>
  <si>
    <t>Score</t>
  </si>
  <si>
    <t>Rainwater
harvesting</t>
  </si>
  <si>
    <t>Adaptability</t>
  </si>
  <si>
    <t>Fire resistance</t>
  </si>
  <si>
    <t>Reusability</t>
  </si>
  <si>
    <t>Ease of construction</t>
  </si>
  <si>
    <t>Design criteria</t>
  </si>
  <si>
    <t>Lifetime &amp; Maintenance</t>
  </si>
  <si>
    <t>Natural hazards resistance</t>
  </si>
  <si>
    <t>Weather tightness</t>
  </si>
  <si>
    <t xml:space="preserve">May </t>
  </si>
  <si>
    <t>Person ID</t>
  </si>
  <si>
    <t>Produced By</t>
  </si>
  <si>
    <t>Grey</t>
  </si>
  <si>
    <t>H&amp;S (injury hazards)</t>
  </si>
  <si>
    <t xml:space="preserve">Evacuation </t>
  </si>
  <si>
    <t>Cultural fit</t>
  </si>
  <si>
    <t xml:space="preserve">Feb </t>
  </si>
  <si>
    <t xml:space="preserve">&lt;50mm </t>
  </si>
  <si>
    <t>Wet season months</t>
  </si>
  <si>
    <t>Dry season months</t>
  </si>
  <si>
    <t xml:space="preserve">5.0 - 7.5 </t>
  </si>
  <si>
    <t xml:space="preserve">10.0 - 15.0 </t>
  </si>
  <si>
    <t>Relevant political issues and constraints</t>
  </si>
  <si>
    <t>Assumed number per shelter</t>
  </si>
  <si>
    <t>Security</t>
  </si>
  <si>
    <t xml:space="preserve">Acoustic attenuation </t>
  </si>
  <si>
    <t>Natural Environment</t>
  </si>
  <si>
    <t>Shelter Assessment Matrix (SAM)</t>
  </si>
  <si>
    <t xml:space="preserve">Light Yellow </t>
  </si>
  <si>
    <t>Religions</t>
  </si>
  <si>
    <t>Nonreligious</t>
  </si>
  <si>
    <t xml:space="preserve">Hinduism </t>
  </si>
  <si>
    <t>Chinese traditional religion</t>
  </si>
  <si>
    <t>Buddhism</t>
  </si>
  <si>
    <t>Islamic</t>
  </si>
  <si>
    <t>Christianity</t>
  </si>
  <si>
    <t>Primal-indigenous</t>
  </si>
  <si>
    <t>African traditional and Diasporic</t>
  </si>
  <si>
    <t>Sikhism</t>
  </si>
  <si>
    <t>Spiritism</t>
  </si>
  <si>
    <t>Judaism</t>
  </si>
  <si>
    <t xml:space="preserve">Bahai </t>
  </si>
  <si>
    <t>Jainism</t>
  </si>
  <si>
    <t>Shinto</t>
  </si>
  <si>
    <t>Other (not listed above)</t>
  </si>
  <si>
    <t>Rural or urban populations</t>
  </si>
  <si>
    <t>Religious mix</t>
  </si>
  <si>
    <t>Gender distribution</t>
  </si>
  <si>
    <t>Household composition</t>
  </si>
  <si>
    <t xml:space="preserve">Key characteristics of age distribution </t>
  </si>
  <si>
    <t>Type of disaster (reason for displacement)</t>
  </si>
  <si>
    <t>Types of disaster</t>
  </si>
  <si>
    <t>Drought</t>
  </si>
  <si>
    <t>Earthquake</t>
  </si>
  <si>
    <t>Wildfire</t>
  </si>
  <si>
    <t>Floods</t>
  </si>
  <si>
    <t xml:space="preserve">Political voilance/unrest </t>
  </si>
  <si>
    <t>War/armed conflict</t>
  </si>
  <si>
    <t>Hurricanes and Tropical Storms</t>
  </si>
  <si>
    <t>Tornadoes and Severe Storms</t>
  </si>
  <si>
    <t>Soil Types</t>
  </si>
  <si>
    <t>granite</t>
  </si>
  <si>
    <t>sandstone</t>
  </si>
  <si>
    <t>hard solid chalk</t>
  </si>
  <si>
    <t>Rock</t>
  </si>
  <si>
    <t>Chalk</t>
  </si>
  <si>
    <t>Gravel and sand</t>
  </si>
  <si>
    <t>Clay</t>
  </si>
  <si>
    <t>Firm clay over soft clay</t>
  </si>
  <si>
    <t>Peat</t>
  </si>
  <si>
    <t>Sand/desert</t>
  </si>
  <si>
    <t>Filled ground (previously excavated</t>
  </si>
  <si>
    <t>Sloping sites</t>
  </si>
  <si>
    <t>Cooking fuel</t>
  </si>
  <si>
    <t xml:space="preserve">Minimum internal space/person </t>
  </si>
  <si>
    <t>Minimum internal floor area/person (m2)</t>
  </si>
  <si>
    <t>Total minimum floor area required (m2)</t>
  </si>
  <si>
    <t>Insulation/mass</t>
  </si>
  <si>
    <t xml:space="preserve">None </t>
  </si>
  <si>
    <t>Timber</t>
  </si>
  <si>
    <t>1. Equal to or above 5,000 USD</t>
  </si>
  <si>
    <t>2. Poor (Between 3000 to 4,000 USD)</t>
  </si>
  <si>
    <t>3. Moderate (Between 2000 to 3,000 USD)</t>
  </si>
  <si>
    <t>4. Good (Between 1000 &amp; 2,000 USD)</t>
  </si>
  <si>
    <t>5. Very good (Equal or Below 1,000 USD)</t>
  </si>
  <si>
    <t>https://forms.gle/LCDJPok3DUpijKj47</t>
  </si>
  <si>
    <t>Please note colour coding in all sheets:</t>
  </si>
  <si>
    <t>Don’t edit</t>
  </si>
  <si>
    <t xml:space="preserve">Type of displacement </t>
  </si>
  <si>
    <t>Refugees</t>
  </si>
  <si>
    <t>Internally Displaced People IDPs</t>
  </si>
  <si>
    <t>Other</t>
  </si>
  <si>
    <t>Mostly younger able-bodied population</t>
  </si>
  <si>
    <t>Mostly children</t>
  </si>
  <si>
    <t>Mostly Elderly population</t>
  </si>
  <si>
    <t>Mixed</t>
  </si>
  <si>
    <t>Unknown</t>
  </si>
  <si>
    <t>Nuclear family</t>
  </si>
  <si>
    <t>Extended family</t>
  </si>
  <si>
    <t>Single unrelated individuals</t>
  </si>
  <si>
    <t>Others</t>
  </si>
  <si>
    <t xml:space="preserve">Flat </t>
  </si>
  <si>
    <t>Walls</t>
  </si>
  <si>
    <t>Floor</t>
  </si>
  <si>
    <t>Cement</t>
  </si>
  <si>
    <t>Gravel</t>
  </si>
  <si>
    <t>Sand</t>
  </si>
  <si>
    <t>Plywood</t>
  </si>
  <si>
    <t>HCB</t>
  </si>
  <si>
    <t>Sandwich panels</t>
  </si>
  <si>
    <t>CGI</t>
  </si>
  <si>
    <t>Fired bricks</t>
  </si>
  <si>
    <t>Unfired bricks</t>
  </si>
  <si>
    <t>Mud</t>
  </si>
  <si>
    <t>Bamboo</t>
  </si>
  <si>
    <t>Mineral wool</t>
  </si>
  <si>
    <t>Plastic fibres</t>
  </si>
  <si>
    <t>Natural fibres</t>
  </si>
  <si>
    <t>Polystyrene</t>
  </si>
  <si>
    <t>Foam boards</t>
  </si>
  <si>
    <t>Insulation</t>
  </si>
  <si>
    <t>Bottled gas</t>
  </si>
  <si>
    <t xml:space="preserve">Water truck </t>
  </si>
  <si>
    <t>Performance per design criteria</t>
  </si>
  <si>
    <t>Design Criteria</t>
  </si>
  <si>
    <t>Site and demographic data</t>
  </si>
  <si>
    <t>Shelter data (2) 
Comfort &amp; Sustainability</t>
  </si>
  <si>
    <t>Safety and access</t>
  </si>
  <si>
    <t xml:space="preserve">Insects </t>
  </si>
  <si>
    <t>Practical considerations</t>
  </si>
  <si>
    <t>Socio-cultural &amp; psycho-emotional</t>
  </si>
  <si>
    <t>Political &amp; local acceptability</t>
  </si>
  <si>
    <t>Social fit</t>
  </si>
  <si>
    <t xml:space="preserve">This tool is in its test stage and under construction- your feedback will help us to improve it. Please consider completing the survey below:
</t>
  </si>
  <si>
    <t>Cost of shelter</t>
  </si>
  <si>
    <t xml:space="preserve">Apr </t>
  </si>
  <si>
    <t>Climate data</t>
  </si>
  <si>
    <t>Main Climate</t>
  </si>
  <si>
    <t>Temperatures</t>
  </si>
  <si>
    <t>C</t>
  </si>
  <si>
    <t>w</t>
  </si>
  <si>
    <t>h</t>
  </si>
  <si>
    <t>Climate clossification</t>
  </si>
  <si>
    <t>Af</t>
  </si>
  <si>
    <t>Am</t>
  </si>
  <si>
    <t>As</t>
  </si>
  <si>
    <t>Aw</t>
  </si>
  <si>
    <t>BWk</t>
  </si>
  <si>
    <t>BWh</t>
  </si>
  <si>
    <t>BSk</t>
  </si>
  <si>
    <t>BSh</t>
  </si>
  <si>
    <t>Cfa</t>
  </si>
  <si>
    <t>Cfb</t>
  </si>
  <si>
    <t>Cfc</t>
  </si>
  <si>
    <t>Csa</t>
  </si>
  <si>
    <t>Csb</t>
  </si>
  <si>
    <t>Cwa</t>
  </si>
  <si>
    <t>Cwb</t>
  </si>
  <si>
    <t>Cwc</t>
  </si>
  <si>
    <t>Dfa</t>
  </si>
  <si>
    <t>Dfb</t>
  </si>
  <si>
    <t>Dfc</t>
  </si>
  <si>
    <t>Dfd</t>
  </si>
  <si>
    <t>Dsa</t>
  </si>
  <si>
    <t>Dsb</t>
  </si>
  <si>
    <t>Dsc</t>
  </si>
  <si>
    <t>Dsd</t>
  </si>
  <si>
    <t>Dwa</t>
  </si>
  <si>
    <t>Dwb</t>
  </si>
  <si>
    <t>Dwc</t>
  </si>
  <si>
    <t>Dwd</t>
  </si>
  <si>
    <t>EF</t>
  </si>
  <si>
    <t>ET</t>
  </si>
  <si>
    <t>Other (Soecify in the comment box on the right)</t>
  </si>
  <si>
    <r>
      <t xml:space="preserve">PRESS </t>
    </r>
    <r>
      <rPr>
        <b/>
        <sz val="12"/>
        <color theme="1"/>
        <rFont val="Calibri"/>
        <family val="2"/>
        <scheme val="minor"/>
      </rPr>
      <t xml:space="preserve">"NEXT" </t>
    </r>
    <r>
      <rPr>
        <sz val="12"/>
        <color theme="1"/>
        <rFont val="Calibri"/>
        <family val="2"/>
        <scheme val="minor"/>
      </rPr>
      <t xml:space="preserve">BUTTON BELOW AFTER YOU HAVE PROVIDED ALL THE INFORMATION REQUIRED ABOVE </t>
    </r>
  </si>
  <si>
    <t>N/A</t>
  </si>
  <si>
    <t>Type of displaced</t>
  </si>
  <si>
    <t>Stateless</t>
  </si>
  <si>
    <t>Stateless Persons</t>
  </si>
  <si>
    <t>Returnees</t>
  </si>
  <si>
    <t># of People</t>
  </si>
  <si>
    <t xml:space="preserve">The following information is just for reflection of the site information. This will help in context/site specific prioritisation   </t>
  </si>
  <si>
    <t>Locally available construction materials</t>
  </si>
  <si>
    <t>Uknown</t>
  </si>
  <si>
    <t xml:space="preserve">Delivery </t>
  </si>
  <si>
    <t xml:space="preserve">Scalability </t>
  </si>
  <si>
    <t>Ease of repair/reconstruction</t>
  </si>
  <si>
    <t>The walls</t>
  </si>
  <si>
    <t>The floor</t>
  </si>
  <si>
    <t xml:space="preserve">The extent of recyclability </t>
  </si>
  <si>
    <t xml:space="preserve">The extent of reusability </t>
  </si>
  <si>
    <t>Rain water harvesting</t>
  </si>
  <si>
    <t>Solar power</t>
  </si>
  <si>
    <t>Provision of suitable ramps, low thresholds and minimum door widths</t>
  </si>
  <si>
    <t>Cultural acceptability of those displaced (appearance, materials used, shape, zoning, robustness)</t>
  </si>
  <si>
    <t>Enabling residents to pursue activities in the adjoining space to the shelter that promote connection to natural environment with psychological benefit (e.g. through creating small garden or space for animals)</t>
  </si>
  <si>
    <t>The result of your shelter assessment per design criteria is presented as bar chart (below) and as a radar diagram (on the right). The "Score" shows how this particular shelter performing and the "Max" indicates how good it could have performed</t>
  </si>
  <si>
    <t>Climate Data</t>
  </si>
  <si>
    <r>
      <t>Please insert a short overview of the camp and population, and, where possible include quantitative values.
This will be useful when reflecting upon the issues and solutions on the next sheet, but is not used in the scoring. (</t>
    </r>
    <r>
      <rPr>
        <i/>
        <sz val="12"/>
        <rFont val="Calibri"/>
        <family val="2"/>
        <scheme val="minor"/>
      </rPr>
      <t>If designing for multiple climates then you need to do a separate assessment per climate)</t>
    </r>
  </si>
  <si>
    <t>Precipitation</t>
  </si>
  <si>
    <t>Internal space requirements per shelter</t>
  </si>
  <si>
    <t>Tools to help with your assessment and references to further guidance</t>
  </si>
  <si>
    <t>Appearance, materials and design consider potential political challenges/issues (e.g. in some contexts appearance of permanence due to the use of concrete block is politically unacceptable, as might shelter that is better than that experienced by the local population)?</t>
  </si>
  <si>
    <t>Length of construction process</t>
  </si>
  <si>
    <t xml:space="preserve"> ventilation strategy to control air quality/ prevent dampness, mould and lingering odours  
</t>
  </si>
  <si>
    <r>
      <t xml:space="preserve">Mitigation against </t>
    </r>
    <r>
      <rPr>
        <b/>
        <sz val="14"/>
        <rFont val="Calibri"/>
        <family val="2"/>
        <scheme val="minor"/>
      </rPr>
      <t>diurnal/seasonal cold</t>
    </r>
    <r>
      <rPr>
        <sz val="14"/>
        <rFont val="Calibri"/>
        <family val="2"/>
        <scheme val="minor"/>
      </rPr>
      <t xml:space="preserve"> (i.e. mitigation measures include: insulation/thermal mass/solar gains/ventilation/air tightness)</t>
    </r>
  </si>
  <si>
    <r>
      <t>Mitigation against</t>
    </r>
    <r>
      <rPr>
        <b/>
        <sz val="14"/>
        <rFont val="Calibri"/>
        <family val="2"/>
        <scheme val="minor"/>
      </rPr>
      <t xml:space="preserve"> diurnal/seasonal heat</t>
    </r>
    <r>
      <rPr>
        <sz val="14"/>
        <rFont val="Calibri"/>
        <family val="2"/>
        <scheme val="minor"/>
      </rPr>
      <t xml:space="preserve"> (i.e. mitigation measures include: insulation/thermal mass/shading/ventilation)</t>
    </r>
  </si>
  <si>
    <t>Fire resistant, resistance against fire spread, fire protection</t>
  </si>
  <si>
    <t>External social space</t>
  </si>
  <si>
    <t>Enabling residents to socialize outside the shelter, for example under a shaded area.</t>
  </si>
  <si>
    <r>
      <rPr>
        <b/>
        <sz val="14"/>
        <rFont val="Calibri"/>
        <family val="2"/>
        <scheme val="minor"/>
      </rPr>
      <t xml:space="preserve">How long does it take to construct a complete single shelter? </t>
    </r>
    <r>
      <rPr>
        <sz val="14"/>
        <rFont val="Calibri"/>
        <family val="2"/>
        <scheme val="minor"/>
      </rPr>
      <t xml:space="preserve">
1. More than 7 days
2. (3 to 7 days)
3. (1 to 2 days)
4. (6 hours to a day)
5.  (Less that 6 hours)</t>
    </r>
  </si>
  <si>
    <r>
      <rPr>
        <b/>
        <sz val="14"/>
        <rFont val="Calibri"/>
        <family val="2"/>
        <scheme val="minor"/>
      </rPr>
      <t>Will structure support hanging (heavy) items? (For example grain sacks)</t>
    </r>
    <r>
      <rPr>
        <sz val="14"/>
        <rFont val="Calibri"/>
        <family val="2"/>
        <scheme val="minor"/>
      </rPr>
      <t xml:space="preserve">
1. No (Can only support less than 5kg)
2. Can support between 5-10kg
3. Can support 10 to 15kg
4. Can support 15 to 30kg
5. Can support more than 50kgs</t>
    </r>
  </si>
  <si>
    <r>
      <rPr>
        <b/>
        <sz val="14"/>
        <rFont val="Calibri"/>
        <family val="2"/>
        <scheme val="minor"/>
      </rPr>
      <t>Is the design scalable to allow use by larger families or for other purposes such as healthcare facility, school, community space?</t>
    </r>
    <r>
      <rPr>
        <sz val="14"/>
        <rFont val="Calibri"/>
        <family val="2"/>
        <scheme val="minor"/>
      </rPr>
      <t xml:space="preserve">
1. No (It take less efforts to build something completely different than to scaling the design of this shelter) 
2. Possible with major reworking, requires specialist skills to do so)
3. Possible with minor reworking, e.g. requires extensive labour work only) 
4. Yes but the scaling factor is limited
5. Yes scalability is an integral design feature</t>
    </r>
  </si>
  <si>
    <r>
      <rPr>
        <b/>
        <sz val="14"/>
        <rFont val="Calibri"/>
        <family val="2"/>
        <scheme val="minor"/>
      </rPr>
      <t>What's the life span of the structure/skin of the shelter?</t>
    </r>
    <r>
      <rPr>
        <sz val="14"/>
        <rFont val="Calibri"/>
        <family val="2"/>
        <scheme val="minor"/>
      </rPr>
      <t xml:space="preserve">
1. Up to 1 year
2. Between 2-3 years
3. Between 3-5 years 
4. Between 5 to 7 years
5. Between 7 to 10 years+</t>
    </r>
  </si>
  <si>
    <r>
      <rPr>
        <b/>
        <sz val="14"/>
        <rFont val="Calibri"/>
        <family val="2"/>
        <scheme val="minor"/>
      </rPr>
      <t>How well is the design daylit?</t>
    </r>
    <r>
      <rPr>
        <sz val="14"/>
        <rFont val="Calibri"/>
        <family val="2"/>
        <scheme val="minor"/>
      </rPr>
      <t xml:space="preserve">
1. Minimum Average Daylight Factor is below 1%
2. Minimum Average Daylight Factor is between 1% to 2%
3. Minimum Average Daylight Factor is below 2% to 3 %
4. Minimum Average Daylight Factor is below 3% to 4%
5. Minimum Average Daylight Factor is equal or above 5%</t>
    </r>
  </si>
  <si>
    <r>
      <rPr>
        <b/>
        <sz val="14"/>
        <rFont val="Calibri"/>
        <family val="2"/>
        <scheme val="minor"/>
      </rPr>
      <t>How well does the shelter resolve the sub-issue?</t>
    </r>
    <r>
      <rPr>
        <sz val="14"/>
        <rFont val="Calibri"/>
        <family val="2"/>
        <scheme val="minor"/>
      </rPr>
      <t xml:space="preserve">
1. Very poor (No mitigations considered)
2. Poor (only one mitigation measure considered)
3. Moderate (a couple of mitigation measures considered)
4. Good (adequate measures considered and good balance of insulation/thermal mass/ventilation)
5. Very good (Optimised balance of insulation/thermal mass/v)</t>
    </r>
  </si>
  <si>
    <r>
      <rPr>
        <b/>
        <sz val="14"/>
        <rFont val="Calibri"/>
        <family val="2"/>
        <scheme val="minor"/>
      </rPr>
      <t>Can the shelter or its components be re-used/re-purposed by the host community or returned with the displaced?</t>
    </r>
    <r>
      <rPr>
        <sz val="14"/>
        <rFont val="Calibri"/>
        <family val="2"/>
        <scheme val="minor"/>
      </rPr>
      <t xml:space="preserve">
1. Very poor (No reusable components, 0% to 10% reusability).
2. Poor (Some reusable components, 10% to 30% reusability)
3. Moderate (Half of the construction components  are reusable, up to 50% reusable)
4. Good (Most of the construction components  are reusable, up to 75% reusable)
5. Very good (All components reusable, up to 100% reusable construction elements)</t>
    </r>
  </si>
  <si>
    <r>
      <rPr>
        <b/>
        <sz val="14"/>
        <rFont val="Calibri"/>
        <family val="2"/>
        <scheme val="minor"/>
      </rPr>
      <t xml:space="preserve">Can the shelter accommodate RWH? </t>
    </r>
    <r>
      <rPr>
        <sz val="14"/>
        <rFont val="Calibri"/>
        <family val="2"/>
        <scheme val="minor"/>
      </rPr>
      <t xml:space="preserve">
1. No, Impossible to integrate RWH
2. Difficult to integrate RWH, e.g. requires significant amount of resources
3. Possible to integrate RWH, e.g. requires some resources
4. Yes but (sub-optimal, e.g. integration potentially possible/ requires minor modifications/addition
5. Yes, It is an integral design feature of the shelter</t>
    </r>
  </si>
  <si>
    <r>
      <rPr>
        <b/>
        <sz val="14"/>
        <rFont val="Calibri"/>
        <family val="2"/>
        <scheme val="minor"/>
      </rPr>
      <t>How much sustainable local material can be used in shelter construction?</t>
    </r>
    <r>
      <rPr>
        <sz val="14"/>
        <rFont val="Calibri"/>
        <family val="2"/>
        <scheme val="minor"/>
      </rPr>
      <t xml:space="preserve">
1. No locally sourced/used materials
2. Some locally sourced/used materials
3. Almost half of the materials are/can be sourced/used locally
4. Majority of the materials used are/can be sourced locally
5. Almost all locally sourced/used materials</t>
    </r>
  </si>
  <si>
    <r>
      <rPr>
        <b/>
        <sz val="14"/>
        <rFont val="Calibri"/>
        <family val="2"/>
        <scheme val="minor"/>
      </rPr>
      <t>Can structure accommodate shelves/storage?</t>
    </r>
    <r>
      <rPr>
        <sz val="14"/>
        <rFont val="Calibri"/>
        <family val="2"/>
        <scheme val="minor"/>
      </rPr>
      <t xml:space="preserve">
1. No (e.g. domed/curved shelters OR weak structure)
2. Possible but requires specialist tools to do so)
3. Possible but requires certain sections/or possible but with difficulty)
4. Geometrically easy to attached/modify or strong structure)
5. Yes (e.g. has space designed for storage, and shelfs)</t>
    </r>
  </si>
  <si>
    <t>Maintenance</t>
  </si>
  <si>
    <t xml:space="preserve">Provision of good acoustic attenuation (privacy) e.g. 
Between zones in the shelter.
</t>
  </si>
  <si>
    <t>Mitigation against insects and/or vermin ingress/ attack/ swarming/termites</t>
  </si>
  <si>
    <t>Provision of good acoustic attenuation (privacy) e.g. 
i) From inside to outside shelter.
ii) Between adjoining shelters.</t>
  </si>
  <si>
    <t xml:space="preserve">Shelter data (1)
Buildability &amp; Maintenance </t>
  </si>
  <si>
    <t>score</t>
  </si>
  <si>
    <t>In order to rate how well a shelter is performing use the guidance below, then enter the score into column H</t>
  </si>
  <si>
    <t>In order to rate how well a shelter is performing use the below rating guidance, then enter choice in column H</t>
  </si>
  <si>
    <r>
      <rPr>
        <b/>
        <sz val="14"/>
        <rFont val="Calibri"/>
        <family val="2"/>
        <scheme val="minor"/>
      </rPr>
      <t>How much does the shelter cost?</t>
    </r>
    <r>
      <rPr>
        <sz val="14"/>
        <rFont val="Calibri"/>
        <family val="2"/>
        <scheme val="minor"/>
      </rPr>
      <t xml:space="preserve">
1. Above 4,000 USD
2. Between 3000 to 4,000 USD
3. Between 2000 to 3,000 USD
4. Between 1000 &amp; 2,000 USD
5. Equal or Below 1,000 USD</t>
    </r>
  </si>
  <si>
    <r>
      <rPr>
        <b/>
        <sz val="18"/>
        <color theme="1"/>
        <rFont val="Calibri"/>
        <family val="2"/>
        <scheme val="minor"/>
      </rPr>
      <t xml:space="preserve">How well does the shelter meet the sub-issue </t>
    </r>
    <r>
      <rPr>
        <sz val="18"/>
        <color theme="1"/>
        <rFont val="Calibri"/>
        <family val="2"/>
        <scheme val="minor"/>
      </rPr>
      <t xml:space="preserve">
</t>
    </r>
    <r>
      <rPr>
        <b/>
        <sz val="18"/>
        <color rgb="FFFF0000"/>
        <rFont val="Calibri"/>
        <family val="2"/>
        <scheme val="minor"/>
      </rPr>
      <t>Click for more info</t>
    </r>
  </si>
  <si>
    <r>
      <t xml:space="preserve">Performance of shelter. </t>
    </r>
    <r>
      <rPr>
        <b/>
        <sz val="20"/>
        <color rgb="FFFF0000"/>
        <rFont val="Calibri (Body)"/>
      </rPr>
      <t>Click for more info</t>
    </r>
  </si>
  <si>
    <r>
      <rPr>
        <b/>
        <sz val="16"/>
        <color theme="1"/>
        <rFont val="Calibri"/>
        <family val="2"/>
        <scheme val="minor"/>
      </rPr>
      <t xml:space="preserve"> Supporting evidence for value given in column H (turn off or on in cell J2):</t>
    </r>
    <r>
      <rPr>
        <sz val="16"/>
        <color rgb="FFFF0000"/>
        <rFont val="Calibri"/>
        <family val="2"/>
        <scheme val="minor"/>
      </rPr>
      <t xml:space="preserve">
</t>
    </r>
    <r>
      <rPr>
        <b/>
        <sz val="16"/>
        <color rgb="FFFF0000"/>
        <rFont val="Calibri (Body)"/>
      </rPr>
      <t>Click for more info</t>
    </r>
  </si>
  <si>
    <r>
      <rPr>
        <b/>
        <sz val="14"/>
        <rFont val="Calibri"/>
        <family val="2"/>
        <scheme val="minor"/>
      </rPr>
      <t>Is it easy to repair the shelter/Can the occupant repair the shelter themselves or are specialist tools required?</t>
    </r>
    <r>
      <rPr>
        <sz val="14"/>
        <rFont val="Calibri"/>
        <family val="2"/>
        <scheme val="minor"/>
      </rPr>
      <t xml:space="preserve">
1. No, not repairable
2. Can be repaired but requires skilled personnel and tools/equipment
3. Can be repaired but requires skilled personnel only
4. Easy but requires specific materials which are not easily available)
5. Very easy (only needs commonly available tools &amp; no specialist knowledge/skills).</t>
    </r>
  </si>
  <si>
    <r>
      <t xml:space="preserve">Importance of sub-issue in the local context
</t>
    </r>
    <r>
      <rPr>
        <b/>
        <sz val="16"/>
        <color rgb="FFFF0000"/>
        <rFont val="Calibri"/>
        <family val="2"/>
        <scheme val="minor"/>
      </rPr>
      <t>Click for more info</t>
    </r>
  </si>
  <si>
    <r>
      <rPr>
        <b/>
        <sz val="14"/>
        <rFont val="Calibri"/>
        <family val="2"/>
        <scheme val="minor"/>
      </rPr>
      <t>How well does the shelter resolve the sub issue?</t>
    </r>
    <r>
      <rPr>
        <sz val="14"/>
        <rFont val="Calibri"/>
        <family val="2"/>
        <scheme val="minor"/>
      </rPr>
      <t xml:space="preserve">
1. No does not consider such issues (or unknown)
2. Stakeholders express major concerns (or might do)
3. Moderate (might well be some issues of moderate concern)
4. Minor issues requiring some negotiation remain
5. Well matched (no issues exist)</t>
    </r>
  </si>
  <si>
    <t xml:space="preserve">People and tools needed to construct one shelter? </t>
  </si>
  <si>
    <r>
      <rPr>
        <b/>
        <sz val="14"/>
        <rFont val="Calibri"/>
        <family val="2"/>
        <scheme val="minor"/>
      </rPr>
      <t>How many people are needed to construct one shelter? Are specialist skills/tools/equipment required with each shelter?</t>
    </r>
    <r>
      <rPr>
        <sz val="14"/>
        <rFont val="Calibri"/>
        <family val="2"/>
        <scheme val="minor"/>
      </rPr>
      <t xml:space="preserve">
1. Requires specialist </t>
    </r>
    <r>
      <rPr>
        <b/>
        <sz val="14"/>
        <rFont val="Calibri"/>
        <family val="2"/>
        <scheme val="minor"/>
      </rPr>
      <t xml:space="preserve">skills/tools </t>
    </r>
    <r>
      <rPr>
        <sz val="14"/>
        <rFont val="Calibri"/>
        <family val="2"/>
        <scheme val="minor"/>
      </rPr>
      <t>and equipment
2. Requires trained/skilled personnel to construct but not specialist tools
3. Requires at least 4 people/moderate training &amp; knowledge of construction/accessible tools)
4. Can be constructed by 3-4 untrained people
5. Does not require any specialist tools or training and can be constructed by fewer than 3 people</t>
    </r>
  </si>
  <si>
    <r>
      <rPr>
        <b/>
        <sz val="14"/>
        <rFont val="Calibri"/>
        <family val="2"/>
        <scheme val="minor"/>
      </rPr>
      <t>Is constructing the shelter in stages desired? If yes how well does the shelter address/meet this requirement? If no choose 0 = n/a in column E</t>
    </r>
    <r>
      <rPr>
        <sz val="14"/>
        <rFont val="Calibri"/>
        <family val="2"/>
        <scheme val="minor"/>
      </rPr>
      <t xml:space="preserve">
1. Not possible to build the shelter in stages
2. Not designed to be built in stages but its possible with significant increase in resources
3. Moderate (Not designed to be built in stages but possible with moderate increase in resources)
4. Can be built in stages with some minor efforts by the beneficiary
5. It is an integral design feature</t>
    </r>
  </si>
  <si>
    <t>Low cost a shelter</t>
  </si>
  <si>
    <r>
      <t xml:space="preserve">Easy of delivery </t>
    </r>
    <r>
      <rPr>
        <sz val="14"/>
        <color rgb="FFFF0000"/>
        <rFont val="Calibri"/>
        <family val="2"/>
        <scheme val="minor"/>
      </rPr>
      <t>&amp; distribution to site</t>
    </r>
    <r>
      <rPr>
        <sz val="14"/>
        <rFont val="Calibri"/>
        <family val="2"/>
        <scheme val="minor"/>
      </rPr>
      <t xml:space="preserve"> of a shelter</t>
    </r>
  </si>
  <si>
    <t>Construction in phases or stages useful</t>
  </si>
  <si>
    <t>Hanging heavy items in a shelter</t>
  </si>
  <si>
    <t>Installing shelves or other storage spaces in the shelter</t>
  </si>
  <si>
    <t>Life span of a shelter</t>
  </si>
  <si>
    <r>
      <rPr>
        <b/>
        <sz val="16"/>
        <color theme="1"/>
        <rFont val="Calibri"/>
        <family val="2"/>
        <scheme val="minor"/>
      </rPr>
      <t xml:space="preserve">How well does the shelter meet the sub-issue </t>
    </r>
    <r>
      <rPr>
        <sz val="16"/>
        <color theme="1"/>
        <rFont val="Calibri"/>
        <family val="2"/>
        <scheme val="minor"/>
      </rPr>
      <t xml:space="preserve">
</t>
    </r>
    <r>
      <rPr>
        <b/>
        <sz val="16"/>
        <color rgb="FFFF0000"/>
        <rFont val="Calibri"/>
        <family val="2"/>
        <scheme val="minor"/>
      </rPr>
      <t>Click for more info</t>
    </r>
  </si>
  <si>
    <r>
      <t xml:space="preserve">Performance of shelter. </t>
    </r>
    <r>
      <rPr>
        <b/>
        <sz val="16"/>
        <color rgb="FFFF0000"/>
        <rFont val="Calibri (Body)"/>
      </rPr>
      <t>Click for more info</t>
    </r>
  </si>
  <si>
    <t>VOCs or other harmful compounds emitted from shelter</t>
  </si>
  <si>
    <t>Protection against dust or sand ingress</t>
  </si>
  <si>
    <r>
      <rPr>
        <b/>
        <sz val="14"/>
        <rFont val="Calibri"/>
        <family val="2"/>
        <scheme val="minor"/>
      </rPr>
      <t>How well does the shelter resolve the sub-issue?</t>
    </r>
    <r>
      <rPr>
        <sz val="14"/>
        <rFont val="Calibri"/>
        <family val="2"/>
        <scheme val="minor"/>
      </rPr>
      <t xml:space="preserve">
1. Very poor (No mitigations considered)
2. Poor (only one mitigation measure considered)
3. Moderate (a couple of mitigation measures considered)
4. Good (adequate measures considered and good balance of insulation/thermal mass/ventilation)
5. Very good (Optimised balance of insulation/thermal mass/ventilation)</t>
    </r>
  </si>
  <si>
    <t>Thermal Performance</t>
  </si>
  <si>
    <r>
      <rPr>
        <b/>
        <sz val="16"/>
        <color theme="1"/>
        <rFont val="Calibri"/>
        <family val="2"/>
        <scheme val="minor"/>
      </rPr>
      <t>Supporting evidence for value given in column H (turn off or on in cell J2 in Shelter Data (1)):</t>
    </r>
    <r>
      <rPr>
        <sz val="16"/>
        <color rgb="FFFF0000"/>
        <rFont val="Calibri"/>
        <family val="2"/>
        <scheme val="minor"/>
      </rPr>
      <t xml:space="preserve">
</t>
    </r>
    <r>
      <rPr>
        <b/>
        <sz val="16"/>
        <color rgb="FFFF0000"/>
        <rFont val="Calibri (Body)"/>
      </rPr>
      <t>Click for more info</t>
    </r>
  </si>
  <si>
    <r>
      <rPr>
        <b/>
        <sz val="14"/>
        <rFont val="Calibri"/>
        <family val="2"/>
        <scheme val="minor"/>
      </rPr>
      <t>How good or bad is the shelter performing in regard to embodied carbon &amp; environmental impact?</t>
    </r>
    <r>
      <rPr>
        <sz val="14"/>
        <rFont val="Calibri"/>
        <family val="2"/>
        <scheme val="minor"/>
      </rPr>
      <t xml:space="preserve">
1. Materials likely to have high embodied carbon or impact
2. Materials likely to have medium embodied carbon or impact
3. Materials likely to have low embodied carbon or impact
4. Materials likely to have zero embodied carbon and low impact
5. Materials likely to negative zero embodied carbon and very low impact</t>
    </r>
  </si>
  <si>
    <t>Use of local materials</t>
  </si>
  <si>
    <t>Localness</t>
  </si>
  <si>
    <t>Glossary</t>
  </si>
  <si>
    <t>Context</t>
  </si>
  <si>
    <t>occupant of shelter, refugee or internally displaced person (IDP)</t>
  </si>
  <si>
    <t>IDP</t>
  </si>
  <si>
    <t>Refugee</t>
  </si>
  <si>
    <t>a displaced person who has crossed an international border</t>
  </si>
  <si>
    <t>the location or rough location of the place the shelters will be used. Includes consideration of the climate and culture</t>
  </si>
  <si>
    <r>
      <t>AFTER YOU HAVE PROVIDED ALL THE INFORMATION REQUIRED ABOVE PRESS</t>
    </r>
    <r>
      <rPr>
        <b/>
        <sz val="14"/>
        <color theme="1"/>
        <rFont val="Calibri"/>
        <family val="2"/>
        <scheme val="minor"/>
      </rPr>
      <t xml:space="preserve"> "NEXT PAGE"</t>
    </r>
    <r>
      <rPr>
        <sz val="14"/>
        <color theme="1"/>
        <rFont val="Calibri"/>
        <family val="2"/>
        <scheme val="minor"/>
      </rPr>
      <t xml:space="preserve"> BUTTON BELOW RIGHT</t>
    </r>
  </si>
  <si>
    <r>
      <rPr>
        <b/>
        <sz val="16"/>
        <color theme="1"/>
        <rFont val="Calibri"/>
        <family val="2"/>
        <scheme val="minor"/>
      </rPr>
      <t xml:space="preserve"> Supporting evidence for value given in column H (turn off or on in cell J2 of Shelter data (1)):</t>
    </r>
    <r>
      <rPr>
        <sz val="16"/>
        <color rgb="FFFF0000"/>
        <rFont val="Calibri"/>
        <family val="2"/>
        <scheme val="minor"/>
      </rPr>
      <t xml:space="preserve">
</t>
    </r>
    <r>
      <rPr>
        <b/>
        <sz val="16"/>
        <color rgb="FFFF0000"/>
        <rFont val="Calibri (Body)"/>
      </rPr>
      <t>Click for more info</t>
    </r>
  </si>
  <si>
    <t>2. Excel works differently on a windows or mac machine. So check your ideas out first and TEST</t>
  </si>
  <si>
    <t>Separation of functions (cooking/sleeping/etc.)?</t>
  </si>
  <si>
    <r>
      <t>AFTER YOU HAVE PROVIDED ALL THE INFORMATION REQUIRED ABOVE PRESS</t>
    </r>
    <r>
      <rPr>
        <b/>
        <sz val="14"/>
        <color theme="1"/>
        <rFont val="Calibri"/>
        <family val="2"/>
        <scheme val="minor"/>
      </rPr>
      <t xml:space="preserve"> "SUMMARY"</t>
    </r>
    <r>
      <rPr>
        <sz val="14"/>
        <color theme="1"/>
        <rFont val="Calibri"/>
        <family val="2"/>
        <scheme val="minor"/>
      </rPr>
      <t xml:space="preserve"> BUTTON BELOW RIGHT</t>
    </r>
  </si>
  <si>
    <t>Beneficiary</t>
  </si>
  <si>
    <t>1. Excel has a limit of 256 characters in any comment box (the yellow pop up boxes). So be careful editing these</t>
  </si>
  <si>
    <t>internally displaced person (i.e. they are in still in their home country, as distinct from a refugee)</t>
  </si>
  <si>
    <r>
      <rPr>
        <b/>
        <sz val="14"/>
        <rFont val="Calibri"/>
        <family val="2"/>
        <scheme val="minor"/>
      </rPr>
      <t>Is it easy to keep the walls/floor clean?</t>
    </r>
    <r>
      <rPr>
        <sz val="14"/>
        <rFont val="Calibri"/>
        <family val="2"/>
        <scheme val="minor"/>
      </rPr>
      <t xml:space="preserve">
1. Very difficult
2. Not a smooth texture but stains can be cleaned, possible to clean with effort and cleaning products e.g. plastered walls)
3. Can be cleaned but would require significant amount of efforts
4. Easily cleanable but might requires cleaning products  
5. Very easily wipeable smooth surfaces/ requires dry or wet cloth only/ or surfaces made of ceramic tiles/ composite plastic finish, stain resistant finishes</t>
    </r>
  </si>
  <si>
    <t>Context specific Sub-issue (local knowledge often required)</t>
  </si>
  <si>
    <r>
      <rPr>
        <b/>
        <sz val="14"/>
        <rFont val="Calibri"/>
        <family val="2"/>
        <scheme val="minor"/>
      </rPr>
      <t>How easy is it to deliver and distribute shelter?</t>
    </r>
    <r>
      <rPr>
        <sz val="14"/>
        <rFont val="Calibri"/>
        <family val="2"/>
        <scheme val="minor"/>
      </rPr>
      <t xml:space="preserve">
1.  Very difficult (Requires specialist heavy lifting equipment, crane, forklift)
2. Not easy (Requires large vehicle/trailer)
3. Requires no lifting equipment but a small truck, and 4-6 people per shelter
4. Can be handled manually (can be handled by 1-2 person)
5. Fabricated on site using locally available materials</t>
    </r>
  </si>
  <si>
    <t>Ease of adaptation or customization a shelter</t>
  </si>
  <si>
    <r>
      <rPr>
        <b/>
        <sz val="14"/>
        <rFont val="Calibri"/>
        <family val="2"/>
        <scheme val="minor"/>
      </rPr>
      <t>How easy is it to adapt the shelter to suit different beneficiary requirements?</t>
    </r>
    <r>
      <rPr>
        <sz val="14"/>
        <rFont val="Calibri"/>
        <family val="2"/>
        <scheme val="minor"/>
      </rPr>
      <t xml:space="preserve">
1. Very difficult or not possible to do adaptations without compromising the structure).
2. Limited adaptability/customization possible, e.g. only internal adaptations possible/ adding elements or zones).
3. External/internal adaptation is possible but might require careful consideration to avoid compromises to the structure)
4. Alteration to footprint of the building is possible, adding or removing a room) might require resources to do so)
5. Adaptability is an integral design feature,  e.g. swap panels/move partitioning/ create windows/modular design).</t>
    </r>
  </si>
  <si>
    <r>
      <t xml:space="preserve">See guidance on completing the yellow cells within the  </t>
    </r>
    <r>
      <rPr>
        <b/>
        <sz val="16"/>
        <color rgb="FFFF0000"/>
        <rFont val="Calibri (Body)"/>
      </rPr>
      <t>Shelter data (1)</t>
    </r>
    <r>
      <rPr>
        <b/>
        <sz val="16"/>
        <rFont val="Calibri"/>
        <family val="2"/>
        <scheme val="minor"/>
      </rPr>
      <t xml:space="preserve"> sheet and particularly </t>
    </r>
    <r>
      <rPr>
        <b/>
        <sz val="16"/>
        <color rgb="FFFF0000"/>
        <rFont val="Calibri (Body)"/>
      </rPr>
      <t>whether Column I is used in the calculation</t>
    </r>
    <r>
      <rPr>
        <b/>
        <sz val="16"/>
        <rFont val="Calibri"/>
        <family val="2"/>
        <scheme val="minor"/>
      </rPr>
      <t xml:space="preserve"> (this will depend on how well developed your design is)</t>
    </r>
  </si>
  <si>
    <t>Cooking fume extraction important</t>
  </si>
  <si>
    <r>
      <rPr>
        <b/>
        <sz val="14"/>
        <rFont val="Calibri"/>
        <family val="2"/>
        <scheme val="minor"/>
      </rPr>
      <t>How well does the shelter address cooking fume extraction?</t>
    </r>
    <r>
      <rPr>
        <sz val="14"/>
        <rFont val="Calibri"/>
        <family val="2"/>
        <scheme val="minor"/>
      </rPr>
      <t xml:space="preserve">
1. No fume extraction and would be difficult to retrofit
2. Could be improvised later in a weather tight way
3. Separate cooking area with an easy to open window or opening
4. Separate cooking area with 2 very easy to open windows or openings to allow for cross ventilation
5. Dedicated fume extraction via chimney or other feature</t>
    </r>
  </si>
  <si>
    <r>
      <rPr>
        <b/>
        <sz val="14"/>
        <rFont val="Calibri"/>
        <family val="2"/>
        <scheme val="minor"/>
      </rPr>
      <t>Emission of VOCs or other harmful compounds</t>
    </r>
    <r>
      <rPr>
        <sz val="14"/>
        <rFont val="Calibri"/>
        <family val="2"/>
        <scheme val="minor"/>
      </rPr>
      <t xml:space="preserve">
1. Large areas of plastic or paint and emissions not considered in design
2. Smaller areas of plastic or paint and emissions not considered in design
3. Possible emissions considered at design stage and minmised
4. Possible emissions considered at design stage and removed
5. None. Based on highly knowledgeable design team </t>
    </r>
  </si>
  <si>
    <r>
      <rPr>
        <b/>
        <sz val="14"/>
        <rFont val="Calibri"/>
        <family val="2"/>
        <scheme val="minor"/>
      </rPr>
      <t>How well does the shelter design incorporate an effective ventilation strategy to control air quality?</t>
    </r>
    <r>
      <rPr>
        <sz val="14"/>
        <rFont val="Calibri"/>
        <family val="2"/>
        <scheme val="minor"/>
      </rPr>
      <t xml:space="preserve">
1. Only door exists, no other openings
2. Single opening other than the door. But not easy to open 
3. Cross sided ventilation, but not easy to open
4. Cross sided ventilation, and easy to open
5. Well design ventilation thoughtfully design for context</t>
    </r>
  </si>
  <si>
    <r>
      <rPr>
        <b/>
        <sz val="14"/>
        <rFont val="Calibri"/>
        <family val="2"/>
        <scheme val="minor"/>
      </rPr>
      <t>How well does the shelter protect against dust or sand ingress?</t>
    </r>
    <r>
      <rPr>
        <sz val="14"/>
        <rFont val="Calibri"/>
        <family val="2"/>
        <scheme val="minor"/>
      </rPr>
      <t xml:space="preserve">
1. Very Poor (e.g. the external fabric is made of loose woven brushwood) 
2. Poor (gaps , airtight panels but loosely joined, opening hard to close
3. Moderate (generally air tight, but openings hard to close
4. Good (airtight and openings easy to close)
5. Very good (Completely prevents dust and sand ingress while maintaining ventilation capability)</t>
    </r>
  </si>
  <si>
    <r>
      <t>design daylit?</t>
    </r>
    <r>
      <rPr>
        <sz val="14"/>
        <color rgb="FFFF0000"/>
        <rFont val="Calibri"/>
        <family val="2"/>
        <scheme val="minor"/>
      </rPr>
      <t xml:space="preserve"> </t>
    </r>
    <r>
      <rPr>
        <i/>
        <sz val="14"/>
        <rFont val="Calibri"/>
        <family val="2"/>
        <scheme val="minor"/>
      </rPr>
      <t>(note link in column M to daylight calculator)</t>
    </r>
  </si>
  <si>
    <r>
      <rPr>
        <b/>
        <sz val="14"/>
        <rFont val="Calibri"/>
        <family val="2"/>
        <scheme val="minor"/>
      </rPr>
      <t>Can materials be recycled at end of life?</t>
    </r>
    <r>
      <rPr>
        <sz val="14"/>
        <rFont val="Calibri"/>
        <family val="2"/>
        <scheme val="minor"/>
      </rPr>
      <t xml:space="preserve">
1. No recyclable components (0% to 10% recyclability).
2. Some recyclable components (10% to 30% recyclability)
3. Half of the construction components  are recyclable ( up to 50% recyclable )
4. Most of the construction components  are recyclable (up to 75% recyclable)
5.All components reusable (100% recyclable construction elements)</t>
    </r>
  </si>
  <si>
    <r>
      <rPr>
        <b/>
        <sz val="14"/>
        <rFont val="Calibri"/>
        <family val="2"/>
        <scheme val="minor"/>
      </rPr>
      <t>Does shelter integrate PV or solar hot water?</t>
    </r>
    <r>
      <rPr>
        <sz val="14"/>
        <rFont val="Calibri"/>
        <family val="2"/>
        <scheme val="minor"/>
      </rPr>
      <t xml:space="preserve">
1. No, zero solar power produced by the shelter
2. A small solar powered bulb integrated into shelter, 500 kWh per annum through solar panels)
3. Half of the electricity needed by the dwellers is provided by the shelter, Up to 1,000 kWh per annum through solar panels)
4. Sub-optimal, shelter produces up to 1,500 kWh per annum through solar panels)
5.Yes, the shelter produces enough electricity for the dwellers, More that 3,000 kWh per annum. It is an integral design feature) </t>
    </r>
  </si>
  <si>
    <r>
      <t xml:space="preserve">See guidance on completing the yellow cells within the  </t>
    </r>
    <r>
      <rPr>
        <b/>
        <sz val="14"/>
        <color rgb="FFFF0000"/>
        <rFont val="Calibri (Body)"/>
      </rPr>
      <t>Shelter data (1)</t>
    </r>
    <r>
      <rPr>
        <b/>
        <sz val="14"/>
        <rFont val="Calibri"/>
        <family val="2"/>
        <scheme val="minor"/>
      </rPr>
      <t xml:space="preserve"> sheet and particularly </t>
    </r>
    <r>
      <rPr>
        <b/>
        <sz val="14"/>
        <color rgb="FFFF0000"/>
        <rFont val="Calibri (Body)"/>
      </rPr>
      <t>whether Column I is used in the calculation</t>
    </r>
    <r>
      <rPr>
        <b/>
        <sz val="14"/>
        <rFont val="Calibri"/>
        <family val="2"/>
        <scheme val="minor"/>
      </rPr>
      <t xml:space="preserve"> (this will depend on how well developed your design is)</t>
    </r>
  </si>
  <si>
    <t>Test</t>
  </si>
  <si>
    <t>Information for those editing or expanding SAM</t>
  </si>
  <si>
    <t xml:space="preserve">The following information is just for reflection, not scoring. This will help in context/climate specific prioritisation  </t>
  </si>
  <si>
    <r>
      <t xml:space="preserve">PRESS </t>
    </r>
    <r>
      <rPr>
        <b/>
        <sz val="14"/>
        <color theme="1"/>
        <rFont val="Calibri"/>
        <family val="2"/>
        <scheme val="minor"/>
      </rPr>
      <t xml:space="preserve">"NEXT PAGE" </t>
    </r>
    <r>
      <rPr>
        <sz val="14"/>
        <color theme="1"/>
        <rFont val="Calibri"/>
        <family val="2"/>
        <scheme val="minor"/>
      </rPr>
      <t xml:space="preserve">BUTTON BELOW RIGHT AFTER YOU HAVE PROVIDED ALL THE INFORMATION REQUIRED ABOVE </t>
    </r>
  </si>
  <si>
    <t>3. The version number follows the file name SAM in the form of year-month-day. If more than one version issued on a day, a letter is then added</t>
  </si>
  <si>
    <r>
      <t xml:space="preserve">Main Köppen Climate Classification </t>
    </r>
    <r>
      <rPr>
        <i/>
        <sz val="14"/>
        <rFont val="Calibri"/>
        <family val="2"/>
        <scheme val="minor"/>
      </rPr>
      <t>(choose the most applicable climatic conditions from the map on the right - zoom in!)</t>
    </r>
  </si>
  <si>
    <r>
      <t xml:space="preserve">Break in through the </t>
    </r>
    <r>
      <rPr>
        <b/>
        <sz val="14"/>
        <rFont val="Calibri"/>
        <family val="2"/>
        <scheme val="minor"/>
      </rPr>
      <t>doors and windows</t>
    </r>
    <r>
      <rPr>
        <sz val="14"/>
        <rFont val="Calibri"/>
        <family val="2"/>
        <scheme val="minor"/>
      </rPr>
      <t xml:space="preserve"> of the shelter</t>
    </r>
  </si>
  <si>
    <r>
      <t xml:space="preserve">Break in through the </t>
    </r>
    <r>
      <rPr>
        <b/>
        <sz val="14"/>
        <color theme="1"/>
        <rFont val="Calibri"/>
        <family val="2"/>
        <scheme val="minor"/>
      </rPr>
      <t>fabric/envelope</t>
    </r>
    <r>
      <rPr>
        <sz val="14"/>
        <color theme="1"/>
        <rFont val="Calibri"/>
        <family val="2"/>
        <scheme val="minor"/>
      </rPr>
      <t xml:space="preserve"> of the shelter?</t>
    </r>
  </si>
  <si>
    <r>
      <rPr>
        <b/>
        <sz val="14"/>
        <rFont val="Calibri"/>
        <family val="2"/>
        <scheme val="minor"/>
      </rPr>
      <t>Ease of egress</t>
    </r>
    <r>
      <rPr>
        <sz val="14"/>
        <rFont val="Calibri"/>
        <family val="2"/>
        <scheme val="minor"/>
      </rPr>
      <t xml:space="preserve"> in emergency (e.g. to escape fire, earthquake or domestic violence)</t>
    </r>
  </si>
  <si>
    <r>
      <t xml:space="preserve"> Resistance to </t>
    </r>
    <r>
      <rPr>
        <b/>
        <sz val="14"/>
        <rFont val="Calibri"/>
        <family val="2"/>
        <scheme val="minor"/>
      </rPr>
      <t>earthquake</t>
    </r>
    <r>
      <rPr>
        <sz val="14"/>
        <rFont val="Calibri"/>
        <family val="2"/>
        <scheme val="minor"/>
      </rPr>
      <t xml:space="preserve"> </t>
    </r>
  </si>
  <si>
    <r>
      <t xml:space="preserve">Resistance to </t>
    </r>
    <r>
      <rPr>
        <b/>
        <sz val="14"/>
        <rFont val="Calibri"/>
        <family val="2"/>
        <scheme val="minor"/>
      </rPr>
      <t xml:space="preserve">floods </t>
    </r>
  </si>
  <si>
    <r>
      <t xml:space="preserve"> Resistance to strong </t>
    </r>
    <r>
      <rPr>
        <b/>
        <sz val="14"/>
        <color theme="1"/>
        <rFont val="Calibri"/>
        <family val="2"/>
        <scheme val="minor"/>
      </rPr>
      <t>wind, typhoon and/or cyclone</t>
    </r>
    <r>
      <rPr>
        <sz val="14"/>
        <color theme="1"/>
        <rFont val="Calibri"/>
        <family val="2"/>
        <scheme val="minor"/>
      </rPr>
      <t xml:space="preserve"> etc.</t>
    </r>
  </si>
  <si>
    <r>
      <t xml:space="preserve">Sufficient </t>
    </r>
    <r>
      <rPr>
        <b/>
        <sz val="14"/>
        <color theme="1"/>
        <rFont val="Calibri"/>
        <family val="2"/>
        <scheme val="minor"/>
      </rPr>
      <t>weather proofing</t>
    </r>
    <r>
      <rPr>
        <sz val="14"/>
        <color theme="1"/>
        <rFont val="Calibri"/>
        <family val="2"/>
        <scheme val="minor"/>
      </rPr>
      <t xml:space="preserve"> (e.g. resistance to persistent rain)</t>
    </r>
  </si>
  <si>
    <r>
      <t>Mitigation measures against</t>
    </r>
    <r>
      <rPr>
        <b/>
        <sz val="14"/>
        <rFont val="Calibri"/>
        <family val="2"/>
        <scheme val="minor"/>
      </rPr>
      <t xml:space="preserve"> sharp edges</t>
    </r>
  </si>
  <si>
    <r>
      <t xml:space="preserve">Mitigation against </t>
    </r>
    <r>
      <rPr>
        <b/>
        <sz val="14"/>
        <rFont val="Calibri"/>
        <family val="2"/>
        <scheme val="minor"/>
      </rPr>
      <t>trip hazard</t>
    </r>
  </si>
  <si>
    <r>
      <t xml:space="preserve">Privacy of beneficiaries from </t>
    </r>
    <r>
      <rPr>
        <b/>
        <sz val="14"/>
        <rFont val="Calibri"/>
        <family val="2"/>
        <scheme val="minor"/>
      </rPr>
      <t>outside to inside</t>
    </r>
    <r>
      <rPr>
        <sz val="14"/>
        <rFont val="Calibri"/>
        <family val="2"/>
        <scheme val="minor"/>
      </rPr>
      <t xml:space="preserve"> shelter (particularly visibility of women inside from men outside)</t>
    </r>
  </si>
  <si>
    <r>
      <t xml:space="preserve">Privacy of beneficiaries such as view(s) from </t>
    </r>
    <r>
      <rPr>
        <b/>
        <sz val="14"/>
        <rFont val="Calibri"/>
        <family val="2"/>
        <scheme val="minor"/>
      </rPr>
      <t>inside to outside</t>
    </r>
    <r>
      <rPr>
        <sz val="14"/>
        <rFont val="Calibri"/>
        <family val="2"/>
        <scheme val="minor"/>
      </rPr>
      <t xml:space="preserve"> shelter</t>
    </r>
  </si>
  <si>
    <r>
      <t>Privacy/</t>
    </r>
    <r>
      <rPr>
        <b/>
        <sz val="14"/>
        <rFont val="Calibri"/>
        <family val="2"/>
        <scheme val="minor"/>
      </rPr>
      <t>visibility</t>
    </r>
    <r>
      <rPr>
        <sz val="14"/>
        <rFont val="Calibri"/>
        <family val="2"/>
        <scheme val="minor"/>
      </rPr>
      <t xml:space="preserve"> between zones within shelter.</t>
    </r>
  </si>
  <si>
    <r>
      <t xml:space="preserve">Enabling beneficiaries to </t>
    </r>
    <r>
      <rPr>
        <b/>
        <sz val="14"/>
        <rFont val="Calibri"/>
        <family val="2"/>
        <scheme val="minor"/>
      </rPr>
      <t>conduct of social life according to residents' requirements</t>
    </r>
    <r>
      <rPr>
        <sz val="14"/>
        <rFont val="Calibri"/>
        <family val="2"/>
        <scheme val="minor"/>
      </rPr>
      <t xml:space="preserve"> (e.g. receiving visitors, children's study )</t>
    </r>
  </si>
  <si>
    <r>
      <t xml:space="preserve">Practicality or comfortable in Ease of </t>
    </r>
    <r>
      <rPr>
        <b/>
        <sz val="14"/>
        <rFont val="Calibri"/>
        <family val="2"/>
        <scheme val="minor"/>
      </rPr>
      <t>moving in/around</t>
    </r>
    <r>
      <rPr>
        <sz val="14"/>
        <rFont val="Calibri"/>
        <family val="2"/>
        <scheme val="minor"/>
      </rPr>
      <t xml:space="preserve"> in the shelter</t>
    </r>
  </si>
  <si>
    <r>
      <t xml:space="preserve">Ease of sitting </t>
    </r>
    <r>
      <rPr>
        <sz val="14"/>
        <rFont val="Calibri"/>
        <family val="2"/>
        <scheme val="minor"/>
      </rPr>
      <t xml:space="preserve">e.g. setting upright position against a wall </t>
    </r>
  </si>
  <si>
    <r>
      <t xml:space="preserve">Provision of adequate </t>
    </r>
    <r>
      <rPr>
        <b/>
        <sz val="14"/>
        <rFont val="Calibri"/>
        <family val="2"/>
        <scheme val="minor"/>
      </rPr>
      <t>wet areas</t>
    </r>
    <r>
      <rPr>
        <sz val="14"/>
        <rFont val="Calibri"/>
        <family val="2"/>
        <scheme val="minor"/>
      </rPr>
      <t xml:space="preserve"> e.g. cooking, toilet, clothes washing and bathing?</t>
    </r>
  </si>
  <si>
    <r>
      <rPr>
        <b/>
        <sz val="14"/>
        <rFont val="Calibri"/>
        <family val="2"/>
        <scheme val="minor"/>
      </rPr>
      <t>Can someone easily break in through the doors and windows?</t>
    </r>
    <r>
      <rPr>
        <sz val="14"/>
        <rFont val="Calibri"/>
        <family val="2"/>
        <scheme val="minor"/>
      </rPr>
      <t xml:space="preserve">
1. Yes, very poor security (e.g. plastic sheet or tarpaulin openings/or no locks provided)
2. Yes but with difficulty
3.Yes, to some extent e.g. no window bars provided
4. Yes, but can be improved with minimum efforts
5. No, for example openings are lockable/window bars installed</t>
    </r>
  </si>
  <si>
    <r>
      <rPr>
        <b/>
        <sz val="14"/>
        <rFont val="Calibri"/>
        <family val="2"/>
        <scheme val="minor"/>
      </rPr>
      <t>Can someone break in through the fabric/envelope of the shelter?</t>
    </r>
    <r>
      <rPr>
        <sz val="14"/>
        <rFont val="Calibri"/>
        <family val="2"/>
        <scheme val="minor"/>
      </rPr>
      <t xml:space="preserve">
1. Yes, e.g. external envelope is made of plastic sheet or tarpaulin)
2. Yes but with difficulty
3. Difficult (e.g. external envelope is made of CGI)
4. Difficult (Yes but can be improved with very minimum efforts)
5. (No (e.g. mud/concrete/brick wall etc.)</t>
    </r>
  </si>
  <si>
    <r>
      <rPr>
        <b/>
        <sz val="14"/>
        <rFont val="Calibri"/>
        <family val="2"/>
        <scheme val="minor"/>
      </rPr>
      <t>How well does the shelter design resolve the sub-issue in column D?</t>
    </r>
    <r>
      <rPr>
        <sz val="14"/>
        <rFont val="Calibri"/>
        <family val="2"/>
        <scheme val="minor"/>
      </rPr>
      <t xml:space="preserve">
1. Very flammable materials
2. Flammable materials but might resist to fire 10 mins
3. Moderate (materials provide 30 min resistance)
4. materials provide 60 min resistance
5. Materials used not flammable e.g. soil, concrete</t>
    </r>
  </si>
  <si>
    <r>
      <rPr>
        <b/>
        <sz val="14"/>
        <rFont val="Calibri"/>
        <family val="2"/>
        <scheme val="minor"/>
      </rPr>
      <t>How well does the shelter design resolve the sub-issue in column D?</t>
    </r>
    <r>
      <rPr>
        <sz val="14"/>
        <rFont val="Calibri"/>
        <family val="2"/>
        <scheme val="minor"/>
      </rPr>
      <t xml:space="preserve">
1. Not well ( single exit)
2. OK but poor (more than one means of exit but difficult)
3. Moderate (two good means of exit, e.g. 1 door one large window)
4. Good (e.g. 2 doors)
5. Very good (e.g. 2 doors, 1 of which useable wherever fire or problem arises)</t>
    </r>
  </si>
  <si>
    <r>
      <rPr>
        <b/>
        <sz val="14"/>
        <rFont val="Calibri"/>
        <family val="2"/>
        <scheme val="minor"/>
      </rPr>
      <t>How well does the shelter design resolve the sub-issue in column D?</t>
    </r>
    <r>
      <rPr>
        <sz val="14"/>
        <rFont val="Calibri"/>
        <family val="2"/>
        <scheme val="minor"/>
      </rPr>
      <t xml:space="preserve">
1. Very Poor (e.g. constructed on the ground)
2.  Poor (less than 10cm plinth height)
3. Moderate (20 cm to 50 cm plinth height)
4.  Good (e.g. some flood resistance measures incorporated in the design)
5. Good (completely raised platform/floor)</t>
    </r>
  </si>
  <si>
    <r>
      <rPr>
        <b/>
        <sz val="14"/>
        <rFont val="Calibri"/>
        <family val="2"/>
        <scheme val="minor"/>
      </rPr>
      <t>How well does the shelter design resolve the sub-issue in column D?</t>
    </r>
    <r>
      <rPr>
        <sz val="14"/>
        <rFont val="Calibri"/>
        <family val="2"/>
        <scheme val="minor"/>
      </rPr>
      <t xml:space="preserve">
1. Very prone to insect attack such as termite)
2. Prone to insect attack such as termite)
3. Some measures implemented such as mosquito net
4. good mitigation but can be improved by adopting some minor measures)
5. Insect resistance is an integral design concept</t>
    </r>
  </si>
  <si>
    <r>
      <rPr>
        <b/>
        <sz val="14"/>
        <rFont val="Calibri"/>
        <family val="2"/>
        <scheme val="minor"/>
      </rPr>
      <t>Does the design introduce trip hazards?</t>
    </r>
    <r>
      <rPr>
        <sz val="14"/>
        <rFont val="Calibri"/>
        <family val="2"/>
        <scheme val="minor"/>
      </rPr>
      <t xml:space="preserve">
1. Yes (e.g. uneven surface, changes cannot be adopted).   
2.  Yes (requires significant amount of change in the design)
3. Requires some amount of change in the design)
4. Good (Minor changes adoption can improve the shelter design significantly)
5. No tripping hazards introduced in the design </t>
    </r>
  </si>
  <si>
    <r>
      <rPr>
        <b/>
        <sz val="14"/>
        <rFont val="Calibri"/>
        <family val="2"/>
        <scheme val="minor"/>
      </rPr>
      <t>Does the shelter provide good external acoustic attenuation (privacy)?</t>
    </r>
    <r>
      <rPr>
        <sz val="14"/>
        <rFont val="Calibri"/>
        <family val="2"/>
        <scheme val="minor"/>
      </rPr>
      <t xml:space="preserve">
1. No, (e.g. plastic sheet partition walls or curtains or iron sheet).
2. Poor attenuation (thin walls).
3. Moderate attenuation (limited transfer of sound from inside to outside but possible transfer within the shelter zones).
4.  Yes (but there still is room for improvement)
5. Whole acoustic attenuation is an integral design feature</t>
    </r>
  </si>
  <si>
    <r>
      <rPr>
        <b/>
        <sz val="14"/>
        <rFont val="Calibri"/>
        <family val="2"/>
        <scheme val="minor"/>
      </rPr>
      <t>Does the shelter provide good internal acoustic attenuation (privacy)?</t>
    </r>
    <r>
      <rPr>
        <sz val="14"/>
        <rFont val="Calibri"/>
        <family val="2"/>
        <scheme val="minor"/>
      </rPr>
      <t xml:space="preserve">
1. No, (e.g. plastic sheet partition walls or curtains or iron sheet).
2. Poor attenuation (thin walls).
3. Moderate attenuation (limited transfer of sound from inside to outside but possible transfer within the shelter zones).
4.  Yes (but there still is room for improvement)
5. Whole acoustic attenuation is an integral design feature</t>
    </r>
  </si>
  <si>
    <r>
      <rPr>
        <b/>
        <sz val="14"/>
        <rFont val="Calibri"/>
        <family val="2"/>
        <scheme val="minor"/>
      </rPr>
      <t xml:space="preserve">Does the shelter unsure privacy of beneficiaries? </t>
    </r>
    <r>
      <rPr>
        <sz val="14"/>
        <rFont val="Calibri"/>
        <family val="2"/>
        <scheme val="minor"/>
      </rPr>
      <t xml:space="preserve">
1. No (e.g. No visual protection,  semi transparent materials used as external envelope or poorly located large windows)
2. Some but use of will cause other issues such as reduced ventilation
3. Moderate privacy provided in some areas
4. Good in most areas with no impact on ventilation etc.
5. Exceptional visual privacy throughout shelter with no impact on ventilation etc.</t>
    </r>
  </si>
  <si>
    <r>
      <rPr>
        <b/>
        <sz val="14"/>
        <rFont val="Calibri"/>
        <family val="2"/>
        <scheme val="minor"/>
      </rPr>
      <t>Does the shelter ensure privacy of beneficiaries?</t>
    </r>
    <r>
      <rPr>
        <sz val="14"/>
        <rFont val="Calibri"/>
        <family val="2"/>
        <scheme val="minor"/>
      </rPr>
      <t xml:space="preserve">
1. No external visibility, e.g. or no windows at all).
2. yes but limited ( e.g. windows too high or too small 
3. Moderate (windows badly located).
4. Good external visibility
5. Very Good external visibility</t>
    </r>
  </si>
  <si>
    <r>
      <rPr>
        <b/>
        <sz val="14"/>
        <rFont val="Calibri"/>
        <family val="2"/>
        <scheme val="minor"/>
      </rPr>
      <t>Does the shelter ensure privacy of beneficiaries between zones in shelter?</t>
    </r>
    <r>
      <rPr>
        <sz val="14"/>
        <rFont val="Calibri"/>
        <family val="2"/>
        <scheme val="minor"/>
      </rPr>
      <t xml:space="preserve">
1. Very poor (e.g. no internal partition provided, no zones available) 
2. Poor (e.g. very weak partition such as curtain provided)
3. Moderate (Partition walls provided but do not provide complete privacy)
4. Good (Partition walls provided between zones but need improvements such as increasing the thinness of partition walls or adding sound proof layers in the wall)
5. Very Good ( sound proof partition walls provided between zones)</t>
    </r>
  </si>
  <si>
    <r>
      <rPr>
        <b/>
        <sz val="14"/>
        <rFont val="Calibri"/>
        <family val="2"/>
        <scheme val="minor"/>
      </rPr>
      <t>Does the design consider cultural acceptability of those displaced?</t>
    </r>
    <r>
      <rPr>
        <sz val="14"/>
        <rFont val="Calibri"/>
        <family val="2"/>
        <scheme val="minor"/>
      </rPr>
      <t xml:space="preserve">
1. Likely to be inappropriate on several fronts
2. Elements of the design are inappropriate
3.  Reasonable
4. Context specific design that enhances residents' sense of their background being respected
5. Design is fully appropriate - residents feel that their cultural norms are respected</t>
    </r>
  </si>
  <si>
    <r>
      <rPr>
        <b/>
        <sz val="14"/>
        <rFont val="Calibri"/>
        <family val="2"/>
        <scheme val="minor"/>
      </rPr>
      <t>Does  the shelter provide natural environment for the beneficiaries?</t>
    </r>
    <r>
      <rPr>
        <sz val="14"/>
        <rFont val="Calibri"/>
        <family val="2"/>
        <scheme val="minor"/>
      </rPr>
      <t xml:space="preserve">
1. Design discourages connection to nature
2. Design does not enable connection
3. Design is neutral in its effect upon residents' efforts to connect with nature in/ around shelter
4. Design allows for activities that promote beneficial connection to nature
5. Yes, design positively enables and promotes activities</t>
    </r>
  </si>
  <si>
    <r>
      <rPr>
        <b/>
        <sz val="14"/>
        <rFont val="Calibri"/>
        <family val="2"/>
        <scheme val="minor"/>
      </rPr>
      <t>How well does the shelter design resolve the sub-issue in column D?</t>
    </r>
    <r>
      <rPr>
        <sz val="14"/>
        <rFont val="Calibri"/>
        <family val="2"/>
        <scheme val="minor"/>
      </rPr>
      <t xml:space="preserve">
1. Unlikely
2. To some degree
3. Typical of shelters
4. In most ways
5. Exceptional, it is an integral design feature</t>
    </r>
  </si>
  <si>
    <r>
      <rPr>
        <b/>
        <sz val="14"/>
        <rFont val="Calibri"/>
        <family val="2"/>
        <scheme val="minor"/>
      </rPr>
      <t>Does the shelter enable separation of functions?</t>
    </r>
    <r>
      <rPr>
        <sz val="14"/>
        <rFont val="Calibri"/>
        <family val="2"/>
        <scheme val="minor"/>
      </rPr>
      <t xml:space="preserve">
1. No, single zone shelter
2. Yes (but very limited, e.g. poor visual of other separation
3. To some degree with reasonable separation
4. Good separation of more than two functions
5. Exceptional design with well separated multiple functions</t>
    </r>
  </si>
  <si>
    <r>
      <rPr>
        <b/>
        <sz val="14"/>
        <rFont val="Calibri"/>
        <family val="2"/>
        <scheme val="minor"/>
      </rPr>
      <t>How practical or comfortable is ease of moving in/around in the shelter?</t>
    </r>
    <r>
      <rPr>
        <sz val="14"/>
        <rFont val="Calibri"/>
        <family val="2"/>
        <scheme val="minor"/>
      </rPr>
      <t xml:space="preserve">
1. Impractical to move around comfortably - e.g. due to restricted headroom)
2. To some degree
3. Typical of shelters
4. Easy
5. Exceptional, it is clearly an integral design feature</t>
    </r>
  </si>
  <si>
    <r>
      <rPr>
        <b/>
        <sz val="14"/>
        <rFont val="Calibri"/>
        <family val="2"/>
        <scheme val="minor"/>
      </rPr>
      <t>Is it possible or easy to set in upright position against a wall?</t>
    </r>
    <r>
      <rPr>
        <sz val="14"/>
        <rFont val="Calibri"/>
        <family val="2"/>
        <scheme val="minor"/>
      </rPr>
      <t xml:space="preserve">
1. Impractical to sit comfortably - e.g. due to sloping walls, or headroom
2. To some degree
3. Typical of shelters
4. Easy
5. Exceptional, it is clearly an integral design feature</t>
    </r>
  </si>
  <si>
    <r>
      <rPr>
        <b/>
        <sz val="14"/>
        <rFont val="Calibri"/>
        <family val="2"/>
        <scheme val="minor"/>
      </rPr>
      <t>How well does the shelter design resolve the sub-issue in column D?</t>
    </r>
    <r>
      <rPr>
        <sz val="14"/>
        <rFont val="Calibri"/>
        <family val="2"/>
        <scheme val="minor"/>
      </rPr>
      <t xml:space="preserve">
1. No separate wet area
2. To some degree
3. Typical of shelters
4. Good level of provision
5. Exceptional, it is clearly an integral design feature</t>
    </r>
  </si>
  <si>
    <t>Context specific sub-issue (local knowledge often required)</t>
  </si>
  <si>
    <t>Protection from environment</t>
  </si>
  <si>
    <t>Protection from Environment</t>
  </si>
  <si>
    <t>Islam</t>
  </si>
  <si>
    <t xml:space="preserve">Left blank intentionally </t>
  </si>
  <si>
    <t>Save your comments below relevant to each row. Such as "value in column H just a place holder"</t>
  </si>
  <si>
    <t>Do you want to include Colum I in the performance calculation?</t>
  </si>
  <si>
    <t>Safety &amp; Access</t>
  </si>
  <si>
    <t>Environmental Impact</t>
  </si>
  <si>
    <r>
      <t xml:space="preserve">Embodied carbon &amp; environmental impact
</t>
    </r>
    <r>
      <rPr>
        <i/>
        <sz val="14"/>
        <rFont val="Calibri"/>
        <family val="2"/>
        <scheme val="minor"/>
      </rPr>
      <t xml:space="preserve">Calculate/compare the environmental impact of your design using the online tool in cell O15. Then rate shelter accordingly </t>
    </r>
  </si>
  <si>
    <t xml:space="preserve">https://drive.google.com/drive/folders/1oaEmh7VtmkaexGFth4MOCUWuTLSDE3-G?usp=sharing </t>
  </si>
  <si>
    <t>https://drive.google.com/drive/folders/1oaEmh7VtmkaexGFth4MOCUWuTLSDE3-G?usp=sharing</t>
  </si>
  <si>
    <t>Read Me</t>
  </si>
  <si>
    <t>Aqua</t>
  </si>
  <si>
    <t>Add input (Compulsory)</t>
  </si>
  <si>
    <t>Add Input (Optional)</t>
  </si>
  <si>
    <r>
      <rPr>
        <b/>
        <sz val="18"/>
        <color rgb="FFFFFF00"/>
        <rFont val="Calibri (Body)_x0000_"/>
      </rPr>
      <t>Shelter data (1) - Buildability.</t>
    </r>
    <r>
      <rPr>
        <sz val="18"/>
        <rFont val="Calibri (Body)_x0000_"/>
      </rPr>
      <t xml:space="preserve"> Complete the yellow cells. First decide on how important a sub-issue is in the specific </t>
    </r>
    <r>
      <rPr>
        <sz val="18"/>
        <color rgb="FFFF0000"/>
        <rFont val="Calibri (Body)_x0000_"/>
      </rPr>
      <t>context</t>
    </r>
    <r>
      <rPr>
        <sz val="18"/>
        <rFont val="Calibri (Body)_x0000_"/>
      </rPr>
      <t xml:space="preserve"> you're working in. For example you may have a large budget for a small number of IDP and therefore cost is not a critical issue. Therefore you might choose 1 or 2  in column E. This should be consistent for all shelters you are evaluating for one location. Then in Column H  rate how well the shelter resolves the sub-issue, using guidance in Column O.  (See Column N for further guidance.) In Column I  record how strong the evidence is for your score in H. For example, do you just think the shelter will be comfortable in summer in Jordan, or have you done  calculations. </t>
    </r>
  </si>
  <si>
    <t>Location</t>
  </si>
  <si>
    <t>Jordan</t>
  </si>
  <si>
    <t>Zaatari</t>
  </si>
  <si>
    <t>Sandbags</t>
  </si>
  <si>
    <t>yes</t>
  </si>
  <si>
    <t xml:space="preserve">Test </t>
  </si>
  <si>
    <r>
      <rPr>
        <b/>
        <sz val="14"/>
        <rFont val="Calibri"/>
        <family val="2"/>
        <scheme val="minor"/>
      </rPr>
      <t xml:space="preserve">Does shelter allow adequate and appropriate external space for household activities, (e.g. socialising, laundry, play, cooking) </t>
    </r>
    <r>
      <rPr>
        <sz val="14"/>
        <rFont val="Calibri"/>
        <family val="2"/>
        <scheme val="minor"/>
      </rPr>
      <t xml:space="preserve">
1. No access to external space.
2. Access to constrained communal external space only.
3. Access to adequate communal external space only.
4. Access to limited exclusive external space
5. Access to adequate exclusive external space</t>
    </r>
  </si>
  <si>
    <r>
      <t xml:space="preserve">This tool is designed to help you consider the key issues in shelter design and development and how well any shelter meets the needs of the occupants and the limitations of the location. One conclusion of our work is that it is very hard to judge a shelter out of context. The climate, budget and culture are as important as the architecture.
SAM lists the issues we have identified from our field works and, where possible, provides guidance in the form of a tool, a short pdf or a pointer to a report or academic paper. This guidance will be particularly useful if you are new to shelter, or to a topic, for example, ventilation. It scores a shelter in terms of a series of </t>
    </r>
    <r>
      <rPr>
        <b/>
        <u/>
        <sz val="14"/>
        <color theme="1"/>
        <rFont val="Calibri (Body)_x0000_"/>
      </rPr>
      <t>9 design criteria</t>
    </r>
    <r>
      <rPr>
        <sz val="14"/>
        <color theme="1"/>
        <rFont val="Calibri (Body)_x0000_"/>
      </rPr>
      <t xml:space="preserve">, for example, privacy. Each design criteria is broken down into sub-issues for you to judge a shelter by. The separate design criteria scores are not then combined into an overall score for a shelter. This is because the criticality of any criteria will be context dependent, however it does allow a series of shelters to be compared issue by issue and for design or tender teams to see where a shelter is particularly strong or weak with respect to these issues.
We believe it will be of use to and for the following: 
1. Education and overview of the issues. Shelter designers, particularly those relatively new to the topic, will hopefully find that by reading the list of "sub-issues" on each sheet they might become aware of things they might not have considered.
2. Shelter designers can score their design (if built in one location), and hence see where it can be improved.
3. Thinking about where a solution is suitable, and where not. This might be to do with thermal comfort for example, or cultural considerations.
4. Compiling a list of shelter requirements, or a tender document. In this case you might want to ignore some of the "sub-issues" or adjust them, or the scoring philosophy, to meet local conditions. For example, the maximum cost of a shelter you are willing to consider.
5. Assessing or comparing a group of shelters (in one location) , or tenders.
6. To see where the shelters in a camp need effort spent on them or where the issues are or what can be learnt from a SAM analysis of the pre-existing accommodation in a camp.
 To use the tool please complete all the yellow cells. Proceed by clicking </t>
    </r>
    <r>
      <rPr>
        <b/>
        <sz val="14"/>
        <color theme="1"/>
        <rFont val="Calibri (Body)_x0000_"/>
      </rPr>
      <t>Start</t>
    </r>
    <r>
      <rPr>
        <sz val="14"/>
        <color theme="1"/>
        <rFont val="Calibri (Body)_x0000_"/>
      </rPr>
      <t xml:space="preserve"> button below:</t>
    </r>
  </si>
  <si>
    <r>
      <rPr>
        <b/>
        <sz val="14"/>
        <rFont val="Calibri"/>
        <family val="2"/>
        <scheme val="minor"/>
      </rPr>
      <t>How well does the shelter design resolve the sub-issue in column D?</t>
    </r>
    <r>
      <rPr>
        <sz val="14"/>
        <rFont val="Calibri"/>
        <family val="2"/>
        <scheme val="minor"/>
      </rPr>
      <t xml:space="preserve">
1. Very poor (No consideration given for people with disability)
2. Poor access (shelter has a plinth height but no ramp)
3. Moderate (Entrance could be improved, changes need to be adopted)
4. Good (partial disabled accessibility e.g. between zones) 
5. Very good disabled access (main entrance and between zones)</t>
    </r>
  </si>
  <si>
    <r>
      <rPr>
        <b/>
        <sz val="14"/>
        <rFont val="Calibri"/>
        <family val="2"/>
        <scheme val="minor"/>
      </rPr>
      <t>How well does the shelter design resolve the sub-issue in column D?</t>
    </r>
    <r>
      <rPr>
        <sz val="14"/>
        <rFont val="Calibri"/>
        <family val="2"/>
        <scheme val="minor"/>
      </rPr>
      <t xml:space="preserve">
1. No mitigating measures considered)
2. Some minor measures incorporated in the design.
3. Moderate mitigating measure integrated
4. Some measures taken into account such as braces or vertical bars in corners
5. Very good evidence based measures (e.g. earthquake mitigating braces, strong footing)</t>
    </r>
  </si>
  <si>
    <r>
      <rPr>
        <b/>
        <sz val="14"/>
        <rFont val="Calibri"/>
        <family val="2"/>
        <scheme val="minor"/>
      </rPr>
      <t>Is the design wind/cyclone resistant (if yes, how good)?</t>
    </r>
    <r>
      <rPr>
        <sz val="14"/>
        <rFont val="Calibri"/>
        <family val="2"/>
        <scheme val="minor"/>
      </rPr>
      <t xml:space="preserve">
1. No mitigating measures considered)
2. Some minor measures incorporated in the design such a at least 30cm plinth height etc.
3. Moderate mitigating measure integrated
4. Some measures taken into consideration
5. Very good evidence based measures (e.g.  mitigating braces, strong footing)</t>
    </r>
  </si>
  <si>
    <r>
      <rPr>
        <b/>
        <sz val="14"/>
        <rFont val="Calibri"/>
        <family val="2"/>
        <scheme val="minor"/>
      </rPr>
      <t>How well does the shelter design resolve the sub-issue in column D?</t>
    </r>
    <r>
      <rPr>
        <sz val="14"/>
        <rFont val="Calibri"/>
        <family val="2"/>
        <scheme val="minor"/>
      </rPr>
      <t xml:space="preserve">
1. Very Poor (prone to leakage)
2.  Poor (can be improved with significant changes in the design)
3. Moderate (an be improved with some changes in the design)
4.  Good (might leak in cases of sever and prolonged heavy rain
5. Very good (fully weather proofed/water tight)</t>
    </r>
  </si>
  <si>
    <r>
      <rPr>
        <b/>
        <sz val="14"/>
        <rFont val="Calibri"/>
        <family val="2"/>
        <scheme val="minor"/>
      </rPr>
      <t>How well does the shelter design resolve the sub-issue in column D?</t>
    </r>
    <r>
      <rPr>
        <sz val="14"/>
        <rFont val="Calibri"/>
        <family val="2"/>
        <scheme val="minor"/>
      </rPr>
      <t xml:space="preserve">
1. Very poor (e.g. shelter made of CGI). 
2. Poor (e.g. use of CGI, but measures taken to detail issues out)
3. Moderate (few sharp edges in shelter)
4. Good (no sharp edges)
5. Very good (materials and detailing such that sharp edges unlikely to occur even after many years of service)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</si>
</sst>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
  </numFmts>
  <fonts count="75">
    <font>
      <sz val="12"/>
      <color theme="1"/>
      <name val="Calibri"/>
      <family val="2"/>
      <scheme val="minor"/>
    </font>
    <font>
      <sz val="11"/>
      <color theme="1"/>
      <name val="Calibri"/>
      <family val="2"/>
      <scheme val="minor"/>
    </font>
    <font>
      <sz val="12"/>
      <color rgb="FFFF0000"/>
      <name val="Calibri"/>
      <family val="2"/>
      <scheme val="minor"/>
    </font>
    <font>
      <sz val="14"/>
      <color theme="1"/>
      <name val="Calibri"/>
      <family val="2"/>
      <scheme val="minor"/>
    </font>
    <font>
      <b/>
      <sz val="16"/>
      <color rgb="FFFF0000"/>
      <name val="Calibri"/>
      <family val="2"/>
      <scheme val="minor"/>
    </font>
    <font>
      <sz val="18"/>
      <color theme="1"/>
      <name val="Calibri"/>
      <family val="2"/>
      <scheme val="minor"/>
    </font>
    <font>
      <sz val="14"/>
      <color theme="1"/>
      <name val="Calibri (Body)_x0000_"/>
    </font>
    <font>
      <sz val="10"/>
      <color theme="0"/>
      <name val="Calibri"/>
      <family val="2"/>
      <scheme val="minor"/>
    </font>
    <font>
      <sz val="22"/>
      <color theme="1"/>
      <name val="Calibri (Body)_x0000_"/>
    </font>
    <font>
      <b/>
      <sz val="18"/>
      <color theme="0"/>
      <name val="Calibri"/>
      <family val="2"/>
      <scheme val="minor"/>
    </font>
    <font>
      <u/>
      <sz val="12"/>
      <color theme="10"/>
      <name val="Calibri"/>
      <family val="2"/>
      <scheme val="minor"/>
    </font>
    <font>
      <sz val="14"/>
      <name val="Calibri"/>
      <family val="2"/>
      <scheme val="minor"/>
    </font>
    <font>
      <b/>
      <sz val="14"/>
      <color theme="1"/>
      <name val="Calibri"/>
      <family val="2"/>
      <scheme val="minor"/>
    </font>
    <font>
      <sz val="14"/>
      <color rgb="FF0070C0"/>
      <name val="Calibri"/>
      <family val="2"/>
      <scheme val="minor"/>
    </font>
    <font>
      <sz val="12"/>
      <color rgb="FF0070C0"/>
      <name val="Calibri"/>
      <family val="2"/>
      <scheme val="minor"/>
    </font>
    <font>
      <b/>
      <sz val="14"/>
      <name val="Calibri"/>
      <family val="2"/>
      <scheme val="minor"/>
    </font>
    <font>
      <sz val="16"/>
      <color rgb="FFFF0000"/>
      <name val="Calibri"/>
      <family val="2"/>
      <scheme val="minor"/>
    </font>
    <font>
      <b/>
      <sz val="12"/>
      <color theme="1"/>
      <name val="Calibri"/>
      <family val="2"/>
      <scheme val="minor"/>
    </font>
    <font>
      <b/>
      <sz val="14"/>
      <name val="Arial"/>
      <family val="2"/>
    </font>
    <font>
      <sz val="12"/>
      <color theme="0"/>
      <name val="Calibri"/>
      <family val="2"/>
      <scheme val="minor"/>
    </font>
    <font>
      <sz val="12"/>
      <name val="Calibri"/>
      <family val="2"/>
      <scheme val="minor"/>
    </font>
    <font>
      <b/>
      <sz val="16"/>
      <color theme="1"/>
      <name val="Calibri"/>
      <family val="2"/>
      <scheme val="minor"/>
    </font>
    <font>
      <sz val="11"/>
      <color theme="0"/>
      <name val="Calibri"/>
      <family val="2"/>
      <scheme val="minor"/>
    </font>
    <font>
      <sz val="12"/>
      <color rgb="FFFFFF00"/>
      <name val="Calibri"/>
      <family val="2"/>
      <scheme val="minor"/>
    </font>
    <font>
      <b/>
      <sz val="12"/>
      <color rgb="FFFFFF00"/>
      <name val="Calibri"/>
      <family val="2"/>
      <scheme val="minor"/>
    </font>
    <font>
      <sz val="14"/>
      <color theme="0"/>
      <name val="Calibri (Body)_x0000_"/>
    </font>
    <font>
      <b/>
      <sz val="18"/>
      <color rgb="FFFFFF00"/>
      <name val="Calibri (Body)_x0000_"/>
    </font>
    <font>
      <sz val="12"/>
      <color theme="1"/>
      <name val="Calibri"/>
      <family val="2"/>
      <scheme val="minor"/>
    </font>
    <font>
      <sz val="14"/>
      <color theme="0"/>
      <name val="Calibri"/>
      <family val="2"/>
      <scheme val="minor"/>
    </font>
    <font>
      <sz val="16"/>
      <color theme="0"/>
      <name val="Calibri"/>
      <family val="2"/>
      <scheme val="minor"/>
    </font>
    <font>
      <b/>
      <sz val="16"/>
      <color theme="10"/>
      <name val="Calibri"/>
      <family val="2"/>
      <scheme val="minor"/>
    </font>
    <font>
      <b/>
      <sz val="14"/>
      <color rgb="FFFF0000"/>
      <name val="Calibri"/>
      <family val="2"/>
      <scheme val="minor"/>
    </font>
    <font>
      <u/>
      <sz val="14"/>
      <color theme="10"/>
      <name val="Calibri"/>
      <family val="2"/>
      <scheme val="minor"/>
    </font>
    <font>
      <sz val="14"/>
      <color rgb="FF00B0F0"/>
      <name val="Calibri"/>
      <family val="2"/>
      <scheme val="minor"/>
    </font>
    <font>
      <sz val="14"/>
      <color rgb="FFFF0000"/>
      <name val="Calibri"/>
      <family val="2"/>
      <scheme val="minor"/>
    </font>
    <font>
      <b/>
      <sz val="14"/>
      <color rgb="FFFFFF00"/>
      <name val="Calibri"/>
      <family val="2"/>
      <scheme val="minor"/>
    </font>
    <font>
      <sz val="10"/>
      <name val="Arial"/>
      <family val="2"/>
    </font>
    <font>
      <b/>
      <sz val="14"/>
      <color rgb="FF0070C0"/>
      <name val="Calibri (Body)_x0000_"/>
    </font>
    <font>
      <sz val="14"/>
      <name val="Calibri (Body)_x0000_"/>
    </font>
    <font>
      <b/>
      <sz val="20"/>
      <color rgb="FFFF0000"/>
      <name val="Calibri"/>
      <family val="2"/>
      <scheme val="minor"/>
    </font>
    <font>
      <b/>
      <sz val="12"/>
      <color rgb="FF222222"/>
      <name val="Arial"/>
      <family val="2"/>
    </font>
    <font>
      <sz val="12"/>
      <color rgb="FF111111"/>
      <name val="Calibri"/>
      <family val="2"/>
      <scheme val="minor"/>
    </font>
    <font>
      <b/>
      <sz val="16"/>
      <name val="Calibri"/>
      <family val="2"/>
      <scheme val="minor"/>
    </font>
    <font>
      <b/>
      <sz val="12"/>
      <color theme="1"/>
      <name val="Calibri (Body)_x0000_"/>
    </font>
    <font>
      <sz val="10"/>
      <color rgb="FF292929"/>
      <name val="Verdana"/>
      <family val="2"/>
    </font>
    <font>
      <sz val="14"/>
      <color theme="4"/>
      <name val="Calibri"/>
      <family val="2"/>
      <scheme val="minor"/>
    </font>
    <font>
      <sz val="16"/>
      <color theme="1"/>
      <name val="Calibri"/>
      <family val="2"/>
      <scheme val="minor"/>
    </font>
    <font>
      <b/>
      <sz val="18"/>
      <color theme="1"/>
      <name val="Calibri"/>
      <family val="2"/>
      <scheme val="minor"/>
    </font>
    <font>
      <i/>
      <sz val="14"/>
      <name val="Calibri"/>
      <family val="2"/>
      <scheme val="minor"/>
    </font>
    <font>
      <sz val="12"/>
      <color rgb="FF9C0006"/>
      <name val="Calibri"/>
      <family val="2"/>
      <scheme val="minor"/>
    </font>
    <font>
      <b/>
      <sz val="14"/>
      <color theme="1"/>
      <name val="Calibri (Body)_x0000_"/>
    </font>
    <font>
      <sz val="12"/>
      <name val="Calibri (Body)_x0000_"/>
    </font>
    <font>
      <i/>
      <sz val="12"/>
      <name val="Calibri"/>
      <family val="2"/>
      <scheme val="minor"/>
    </font>
    <font>
      <b/>
      <sz val="20"/>
      <color rgb="FFFFFF00"/>
      <name val="Calibri (Body)_x0000_"/>
    </font>
    <font>
      <b/>
      <u/>
      <sz val="20"/>
      <color rgb="FFFF0000"/>
      <name val="Calibri"/>
      <family val="2"/>
      <scheme val="minor"/>
    </font>
    <font>
      <b/>
      <sz val="18"/>
      <name val="Calibri"/>
      <family val="2"/>
      <scheme val="minor"/>
    </font>
    <font>
      <b/>
      <sz val="20"/>
      <color theme="1"/>
      <name val="Calibri"/>
      <family val="2"/>
      <scheme val="minor"/>
    </font>
    <font>
      <b/>
      <sz val="22"/>
      <color theme="1"/>
      <name val="Calibri"/>
      <family val="2"/>
      <scheme val="minor"/>
    </font>
    <font>
      <b/>
      <sz val="20"/>
      <color theme="0"/>
      <name val="Calibri"/>
      <family val="2"/>
      <scheme val="minor"/>
    </font>
    <font>
      <b/>
      <sz val="20"/>
      <color rgb="FFFFFF00"/>
      <name val="Calibri"/>
      <family val="2"/>
      <scheme val="minor"/>
    </font>
    <font>
      <b/>
      <sz val="16"/>
      <color rgb="FFFFFF00"/>
      <name val="Calibri"/>
      <family val="2"/>
      <scheme val="minor"/>
    </font>
    <font>
      <b/>
      <u/>
      <sz val="14"/>
      <color theme="1"/>
      <name val="Calibri (Body)_x0000_"/>
    </font>
    <font>
      <b/>
      <sz val="18"/>
      <color rgb="FFFF0000"/>
      <name val="Calibri"/>
      <family val="2"/>
      <scheme val="minor"/>
    </font>
    <font>
      <b/>
      <sz val="16"/>
      <color rgb="FFFF0000"/>
      <name val="Calibri (Body)"/>
    </font>
    <font>
      <b/>
      <sz val="20"/>
      <color rgb="FFFF0000"/>
      <name val="Calibri (Body)"/>
    </font>
    <font>
      <sz val="18"/>
      <color rgb="FFFF0000"/>
      <name val="Calibri (Body)_x0000_"/>
    </font>
    <font>
      <sz val="18"/>
      <name val="Calibri (Body)_x0000_"/>
    </font>
    <font>
      <b/>
      <sz val="16"/>
      <color theme="0"/>
      <name val="Calibri"/>
      <family val="2"/>
      <scheme val="minor"/>
    </font>
    <font>
      <sz val="16"/>
      <name val="Calibri"/>
      <family val="2"/>
      <scheme val="minor"/>
    </font>
    <font>
      <b/>
      <sz val="14"/>
      <color rgb="FFFF0000"/>
      <name val="Calibri (Body)"/>
    </font>
    <font>
      <sz val="20"/>
      <color rgb="FF0070C0"/>
      <name val="Calibri"/>
      <family val="2"/>
      <scheme val="minor"/>
    </font>
    <font>
      <b/>
      <sz val="20"/>
      <color rgb="FF0070C0"/>
      <name val="Calibri"/>
      <family val="2"/>
      <scheme val="minor"/>
    </font>
    <font>
      <b/>
      <sz val="16"/>
      <color rgb="FF0070C0"/>
      <name val="Calibri"/>
      <family val="2"/>
      <scheme val="minor"/>
    </font>
    <font>
      <sz val="12"/>
      <color rgb="FFFF0000"/>
      <name val="Calibri (Body)"/>
    </font>
    <font>
      <b/>
      <sz val="11"/>
      <color theme="1"/>
      <name val="Calibri (Body)_x0000_"/>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2F1D5"/>
        <bgColor indexed="64"/>
      </patternFill>
    </fill>
    <fill>
      <patternFill patternType="solid">
        <fgColor theme="0" tint="-0.34998626667073579"/>
        <bgColor indexed="64"/>
      </patternFill>
    </fill>
    <fill>
      <patternFill patternType="solid">
        <fgColor rgb="FF0070C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2F0D8"/>
        <bgColor indexed="64"/>
      </patternFill>
    </fill>
    <fill>
      <patternFill patternType="solid">
        <fgColor theme="2"/>
        <bgColor indexed="64"/>
      </patternFill>
    </fill>
    <fill>
      <patternFill patternType="solid">
        <fgColor rgb="FFFFC7CE"/>
      </patternFill>
    </fill>
    <fill>
      <patternFill patternType="solid">
        <fgColor indexed="45"/>
        <bgColor indexed="64"/>
      </patternFill>
    </fill>
    <fill>
      <patternFill patternType="solid">
        <fgColor rgb="FFFFFF00"/>
        <bgColor indexed="64"/>
      </patternFill>
    </fill>
    <fill>
      <patternFill patternType="solid">
        <fgColor theme="8" tint="0.39997558519241921"/>
        <bgColor indexed="64"/>
      </patternFill>
    </fill>
    <fill>
      <patternFill patternType="solid">
        <fgColor rgb="FFC6FFF6"/>
        <bgColor indexed="64"/>
      </patternFill>
    </fill>
  </fills>
  <borders count="32">
    <border>
      <left/>
      <right/>
      <top/>
      <bottom/>
      <diagonal/>
    </border>
    <border>
      <left style="thick">
        <color theme="0"/>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right style="thick">
        <color theme="0"/>
      </right>
      <top style="thick">
        <color theme="0"/>
      </top>
      <bottom/>
      <diagonal/>
    </border>
    <border>
      <left/>
      <right/>
      <top style="thick">
        <color theme="0"/>
      </top>
      <bottom/>
      <diagonal/>
    </border>
    <border>
      <left/>
      <right style="thick">
        <color theme="0"/>
      </right>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ck">
        <color theme="0"/>
      </left>
      <right/>
      <top style="thick">
        <color theme="0"/>
      </top>
      <bottom/>
      <diagonal/>
    </border>
    <border>
      <left style="thick">
        <color theme="0"/>
      </left>
      <right/>
      <top/>
      <bottom/>
      <diagonal/>
    </border>
    <border>
      <left style="thick">
        <color theme="0"/>
      </left>
      <right style="thick">
        <color theme="0"/>
      </right>
      <top/>
      <bottom/>
      <diagonal/>
    </border>
    <border>
      <left/>
      <right style="double">
        <color theme="0"/>
      </right>
      <top/>
      <bottom style="double">
        <color theme="0"/>
      </bottom>
      <diagonal/>
    </border>
    <border>
      <left style="thin">
        <color indexed="64"/>
      </left>
      <right style="thin">
        <color indexed="64"/>
      </right>
      <top style="thin">
        <color indexed="64"/>
      </top>
      <bottom style="thin">
        <color indexed="64"/>
      </bottom>
      <diagonal/>
    </border>
    <border>
      <left/>
      <right style="medium">
        <color theme="0"/>
      </right>
      <top style="medium">
        <color theme="0"/>
      </top>
      <bottom style="thick">
        <color theme="0"/>
      </bottom>
      <diagonal/>
    </border>
    <border>
      <left/>
      <right style="medium">
        <color theme="0"/>
      </right>
      <top style="thick">
        <color theme="0"/>
      </top>
      <bottom style="thick">
        <color theme="0"/>
      </bottom>
      <diagonal/>
    </border>
    <border>
      <left style="medium">
        <color theme="0"/>
      </left>
      <right style="thick">
        <color theme="0"/>
      </right>
      <top style="thick">
        <color theme="0"/>
      </top>
      <bottom style="thick">
        <color theme="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ck">
        <color theme="0"/>
      </left>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55"/>
      </left>
      <right style="medium">
        <color indexed="55"/>
      </right>
      <top style="thin">
        <color indexed="55"/>
      </top>
      <bottom style="medium">
        <color indexed="55"/>
      </bottom>
      <diagonal/>
    </border>
    <border>
      <left style="thin">
        <color theme="0"/>
      </left>
      <right/>
      <top style="thick">
        <color theme="0"/>
      </top>
      <bottom style="thick">
        <color theme="0"/>
      </bottom>
      <diagonal/>
    </border>
    <border>
      <left/>
      <right style="medium">
        <color indexed="64"/>
      </right>
      <top/>
      <bottom/>
      <diagonal/>
    </border>
    <border>
      <left style="thin">
        <color indexed="64"/>
      </left>
      <right style="thick">
        <color theme="0"/>
      </right>
      <top style="thin">
        <color indexed="64"/>
      </top>
      <bottom style="thin">
        <color indexed="64"/>
      </bottom>
      <diagonal/>
    </border>
    <border>
      <left style="thick">
        <color theme="0"/>
      </left>
      <right style="thin">
        <color indexed="64"/>
      </right>
      <top style="thin">
        <color indexed="64"/>
      </top>
      <bottom style="thin">
        <color indexed="64"/>
      </bottom>
      <diagonal/>
    </border>
  </borders>
  <cellStyleXfs count="8">
    <xf numFmtId="0" fontId="0" fillId="0" borderId="0"/>
    <xf numFmtId="0" fontId="10" fillId="0" borderId="0" applyNumberFormat="0" applyFill="0" applyBorder="0" applyAlignment="0" applyProtection="0"/>
    <xf numFmtId="164" fontId="27" fillId="0" borderId="16" applyNumberFormat="0" applyFont="0" applyFill="0" applyAlignment="0" applyProtection="0"/>
    <xf numFmtId="9" fontId="27" fillId="0" borderId="0" applyFont="0" applyFill="0" applyBorder="0" applyAlignment="0" applyProtection="0"/>
    <xf numFmtId="0" fontId="1" fillId="0" borderId="0"/>
    <xf numFmtId="0" fontId="36" fillId="0" borderId="0"/>
    <xf numFmtId="0" fontId="49" fillId="13" borderId="0" applyNumberFormat="0" applyBorder="0" applyAlignment="0" applyProtection="0"/>
    <xf numFmtId="0" fontId="36" fillId="14" borderId="27">
      <alignment horizontal="right" vertical="center"/>
    </xf>
  </cellStyleXfs>
  <cellXfs count="546">
    <xf numFmtId="0" fontId="0" fillId="0" borderId="0" xfId="0"/>
    <xf numFmtId="0" fontId="0" fillId="3" borderId="2" xfId="0" applyFill="1" applyBorder="1"/>
    <xf numFmtId="0" fontId="0" fillId="3" borderId="3" xfId="0" applyFill="1" applyBorder="1"/>
    <xf numFmtId="0" fontId="0" fillId="3" borderId="4" xfId="0" applyFill="1" applyBorder="1"/>
    <xf numFmtId="0" fontId="0" fillId="3" borderId="0" xfId="0" applyFill="1"/>
    <xf numFmtId="0" fontId="0" fillId="0" borderId="3" xfId="0" applyBorder="1"/>
    <xf numFmtId="0" fontId="0" fillId="0" borderId="7" xfId="0" applyBorder="1"/>
    <xf numFmtId="0" fontId="0" fillId="0" borderId="6" xfId="0" applyBorder="1"/>
    <xf numFmtId="0" fontId="6" fillId="0" borderId="0" xfId="0" applyFont="1" applyFill="1" applyAlignment="1">
      <alignment horizontal="left" vertical="top" wrapText="1" indent="1"/>
    </xf>
    <xf numFmtId="0" fontId="6" fillId="3" borderId="0" xfId="0" applyFont="1" applyFill="1" applyAlignment="1">
      <alignment horizontal="left" vertical="top" wrapText="1" indent="1"/>
    </xf>
    <xf numFmtId="0" fontId="6" fillId="3" borderId="3" xfId="0" applyFont="1" applyFill="1" applyBorder="1" applyAlignment="1">
      <alignment horizontal="left" vertical="top" wrapText="1" indent="1"/>
    </xf>
    <xf numFmtId="0" fontId="0" fillId="4" borderId="0" xfId="0" applyFill="1" applyBorder="1"/>
    <xf numFmtId="0" fontId="3" fillId="2" borderId="10" xfId="0" applyFont="1" applyFill="1" applyBorder="1"/>
    <xf numFmtId="0" fontId="3" fillId="2" borderId="4" xfId="0" applyFont="1" applyFill="1" applyBorder="1"/>
    <xf numFmtId="0" fontId="6" fillId="4" borderId="0" xfId="0" applyFont="1" applyFill="1" applyBorder="1" applyAlignment="1">
      <alignment horizontal="left" vertical="top" wrapText="1" indent="1"/>
    </xf>
    <xf numFmtId="0" fontId="0" fillId="4" borderId="7" xfId="0" applyFill="1" applyBorder="1"/>
    <xf numFmtId="0" fontId="6" fillId="3" borderId="2" xfId="0" applyFont="1" applyFill="1" applyBorder="1" applyAlignment="1">
      <alignment horizontal="left" vertical="top" wrapText="1" indent="1"/>
    </xf>
    <xf numFmtId="0" fontId="6" fillId="3" borderId="4" xfId="0" applyFont="1" applyFill="1" applyBorder="1" applyAlignment="1">
      <alignment horizontal="left" vertical="top" wrapText="1" indent="1"/>
    </xf>
    <xf numFmtId="0" fontId="6" fillId="3" borderId="13" xfId="0" applyFont="1" applyFill="1" applyBorder="1" applyAlignment="1">
      <alignment horizontal="left" vertical="top" wrapText="1" indent="1"/>
    </xf>
    <xf numFmtId="0" fontId="6" fillId="3" borderId="6" xfId="0" applyFont="1" applyFill="1" applyBorder="1" applyAlignment="1">
      <alignment horizontal="left" vertical="top" wrapText="1" indent="1"/>
    </xf>
    <xf numFmtId="0" fontId="6" fillId="3" borderId="5" xfId="0" applyFont="1" applyFill="1" applyBorder="1" applyAlignment="1">
      <alignment horizontal="left" vertical="top" wrapText="1" indent="1"/>
    </xf>
    <xf numFmtId="0" fontId="0" fillId="4" borderId="7" xfId="0" applyFill="1" applyBorder="1" applyAlignment="1">
      <alignment horizontal="center"/>
    </xf>
    <xf numFmtId="0" fontId="0" fillId="4" borderId="0" xfId="0" applyFill="1" applyBorder="1" applyAlignment="1">
      <alignment horizontal="center"/>
    </xf>
    <xf numFmtId="0" fontId="4" fillId="3" borderId="0" xfId="1" applyFont="1" applyFill="1" applyAlignment="1">
      <alignment horizontal="center" vertical="center" wrapText="1"/>
    </xf>
    <xf numFmtId="0" fontId="0" fillId="4" borderId="2" xfId="0" applyFill="1" applyBorder="1"/>
    <xf numFmtId="0" fontId="0" fillId="4" borderId="3" xfId="0" applyFill="1" applyBorder="1"/>
    <xf numFmtId="0" fontId="0" fillId="4" borderId="4" xfId="0" applyFill="1" applyBorder="1"/>
    <xf numFmtId="0" fontId="4" fillId="3" borderId="3" xfId="1" applyFont="1" applyFill="1" applyBorder="1"/>
    <xf numFmtId="0" fontId="6" fillId="4" borderId="0" xfId="0" applyFont="1" applyFill="1" applyBorder="1" applyAlignment="1">
      <alignment horizontal="left" vertical="top" wrapText="1" indent="1"/>
    </xf>
    <xf numFmtId="0" fontId="0" fillId="4" borderId="7" xfId="0" applyFill="1" applyBorder="1"/>
    <xf numFmtId="0" fontId="0" fillId="4" borderId="0" xfId="0" applyFill="1" applyBorder="1"/>
    <xf numFmtId="0" fontId="0" fillId="0" borderId="9" xfId="0" applyBorder="1"/>
    <xf numFmtId="0" fontId="0" fillId="0" borderId="0" xfId="0" applyAlignment="1">
      <alignment vertical="center"/>
    </xf>
    <xf numFmtId="0" fontId="7" fillId="8" borderId="1" xfId="1" applyFont="1" applyFill="1" applyBorder="1" applyAlignment="1">
      <alignment horizontal="center" vertical="center" wrapText="1"/>
    </xf>
    <xf numFmtId="0" fontId="24" fillId="8" borderId="1" xfId="0" applyFont="1" applyFill="1" applyBorder="1" applyAlignment="1">
      <alignment horizontal="center" vertical="center" wrapText="1"/>
    </xf>
    <xf numFmtId="0" fontId="24" fillId="8" borderId="9" xfId="0" applyFont="1" applyFill="1" applyBorder="1" applyAlignment="1">
      <alignment horizontal="center" vertical="center" wrapText="1"/>
    </xf>
    <xf numFmtId="0" fontId="23" fillId="4" borderId="0" xfId="0" applyFont="1" applyFill="1" applyBorder="1"/>
    <xf numFmtId="0" fontId="4" fillId="3" borderId="7" xfId="1" applyFont="1" applyFill="1" applyBorder="1" applyAlignment="1">
      <alignment horizontal="center" vertical="center" wrapText="1"/>
    </xf>
    <xf numFmtId="0" fontId="24" fillId="8" borderId="5" xfId="0" applyFont="1" applyFill="1" applyBorder="1" applyAlignment="1">
      <alignment horizontal="center" vertical="center"/>
    </xf>
    <xf numFmtId="0" fontId="6" fillId="4" borderId="6" xfId="0" applyFont="1" applyFill="1" applyBorder="1" applyAlignment="1">
      <alignment horizontal="left" vertical="top" wrapText="1" indent="1"/>
    </xf>
    <xf numFmtId="0" fontId="23" fillId="8" borderId="2" xfId="0" applyFont="1" applyFill="1" applyBorder="1" applyAlignment="1">
      <alignment horizontal="center" vertical="center"/>
    </xf>
    <xf numFmtId="0" fontId="19" fillId="8" borderId="12" xfId="1" applyFont="1" applyFill="1" applyBorder="1" applyAlignment="1">
      <alignment horizontal="center" vertical="center"/>
    </xf>
    <xf numFmtId="0" fontId="7" fillId="8" borderId="11" xfId="1" applyFont="1" applyFill="1" applyBorder="1" applyAlignment="1">
      <alignment horizontal="center" vertical="center"/>
    </xf>
    <xf numFmtId="0" fontId="7" fillId="8" borderId="5" xfId="1" applyFont="1" applyFill="1" applyBorder="1" applyAlignment="1">
      <alignment horizontal="center" vertical="center"/>
    </xf>
    <xf numFmtId="0" fontId="25" fillId="4" borderId="0" xfId="0" applyFont="1" applyFill="1" applyBorder="1" applyAlignment="1">
      <alignment horizontal="left" vertical="top" wrapText="1" indent="1"/>
    </xf>
    <xf numFmtId="0" fontId="22" fillId="8" borderId="1" xfId="1" applyFont="1" applyFill="1" applyBorder="1" applyAlignment="1">
      <alignment horizontal="center" vertical="center"/>
    </xf>
    <xf numFmtId="0" fontId="22" fillId="8" borderId="10" xfId="1" applyFont="1" applyFill="1" applyBorder="1" applyAlignment="1">
      <alignment horizontal="center" vertical="center"/>
    </xf>
    <xf numFmtId="0" fontId="22" fillId="8" borderId="12" xfId="1" applyFont="1" applyFill="1" applyBorder="1" applyAlignment="1">
      <alignment horizontal="center" vertical="center" wrapText="1"/>
    </xf>
    <xf numFmtId="0" fontId="0" fillId="3" borderId="0" xfId="0" applyFill="1"/>
    <xf numFmtId="0" fontId="19" fillId="8" borderId="1" xfId="0" applyFont="1" applyFill="1" applyBorder="1" applyAlignment="1">
      <alignment horizontal="center" vertical="center" wrapText="1"/>
    </xf>
    <xf numFmtId="0" fontId="19" fillId="8" borderId="1" xfId="1" applyFont="1" applyFill="1" applyBorder="1" applyAlignment="1">
      <alignment horizontal="center" vertical="center" wrapText="1"/>
    </xf>
    <xf numFmtId="0" fontId="0" fillId="4" borderId="0" xfId="0" applyFill="1"/>
    <xf numFmtId="0" fontId="4" fillId="4" borderId="3" xfId="1" applyFont="1" applyFill="1" applyBorder="1"/>
    <xf numFmtId="0" fontId="22" fillId="8" borderId="5" xfId="1" applyFont="1" applyFill="1" applyBorder="1" applyAlignment="1">
      <alignment horizontal="center" vertical="center"/>
    </xf>
    <xf numFmtId="0" fontId="4" fillId="3" borderId="0" xfId="1" applyFont="1" applyFill="1"/>
    <xf numFmtId="0" fontId="16" fillId="3" borderId="0" xfId="1" applyFont="1" applyFill="1"/>
    <xf numFmtId="0" fontId="30" fillId="4" borderId="7" xfId="1" applyFont="1" applyFill="1" applyBorder="1" applyAlignment="1">
      <alignment horizontal="center" vertical="center"/>
    </xf>
    <xf numFmtId="0" fontId="4" fillId="4" borderId="0" xfId="1" quotePrefix="1" applyFont="1" applyFill="1" applyBorder="1" applyAlignment="1">
      <alignment horizontal="center"/>
    </xf>
    <xf numFmtId="0" fontId="7" fillId="8" borderId="8" xfId="1" applyFont="1" applyFill="1" applyBorder="1" applyAlignment="1">
      <alignment horizontal="center" vertical="center" wrapText="1"/>
    </xf>
    <xf numFmtId="0" fontId="0" fillId="4" borderId="0" xfId="0" applyFill="1" applyBorder="1" applyAlignment="1">
      <alignment horizontal="center"/>
    </xf>
    <xf numFmtId="0" fontId="29" fillId="4" borderId="0" xfId="0" applyFont="1" applyFill="1" applyBorder="1" applyAlignment="1">
      <alignment horizontal="center" vertical="center" wrapText="1"/>
    </xf>
    <xf numFmtId="0" fontId="2" fillId="4" borderId="0" xfId="0" applyFont="1" applyFill="1" applyBorder="1" applyAlignment="1">
      <alignment horizontal="right" vertical="center"/>
    </xf>
    <xf numFmtId="0" fontId="13" fillId="3" borderId="1" xfId="0" applyFont="1" applyFill="1" applyBorder="1" applyAlignment="1">
      <alignment horizontal="center" vertical="center" wrapText="1"/>
    </xf>
    <xf numFmtId="0" fontId="15" fillId="3" borderId="11" xfId="0" applyFont="1" applyFill="1" applyBorder="1" applyAlignment="1">
      <alignment horizontal="left" vertical="center" wrapText="1"/>
    </xf>
    <xf numFmtId="0" fontId="3" fillId="0" borderId="0" xfId="0" applyFont="1"/>
    <xf numFmtId="0" fontId="3" fillId="4" borderId="0" xfId="0" applyFont="1" applyFill="1"/>
    <xf numFmtId="0" fontId="34" fillId="4" borderId="0" xfId="0" applyFont="1" applyFill="1" applyBorder="1" applyAlignment="1">
      <alignment horizontal="right" vertical="center"/>
    </xf>
    <xf numFmtId="0" fontId="11" fillId="3" borderId="4" xfId="0" applyFont="1" applyFill="1" applyBorder="1" applyAlignment="1">
      <alignment horizontal="left" vertical="center" wrapText="1"/>
    </xf>
    <xf numFmtId="0" fontId="3" fillId="4" borderId="7" xfId="0" applyFont="1" applyFill="1" applyBorder="1" applyAlignment="1">
      <alignment horizontal="center"/>
    </xf>
    <xf numFmtId="0" fontId="28" fillId="4" borderId="0" xfId="0" applyFont="1" applyFill="1" applyBorder="1" applyAlignment="1">
      <alignment horizontal="center"/>
    </xf>
    <xf numFmtId="0" fontId="28" fillId="4" borderId="7" xfId="0" applyFont="1" applyFill="1" applyBorder="1"/>
    <xf numFmtId="0" fontId="28" fillId="8" borderId="1" xfId="1" applyFont="1" applyFill="1" applyBorder="1" applyAlignment="1">
      <alignment horizontal="center" vertical="center"/>
    </xf>
    <xf numFmtId="0" fontId="28" fillId="8" borderId="10" xfId="1" applyFont="1" applyFill="1" applyBorder="1" applyAlignment="1">
      <alignment horizontal="center" vertical="center"/>
    </xf>
    <xf numFmtId="0" fontId="28" fillId="8" borderId="1" xfId="1" applyFont="1" applyFill="1" applyBorder="1" applyAlignment="1">
      <alignment horizontal="center" vertical="center" wrapText="1"/>
    </xf>
    <xf numFmtId="0" fontId="3" fillId="4" borderId="0" xfId="0" applyFont="1" applyFill="1" applyBorder="1"/>
    <xf numFmtId="0" fontId="3" fillId="0" borderId="0" xfId="0" applyFont="1" applyAlignment="1">
      <alignment horizontal="left" vertical="top"/>
    </xf>
    <xf numFmtId="0" fontId="3" fillId="0" borderId="6" xfId="0" applyFont="1" applyBorder="1"/>
    <xf numFmtId="0" fontId="11" fillId="3" borderId="9" xfId="0" applyFont="1" applyFill="1" applyBorder="1" applyAlignment="1">
      <alignment vertical="top" wrapText="1"/>
    </xf>
    <xf numFmtId="0" fontId="0" fillId="4" borderId="3" xfId="0" applyFill="1" applyBorder="1" applyAlignment="1">
      <alignment horizontal="center"/>
    </xf>
    <xf numFmtId="0" fontId="6" fillId="4" borderId="0" xfId="0" applyFont="1" applyFill="1" applyBorder="1" applyAlignment="1">
      <alignment horizontal="center" vertical="top" wrapText="1"/>
    </xf>
    <xf numFmtId="0" fontId="0" fillId="0" borderId="0" xfId="0" applyAlignment="1">
      <alignment horizontal="center"/>
    </xf>
    <xf numFmtId="0" fontId="12" fillId="9" borderId="1" xfId="0" applyFont="1" applyFill="1" applyBorder="1" applyAlignment="1">
      <alignment horizontal="center" vertical="center" wrapText="1"/>
    </xf>
    <xf numFmtId="0" fontId="3" fillId="9" borderId="9" xfId="0" applyFont="1" applyFill="1" applyBorder="1" applyAlignment="1">
      <alignment horizontal="left" vertical="center" wrapText="1"/>
    </xf>
    <xf numFmtId="0" fontId="11" fillId="9" borderId="4" xfId="0" applyFont="1" applyFill="1" applyBorder="1" applyAlignment="1">
      <alignment horizontal="left" vertical="center" wrapText="1"/>
    </xf>
    <xf numFmtId="0" fontId="11" fillId="9" borderId="10" xfId="0" applyFont="1" applyFill="1" applyBorder="1" applyAlignment="1">
      <alignment horizontal="left" vertical="center" wrapText="1"/>
    </xf>
    <xf numFmtId="0" fontId="15" fillId="10" borderId="12" xfId="0" applyFont="1" applyFill="1" applyBorder="1" applyAlignment="1">
      <alignment horizontal="left" vertical="center" wrapText="1"/>
    </xf>
    <xf numFmtId="0" fontId="11" fillId="10" borderId="4" xfId="0" applyFont="1" applyFill="1" applyBorder="1" applyAlignment="1">
      <alignment horizontal="left" vertical="center" wrapText="1"/>
    </xf>
    <xf numFmtId="0" fontId="11" fillId="3" borderId="9" xfId="0" applyFont="1" applyFill="1" applyBorder="1" applyAlignment="1">
      <alignment vertical="center" wrapText="1"/>
    </xf>
    <xf numFmtId="0" fontId="15" fillId="9" borderId="12"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34" fillId="4" borderId="0" xfId="0" applyFont="1" applyFill="1" applyBorder="1" applyAlignment="1">
      <alignment horizontal="right" vertical="top"/>
    </xf>
    <xf numFmtId="0" fontId="3" fillId="0" borderId="0" xfId="0" applyFont="1" applyAlignment="1">
      <alignment vertical="top"/>
    </xf>
    <xf numFmtId="0" fontId="21" fillId="9" borderId="0"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1" fillId="9" borderId="12"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3" borderId="10" xfId="0" applyFont="1" applyFill="1" applyBorder="1" applyAlignment="1">
      <alignment horizontal="center" vertical="center"/>
    </xf>
    <xf numFmtId="0" fontId="0" fillId="0" borderId="17" xfId="0" applyBorder="1"/>
    <xf numFmtId="0" fontId="11" fillId="2" borderId="12" xfId="0" applyFont="1" applyFill="1" applyBorder="1" applyAlignment="1">
      <alignment horizontal="center" vertical="center"/>
    </xf>
    <xf numFmtId="0" fontId="11" fillId="2" borderId="4" xfId="0" applyFont="1" applyFill="1" applyBorder="1" applyAlignment="1">
      <alignment horizontal="center" vertical="center"/>
    </xf>
    <xf numFmtId="0" fontId="11" fillId="2" borderId="1"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9" xfId="0" applyFont="1" applyFill="1" applyBorder="1" applyAlignment="1">
      <alignment horizontal="center" vertical="center"/>
    </xf>
    <xf numFmtId="0" fontId="0" fillId="4" borderId="0" xfId="0" applyFill="1" applyAlignment="1">
      <alignment horizontal="center"/>
    </xf>
    <xf numFmtId="0" fontId="28" fillId="4" borderId="14" xfId="0" applyFont="1" applyFill="1" applyBorder="1" applyAlignment="1">
      <alignment horizontal="center" vertical="center" wrapText="1"/>
    </xf>
    <xf numFmtId="0" fontId="5" fillId="4" borderId="7" xfId="0" applyFont="1" applyFill="1" applyBorder="1"/>
    <xf numFmtId="0" fontId="5" fillId="4" borderId="0" xfId="0" applyFont="1" applyFill="1" applyBorder="1"/>
    <xf numFmtId="0" fontId="5" fillId="0" borderId="0" xfId="0" applyFont="1"/>
    <xf numFmtId="0" fontId="41" fillId="0" borderId="17" xfId="0" applyFont="1" applyBorder="1" applyAlignment="1">
      <alignment horizontal="left" vertical="center" wrapText="1" indent="1"/>
    </xf>
    <xf numFmtId="0" fontId="0" fillId="0" borderId="21" xfId="0" applyBorder="1"/>
    <xf numFmtId="0" fontId="41" fillId="0" borderId="17" xfId="0" applyFont="1" applyFill="1" applyBorder="1" applyAlignment="1">
      <alignment horizontal="left" vertical="center" wrapText="1" indent="1"/>
    </xf>
    <xf numFmtId="0" fontId="35" fillId="8" borderId="10" xfId="0" applyFont="1" applyFill="1" applyBorder="1" applyAlignment="1">
      <alignment horizontal="center" vertical="center" wrapText="1"/>
    </xf>
    <xf numFmtId="0" fontId="19" fillId="8" borderId="10" xfId="1" applyFont="1" applyFill="1" applyBorder="1" applyAlignment="1">
      <alignment horizontal="center" vertical="center" wrapText="1"/>
    </xf>
    <xf numFmtId="0" fontId="4" fillId="4" borderId="0" xfId="1" applyFont="1" applyFill="1" applyAlignment="1">
      <alignment horizontal="center" vertical="center"/>
    </xf>
    <xf numFmtId="0" fontId="0" fillId="9" borderId="0" xfId="0" applyFill="1"/>
    <xf numFmtId="0" fontId="43" fillId="9" borderId="0" xfId="0" applyFont="1" applyFill="1" applyBorder="1" applyAlignment="1">
      <alignment horizontal="left" vertical="center" indent="1"/>
    </xf>
    <xf numFmtId="0" fontId="6" fillId="9" borderId="0" xfId="0" applyFont="1" applyFill="1" applyBorder="1" applyAlignment="1">
      <alignment horizontal="left" vertical="center" wrapText="1" indent="1"/>
    </xf>
    <xf numFmtId="0" fontId="6" fillId="9" borderId="7" xfId="0" applyFont="1" applyFill="1" applyBorder="1" applyAlignment="1">
      <alignment horizontal="left" vertical="center" wrapText="1" indent="1"/>
    </xf>
    <xf numFmtId="0" fontId="0" fillId="12" borderId="0" xfId="0" applyFill="1"/>
    <xf numFmtId="0" fontId="17" fillId="12" borderId="0" xfId="0" applyFont="1" applyFill="1" applyBorder="1"/>
    <xf numFmtId="0" fontId="44" fillId="0" borderId="0" xfId="0" applyFont="1"/>
    <xf numFmtId="0" fontId="3" fillId="0" borderId="0" xfId="0" applyFont="1" applyBorder="1"/>
    <xf numFmtId="0" fontId="11" fillId="0" borderId="0" xfId="0" applyFont="1"/>
    <xf numFmtId="0" fontId="11" fillId="0" borderId="3" xfId="0" applyFont="1" applyBorder="1"/>
    <xf numFmtId="0" fontId="0" fillId="3" borderId="0" xfId="0" applyFill="1" applyAlignment="1">
      <alignment vertical="center"/>
    </xf>
    <xf numFmtId="0" fontId="15" fillId="3" borderId="1"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12" fillId="9" borderId="12" xfId="0" applyFont="1" applyFill="1" applyBorder="1" applyAlignment="1">
      <alignment horizontal="center" vertical="center" wrapText="1"/>
    </xf>
    <xf numFmtId="0" fontId="11" fillId="0" borderId="0" xfId="0" applyFont="1" applyAlignment="1">
      <alignment horizontal="center" vertical="center" wrapText="1"/>
    </xf>
    <xf numFmtId="0" fontId="2" fillId="0" borderId="0" xfId="0" applyFont="1" applyFill="1"/>
    <xf numFmtId="0" fontId="2" fillId="0" borderId="0" xfId="0" applyFont="1"/>
    <xf numFmtId="0" fontId="2" fillId="0" borderId="0" xfId="0" applyFont="1" applyAlignment="1">
      <alignment vertical="center"/>
    </xf>
    <xf numFmtId="0" fontId="34" fillId="0" borderId="0" xfId="0" applyFont="1" applyFill="1"/>
    <xf numFmtId="0" fontId="34" fillId="0" borderId="0" xfId="0" applyFont="1"/>
    <xf numFmtId="0" fontId="34" fillId="0" borderId="0" xfId="0" applyFont="1" applyAlignment="1">
      <alignment wrapText="1"/>
    </xf>
    <xf numFmtId="0" fontId="0" fillId="0" borderId="25" xfId="0" applyFill="1" applyBorder="1"/>
    <xf numFmtId="0" fontId="0" fillId="6" borderId="10" xfId="0" applyFont="1" applyFill="1" applyBorder="1" applyAlignment="1">
      <alignment horizontal="center" vertical="center" wrapText="1"/>
    </xf>
    <xf numFmtId="0" fontId="0" fillId="0" borderId="0" xfId="0" applyFont="1" applyAlignment="1">
      <alignment horizontal="center" vertical="center"/>
    </xf>
    <xf numFmtId="0" fontId="0" fillId="0" borderId="22" xfId="0" applyBorder="1"/>
    <xf numFmtId="0" fontId="0" fillId="0" borderId="26" xfId="0" applyBorder="1"/>
    <xf numFmtId="0" fontId="41" fillId="0" borderId="22" xfId="0" applyFont="1" applyBorder="1" applyAlignment="1">
      <alignment horizontal="left" vertical="center" wrapText="1" indent="1"/>
    </xf>
    <xf numFmtId="0" fontId="17" fillId="11" borderId="1" xfId="0" applyFont="1" applyFill="1" applyBorder="1" applyAlignment="1">
      <alignment horizontal="center" vertical="center"/>
    </xf>
    <xf numFmtId="0" fontId="40" fillId="11" borderId="1" xfId="0" applyFont="1" applyFill="1" applyBorder="1" applyAlignment="1">
      <alignment horizontal="center" vertical="center"/>
    </xf>
    <xf numFmtId="0" fontId="17" fillId="11" borderId="1" xfId="0" applyFont="1" applyFill="1" applyBorder="1" applyAlignment="1">
      <alignment horizontal="center" vertical="center" wrapText="1"/>
    </xf>
    <xf numFmtId="0" fontId="20" fillId="6" borderId="1" xfId="0" applyFont="1" applyFill="1" applyBorder="1" applyAlignment="1">
      <alignment horizontal="center" vertical="center"/>
    </xf>
    <xf numFmtId="0" fontId="0" fillId="6" borderId="1" xfId="0" applyFont="1" applyFill="1" applyBorder="1" applyAlignment="1">
      <alignment horizontal="center" vertical="center" wrapText="1"/>
    </xf>
    <xf numFmtId="0" fontId="28" fillId="4" borderId="6" xfId="0" applyFont="1" applyFill="1" applyBorder="1" applyAlignment="1">
      <alignment horizontal="center"/>
    </xf>
    <xf numFmtId="0" fontId="11" fillId="0" borderId="6" xfId="0" applyFont="1" applyBorder="1"/>
    <xf numFmtId="0" fontId="11" fillId="9" borderId="5" xfId="0" applyFont="1" applyFill="1" applyBorder="1" applyAlignment="1">
      <alignment horizontal="left" vertical="center" wrapText="1"/>
    </xf>
    <xf numFmtId="0" fontId="54" fillId="3" borderId="0" xfId="1" applyFont="1" applyFill="1" applyAlignment="1">
      <alignment horizontal="center" vertical="center" wrapText="1"/>
    </xf>
    <xf numFmtId="0" fontId="11" fillId="9" borderId="10" xfId="0" applyFont="1" applyFill="1" applyBorder="1" applyAlignment="1">
      <alignment vertical="center" wrapText="1"/>
    </xf>
    <xf numFmtId="0" fontId="20" fillId="0" borderId="0" xfId="0" applyFont="1"/>
    <xf numFmtId="0" fontId="55" fillId="9" borderId="20" xfId="0" applyFont="1" applyFill="1" applyBorder="1" applyAlignment="1">
      <alignment horizontal="center" vertical="center" wrapText="1"/>
    </xf>
    <xf numFmtId="0" fontId="55" fillId="9" borderId="12" xfId="0" applyFont="1" applyFill="1" applyBorder="1" applyAlignment="1">
      <alignment horizontal="center" vertical="center"/>
    </xf>
    <xf numFmtId="0" fontId="47" fillId="9" borderId="1" xfId="0" applyFont="1" applyFill="1" applyBorder="1" applyAlignment="1">
      <alignment horizontal="center" vertical="center" wrapText="1"/>
    </xf>
    <xf numFmtId="0" fontId="55" fillId="9" borderId="2" xfId="0" applyFont="1" applyFill="1" applyBorder="1" applyAlignment="1">
      <alignment horizontal="center" vertical="center" wrapText="1"/>
    </xf>
    <xf numFmtId="0" fontId="55" fillId="3" borderId="11" xfId="6" applyFont="1" applyFill="1" applyBorder="1" applyAlignment="1">
      <alignment horizontal="center" vertical="center" wrapText="1"/>
    </xf>
    <xf numFmtId="0" fontId="39" fillId="4" borderId="0" xfId="1" quotePrefix="1" applyFont="1" applyFill="1" applyBorder="1" applyAlignment="1">
      <alignment horizontal="left"/>
    </xf>
    <xf numFmtId="0" fontId="59" fillId="0" borderId="1" xfId="0" applyFont="1" applyBorder="1" applyAlignment="1">
      <alignment horizontal="left" vertical="center"/>
    </xf>
    <xf numFmtId="0" fontId="56" fillId="4" borderId="0" xfId="0" applyFont="1" applyFill="1" applyBorder="1" applyAlignment="1">
      <alignment horizontal="left"/>
    </xf>
    <xf numFmtId="0" fontId="56" fillId="0" borderId="0" xfId="0" applyFont="1" applyAlignment="1">
      <alignment horizontal="left"/>
    </xf>
    <xf numFmtId="0" fontId="58" fillId="4" borderId="6" xfId="0" applyFont="1" applyFill="1" applyBorder="1" applyAlignment="1">
      <alignment horizontal="left"/>
    </xf>
    <xf numFmtId="0" fontId="11" fillId="0" borderId="0" xfId="0" applyFont="1" applyAlignment="1">
      <alignment vertical="center"/>
    </xf>
    <xf numFmtId="0" fontId="5" fillId="3" borderId="12" xfId="0" applyFont="1" applyFill="1" applyBorder="1" applyAlignment="1">
      <alignment vertical="center" wrapText="1"/>
    </xf>
    <xf numFmtId="0" fontId="21" fillId="3" borderId="8" xfId="0" applyFont="1" applyFill="1" applyBorder="1" applyAlignment="1">
      <alignment horizontal="left" vertical="center" wrapText="1"/>
    </xf>
    <xf numFmtId="0" fontId="46" fillId="3" borderId="12" xfId="0" applyFont="1" applyFill="1" applyBorder="1" applyAlignment="1">
      <alignment vertical="center" wrapText="1"/>
    </xf>
    <xf numFmtId="0" fontId="46" fillId="3" borderId="0" xfId="0" applyFont="1" applyFill="1" applyBorder="1" applyAlignment="1">
      <alignment horizontal="left" vertical="center" wrapText="1"/>
    </xf>
    <xf numFmtId="0" fontId="3" fillId="0" borderId="0" xfId="0" applyFont="1" applyAlignment="1">
      <alignment wrapText="1"/>
    </xf>
    <xf numFmtId="0" fontId="58" fillId="16" borderId="14" xfId="0" applyFont="1" applyFill="1" applyBorder="1" applyAlignment="1">
      <alignment horizontal="center" vertical="center" wrapText="1"/>
    </xf>
    <xf numFmtId="0" fontId="0" fillId="4" borderId="0" xfId="0" applyFill="1" applyBorder="1" applyAlignment="1">
      <alignment horizontal="center"/>
    </xf>
    <xf numFmtId="0" fontId="11" fillId="3" borderId="5" xfId="0" applyFont="1" applyFill="1" applyBorder="1" applyAlignment="1">
      <alignment horizontal="left" vertical="center" wrapText="1"/>
    </xf>
    <xf numFmtId="0" fontId="11" fillId="3" borderId="9" xfId="0" applyFont="1" applyFill="1" applyBorder="1" applyAlignment="1">
      <alignment horizontal="left" vertical="center" wrapText="1"/>
    </xf>
    <xf numFmtId="0" fontId="11" fillId="3" borderId="10"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3" fillId="5" borderId="5" xfId="0" applyFont="1" applyFill="1" applyBorder="1" applyAlignment="1">
      <alignment horizontal="center" vertical="center"/>
    </xf>
    <xf numFmtId="0" fontId="3" fillId="4" borderId="7" xfId="0" applyFont="1" applyFill="1" applyBorder="1" applyAlignment="1">
      <alignment horizontal="center"/>
    </xf>
    <xf numFmtId="0" fontId="11" fillId="9" borderId="5" xfId="0" applyFont="1" applyFill="1" applyBorder="1" applyAlignment="1">
      <alignment horizontal="left" vertical="center" wrapText="1"/>
    </xf>
    <xf numFmtId="0" fontId="21" fillId="8" borderId="11" xfId="0" applyFont="1" applyFill="1" applyBorder="1" applyAlignment="1">
      <alignment horizontal="center" vertical="top" wrapText="1"/>
    </xf>
    <xf numFmtId="0" fontId="21" fillId="8" borderId="15" xfId="0" applyFont="1" applyFill="1" applyBorder="1" applyAlignment="1">
      <alignment horizontal="center" vertical="top" wrapText="1"/>
    </xf>
    <xf numFmtId="0" fontId="21" fillId="8" borderId="12" xfId="0" applyFont="1" applyFill="1" applyBorder="1" applyAlignment="1">
      <alignment horizontal="center" vertical="top" wrapText="1"/>
    </xf>
    <xf numFmtId="0" fontId="11" fillId="0" borderId="14" xfId="0" applyFont="1" applyBorder="1" applyAlignment="1">
      <alignment horizontal="center" vertical="center"/>
    </xf>
    <xf numFmtId="0" fontId="11" fillId="0" borderId="0" xfId="0" applyFont="1" applyAlignment="1">
      <alignment horizontal="center" vertical="center"/>
    </xf>
    <xf numFmtId="0" fontId="58" fillId="4" borderId="0" xfId="0" applyFont="1" applyFill="1" applyBorder="1" applyAlignment="1">
      <alignment horizontal="left"/>
    </xf>
    <xf numFmtId="0" fontId="28" fillId="8" borderId="2" xfId="1" applyFont="1" applyFill="1" applyBorder="1" applyAlignment="1">
      <alignment horizontal="center" vertical="center" wrapText="1"/>
    </xf>
    <xf numFmtId="0" fontId="28" fillId="8" borderId="4" xfId="1" applyFont="1" applyFill="1" applyBorder="1" applyAlignment="1">
      <alignment horizontal="center" vertical="center" wrapText="1"/>
    </xf>
    <xf numFmtId="0" fontId="20" fillId="0" borderId="0" xfId="0" applyFont="1" applyBorder="1" applyAlignment="1">
      <alignment horizontal="center" vertical="center"/>
    </xf>
    <xf numFmtId="0" fontId="55" fillId="9" borderId="1" xfId="0" applyFont="1" applyFill="1" applyBorder="1" applyAlignment="1">
      <alignment horizontal="center" vertical="center" wrapText="1"/>
    </xf>
    <xf numFmtId="0" fontId="55" fillId="9" borderId="11" xfId="0" applyFont="1" applyFill="1" applyBorder="1" applyAlignment="1">
      <alignment horizontal="center" vertical="center" wrapText="1"/>
    </xf>
    <xf numFmtId="0" fontId="55" fillId="9" borderId="12" xfId="0" applyFont="1" applyFill="1" applyBorder="1" applyAlignment="1">
      <alignment horizontal="center" vertical="center" wrapText="1"/>
    </xf>
    <xf numFmtId="0" fontId="11" fillId="9" borderId="5" xfId="0" applyFont="1" applyFill="1" applyBorder="1" applyAlignment="1">
      <alignment horizontal="left" vertical="center" wrapText="1"/>
    </xf>
    <xf numFmtId="0" fontId="11" fillId="9" borderId="4" xfId="0" applyFont="1" applyFill="1" applyBorder="1" applyAlignment="1">
      <alignment horizontal="left" vertical="center" wrapText="1"/>
    </xf>
    <xf numFmtId="0" fontId="37" fillId="9" borderId="9" xfId="0" applyFont="1" applyFill="1" applyBorder="1" applyAlignment="1">
      <alignment horizontal="left" vertical="top" wrapText="1"/>
    </xf>
    <xf numFmtId="0" fontId="37" fillId="9" borderId="10" xfId="0" applyFont="1" applyFill="1" applyBorder="1" applyAlignment="1">
      <alignment horizontal="left" vertical="top" wrapText="1"/>
    </xf>
    <xf numFmtId="0" fontId="46" fillId="4" borderId="0" xfId="0" applyFont="1" applyFill="1" applyBorder="1" applyAlignment="1">
      <alignment horizontal="center"/>
    </xf>
    <xf numFmtId="0" fontId="21" fillId="9" borderId="15" xfId="0" applyFont="1" applyFill="1" applyBorder="1" applyAlignment="1">
      <alignment horizontal="center" vertical="center" wrapText="1"/>
    </xf>
    <xf numFmtId="0" fontId="67" fillId="16" borderId="14" xfId="0" applyFont="1" applyFill="1" applyBorder="1" applyAlignment="1">
      <alignment horizontal="center" vertical="center" wrapText="1"/>
    </xf>
    <xf numFmtId="0" fontId="68" fillId="0" borderId="0" xfId="0" applyFont="1" applyAlignment="1">
      <alignment horizontal="center" vertical="center" wrapText="1"/>
    </xf>
    <xf numFmtId="0" fontId="46" fillId="0" borderId="0" xfId="0" applyFont="1"/>
    <xf numFmtId="0" fontId="46" fillId="4" borderId="7" xfId="0" applyFont="1" applyFill="1" applyBorder="1" applyAlignment="1">
      <alignment horizontal="center"/>
    </xf>
    <xf numFmtId="0" fontId="29" fillId="4" borderId="0" xfId="0" applyFont="1" applyFill="1" applyAlignment="1">
      <alignment horizontal="center" vertical="center" wrapText="1"/>
    </xf>
    <xf numFmtId="0" fontId="68" fillId="0" borderId="0" xfId="0" applyFont="1" applyAlignment="1">
      <alignment vertical="center"/>
    </xf>
    <xf numFmtId="0" fontId="46" fillId="0" borderId="0" xfId="0" applyFont="1" applyAlignment="1">
      <alignment vertical="center"/>
    </xf>
    <xf numFmtId="0" fontId="46" fillId="4" borderId="0" xfId="0" applyFont="1" applyFill="1"/>
    <xf numFmtId="0" fontId="68" fillId="0" borderId="0" xfId="0" applyFont="1"/>
    <xf numFmtId="0" fontId="5" fillId="9" borderId="0" xfId="0" applyFont="1" applyFill="1"/>
    <xf numFmtId="0" fontId="3" fillId="9" borderId="0" xfId="0" applyFont="1" applyFill="1"/>
    <xf numFmtId="0" fontId="31" fillId="9" borderId="0" xfId="0" applyFont="1" applyFill="1"/>
    <xf numFmtId="0" fontId="12" fillId="9" borderId="0" xfId="0" applyFont="1" applyFill="1"/>
    <xf numFmtId="0" fontId="69" fillId="9" borderId="0" xfId="0" applyFont="1" applyFill="1"/>
    <xf numFmtId="0" fontId="2" fillId="12" borderId="0" xfId="0" applyFont="1" applyFill="1"/>
    <xf numFmtId="0" fontId="11" fillId="0" borderId="0" xfId="0" applyFont="1" applyAlignment="1">
      <alignment wrapText="1"/>
    </xf>
    <xf numFmtId="0" fontId="11" fillId="0" borderId="0" xfId="0" applyFont="1" applyBorder="1" applyAlignment="1">
      <alignment horizontal="center" vertical="center" wrapText="1"/>
    </xf>
    <xf numFmtId="0" fontId="11" fillId="0" borderId="0" xfId="0" applyFont="1" applyBorder="1" applyAlignment="1">
      <alignment wrapText="1"/>
    </xf>
    <xf numFmtId="0" fontId="73" fillId="12" borderId="0" xfId="0" applyFont="1" applyFill="1"/>
    <xf numFmtId="0" fontId="11" fillId="9" borderId="8" xfId="0" applyFont="1" applyFill="1" applyBorder="1" applyAlignment="1">
      <alignment horizontal="left" vertical="center" wrapText="1"/>
    </xf>
    <xf numFmtId="0" fontId="3" fillId="9" borderId="8" xfId="0" applyFont="1" applyFill="1" applyBorder="1" applyAlignment="1">
      <alignment horizontal="left" vertical="center" wrapText="1"/>
    </xf>
    <xf numFmtId="0" fontId="11" fillId="9" borderId="12" xfId="0" applyFont="1" applyFill="1" applyBorder="1" applyAlignment="1">
      <alignment horizontal="left" vertical="center" wrapText="1"/>
    </xf>
    <xf numFmtId="0" fontId="3" fillId="9" borderId="1" xfId="0" applyFont="1" applyFill="1" applyBorder="1" applyAlignment="1">
      <alignment horizontal="left" vertical="center" wrapText="1"/>
    </xf>
    <xf numFmtId="0" fontId="11" fillId="9" borderId="1" xfId="0" applyFont="1" applyFill="1" applyBorder="1" applyAlignment="1">
      <alignment horizontal="left" vertical="center" wrapText="1"/>
    </xf>
    <xf numFmtId="0" fontId="11" fillId="9" borderId="7" xfId="0" applyFont="1" applyFill="1" applyBorder="1" applyAlignment="1">
      <alignment horizontal="left" vertical="center" wrapText="1"/>
    </xf>
    <xf numFmtId="0" fontId="3" fillId="9" borderId="15" xfId="0" applyFont="1" applyFill="1" applyBorder="1" applyAlignment="1">
      <alignment horizontal="left" vertical="center" wrapText="1"/>
    </xf>
    <xf numFmtId="0" fontId="11" fillId="3" borderId="4" xfId="6" applyFont="1" applyFill="1" applyBorder="1" applyAlignment="1">
      <alignment horizontal="left" vertical="center" wrapText="1"/>
    </xf>
    <xf numFmtId="0" fontId="15" fillId="9" borderId="4" xfId="0" applyFont="1" applyFill="1" applyBorder="1" applyAlignment="1">
      <alignment horizontal="left" vertical="center" wrapText="1"/>
    </xf>
    <xf numFmtId="0" fontId="11" fillId="9" borderId="18" xfId="0" applyFont="1" applyFill="1" applyBorder="1" applyAlignment="1">
      <alignment horizontal="left" vertical="top" wrapText="1"/>
    </xf>
    <xf numFmtId="0" fontId="11" fillId="9" borderId="19" xfId="0" applyFont="1" applyFill="1" applyBorder="1" applyAlignment="1">
      <alignment horizontal="left" vertical="center" wrapText="1"/>
    </xf>
    <xf numFmtId="0" fontId="11" fillId="9" borderId="19" xfId="0" applyFont="1" applyFill="1" applyBorder="1" applyAlignment="1">
      <alignment horizontal="left" vertical="top" wrapText="1"/>
    </xf>
    <xf numFmtId="0" fontId="11" fillId="9" borderId="10" xfId="0" applyFont="1" applyFill="1" applyBorder="1" applyAlignment="1">
      <alignment horizontal="left" vertical="top" wrapText="1"/>
    </xf>
    <xf numFmtId="0" fontId="11" fillId="9" borderId="5" xfId="0" applyFont="1" applyFill="1" applyBorder="1" applyAlignment="1">
      <alignment horizontal="left" vertical="top" wrapText="1"/>
    </xf>
    <xf numFmtId="0" fontId="11" fillId="3" borderId="10" xfId="6" applyFont="1" applyFill="1" applyBorder="1" applyAlignment="1">
      <alignment horizontal="left" vertical="center" wrapText="1"/>
    </xf>
    <xf numFmtId="0" fontId="11" fillId="9" borderId="5" xfId="0" applyFont="1" applyFill="1" applyBorder="1" applyAlignment="1">
      <alignment vertical="top" wrapText="1"/>
    </xf>
    <xf numFmtId="0" fontId="11" fillId="9" borderId="10" xfId="0" applyFont="1" applyFill="1" applyBorder="1" applyAlignment="1">
      <alignment vertical="top" wrapText="1"/>
    </xf>
    <xf numFmtId="0" fontId="33" fillId="5" borderId="0" xfId="0" applyFont="1" applyFill="1" applyBorder="1" applyAlignment="1">
      <alignment horizontal="center" vertical="center" wrapText="1"/>
    </xf>
    <xf numFmtId="0" fontId="46" fillId="0" borderId="1" xfId="0" applyFont="1" applyBorder="1" applyAlignment="1">
      <alignment vertical="center"/>
    </xf>
    <xf numFmtId="0" fontId="10" fillId="0" borderId="1" xfId="1" quotePrefix="1" applyBorder="1" applyAlignment="1">
      <alignment wrapText="1"/>
    </xf>
    <xf numFmtId="0" fontId="3" fillId="0" borderId="1" xfId="0" applyFont="1" applyBorder="1"/>
    <xf numFmtId="0" fontId="3" fillId="0" borderId="1" xfId="0" applyFont="1" applyBorder="1" applyAlignment="1">
      <alignment vertical="top"/>
    </xf>
    <xf numFmtId="0" fontId="46" fillId="0" borderId="1" xfId="0" applyFont="1" applyBorder="1"/>
    <xf numFmtId="0" fontId="0" fillId="0" borderId="1" xfId="0" applyBorder="1"/>
    <xf numFmtId="0" fontId="74" fillId="17" borderId="17" xfId="0" applyFont="1" applyFill="1" applyBorder="1" applyAlignment="1">
      <alignment horizontal="left" vertical="center" wrapText="1" indent="1"/>
    </xf>
    <xf numFmtId="0" fontId="17" fillId="6" borderId="22" xfId="0" applyFont="1" applyFill="1" applyBorder="1" applyAlignment="1">
      <alignment horizontal="center" vertical="center"/>
    </xf>
    <xf numFmtId="0" fontId="17" fillId="6" borderId="26" xfId="0" applyFont="1" applyFill="1" applyBorder="1" applyAlignment="1">
      <alignment horizontal="center" vertical="center" wrapText="1"/>
    </xf>
    <xf numFmtId="0" fontId="17" fillId="9" borderId="17" xfId="0" applyFont="1" applyFill="1" applyBorder="1" applyAlignment="1">
      <alignment horizontal="center" vertical="center"/>
    </xf>
    <xf numFmtId="0" fontId="11" fillId="0" borderId="17" xfId="0" applyFont="1" applyBorder="1" applyAlignment="1">
      <alignment horizontal="center" vertical="center" wrapText="1"/>
    </xf>
    <xf numFmtId="0" fontId="20" fillId="9" borderId="4" xfId="0" applyFont="1" applyFill="1" applyBorder="1" applyAlignment="1">
      <alignment horizontal="left" vertical="center" wrapText="1"/>
    </xf>
    <xf numFmtId="0" fontId="4" fillId="3" borderId="0" xfId="1" applyFont="1" applyFill="1" applyAlignment="1">
      <alignment horizontal="center" vertical="center"/>
    </xf>
    <xf numFmtId="0" fontId="0" fillId="4" borderId="7" xfId="0" applyFill="1" applyBorder="1" applyAlignment="1">
      <alignment horizontal="center"/>
    </xf>
    <xf numFmtId="0" fontId="0" fillId="4" borderId="0" xfId="0" applyFill="1" applyBorder="1" applyAlignment="1">
      <alignment horizontal="center"/>
    </xf>
    <xf numFmtId="0" fontId="11" fillId="17" borderId="12" xfId="0" applyFont="1" applyFill="1" applyBorder="1" applyAlignment="1" applyProtection="1">
      <alignment horizontal="center" vertical="center"/>
      <protection locked="0"/>
    </xf>
    <xf numFmtId="0" fontId="11" fillId="17" borderId="4" xfId="0" applyFont="1" applyFill="1" applyBorder="1" applyAlignment="1" applyProtection="1">
      <alignment horizontal="center" vertical="center"/>
      <protection locked="0"/>
    </xf>
    <xf numFmtId="0" fontId="11" fillId="17" borderId="1" xfId="0" applyFont="1" applyFill="1" applyBorder="1" applyAlignment="1" applyProtection="1">
      <alignment horizontal="center" vertical="center"/>
      <protection locked="0"/>
    </xf>
    <xf numFmtId="0" fontId="11" fillId="17" borderId="10" xfId="0" applyFont="1" applyFill="1" applyBorder="1" applyAlignment="1" applyProtection="1">
      <alignment horizontal="center" vertical="center"/>
      <protection locked="0"/>
    </xf>
    <xf numFmtId="0" fontId="13" fillId="17" borderId="1" xfId="0" applyFont="1" applyFill="1" applyBorder="1" applyAlignment="1" applyProtection="1">
      <alignment vertical="center" wrapText="1"/>
      <protection locked="0"/>
    </xf>
    <xf numFmtId="0" fontId="13" fillId="17" borderId="10" xfId="0" applyFont="1" applyFill="1" applyBorder="1" applyAlignment="1" applyProtection="1">
      <alignment vertical="center" wrapText="1"/>
      <protection locked="0"/>
    </xf>
    <xf numFmtId="0" fontId="70" fillId="6" borderId="8"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center" vertical="center" wrapText="1"/>
      <protection locked="0"/>
    </xf>
    <xf numFmtId="0" fontId="70" fillId="6" borderId="9" xfId="0" applyFont="1" applyFill="1" applyBorder="1" applyAlignment="1" applyProtection="1">
      <alignment horizontal="center" vertical="center" wrapText="1"/>
      <protection locked="0"/>
    </xf>
    <xf numFmtId="0" fontId="71" fillId="6" borderId="10" xfId="0" applyFont="1" applyFill="1" applyBorder="1" applyAlignment="1" applyProtection="1">
      <alignment horizontal="center" vertical="center" wrapText="1"/>
      <protection locked="0"/>
    </xf>
    <xf numFmtId="0" fontId="10" fillId="9" borderId="10" xfId="1" applyFill="1" applyBorder="1" applyAlignment="1" applyProtection="1">
      <alignment horizontal="center" vertical="center" wrapText="1"/>
      <protection locked="0"/>
    </xf>
    <xf numFmtId="0" fontId="11" fillId="0" borderId="17" xfId="0" applyFont="1" applyBorder="1" applyAlignment="1" applyProtection="1">
      <alignment horizontal="center" vertical="center"/>
      <protection locked="0"/>
    </xf>
    <xf numFmtId="0" fontId="10" fillId="9" borderId="10" xfId="1" applyFill="1" applyBorder="1" applyAlignment="1" applyProtection="1">
      <alignment horizontal="left" vertical="center" wrapText="1"/>
      <protection locked="0"/>
    </xf>
    <xf numFmtId="0" fontId="32" fillId="9" borderId="10" xfId="1" applyFont="1" applyFill="1" applyBorder="1" applyAlignment="1" applyProtection="1">
      <alignment horizontal="left" vertical="center" wrapText="1"/>
      <protection locked="0"/>
    </xf>
    <xf numFmtId="0" fontId="10" fillId="9" borderId="10" xfId="1" applyFill="1" applyBorder="1" applyAlignment="1" applyProtection="1">
      <alignment vertical="center" wrapText="1"/>
      <protection locked="0"/>
    </xf>
    <xf numFmtId="0" fontId="70" fillId="6" borderId="28" xfId="0" applyFont="1" applyFill="1" applyBorder="1" applyAlignment="1" applyProtection="1">
      <alignment horizontal="center" vertical="center" wrapText="1"/>
      <protection locked="0"/>
    </xf>
    <xf numFmtId="0" fontId="20" fillId="0" borderId="0" xfId="0" applyFont="1" applyBorder="1" applyAlignment="1" applyProtection="1">
      <alignment horizontal="center" vertical="center"/>
      <protection locked="0"/>
    </xf>
    <xf numFmtId="0" fontId="10" fillId="9" borderId="1" xfId="1" applyFill="1" applyBorder="1" applyAlignment="1" applyProtection="1">
      <alignment horizontal="left" vertical="center" wrapText="1"/>
      <protection locked="0"/>
    </xf>
    <xf numFmtId="0" fontId="10" fillId="9" borderId="15" xfId="1" applyFill="1" applyBorder="1" applyAlignment="1" applyProtection="1">
      <alignment horizontal="left" vertical="center" wrapText="1"/>
      <protection locked="0"/>
    </xf>
    <xf numFmtId="0" fontId="22" fillId="8" borderId="2" xfId="1" applyFont="1" applyFill="1" applyBorder="1" applyAlignment="1">
      <alignment horizontal="center" vertical="center" wrapText="1"/>
    </xf>
    <xf numFmtId="0" fontId="22" fillId="8" borderId="3" xfId="1" applyFont="1" applyFill="1" applyBorder="1" applyAlignment="1">
      <alignment horizontal="center" vertical="center"/>
    </xf>
    <xf numFmtId="0" fontId="7" fillId="8" borderId="8" xfId="1" applyFont="1" applyFill="1" applyBorder="1" applyAlignment="1">
      <alignment horizontal="center" vertical="center" wrapText="1"/>
    </xf>
    <xf numFmtId="0" fontId="7" fillId="8" borderId="10" xfId="1" applyFont="1" applyFill="1" applyBorder="1" applyAlignment="1">
      <alignment horizontal="center" vertical="center" wrapText="1"/>
    </xf>
    <xf numFmtId="0" fontId="26" fillId="7" borderId="9" xfId="0" applyFont="1" applyFill="1" applyBorder="1" applyAlignment="1">
      <alignment vertical="center"/>
    </xf>
    <xf numFmtId="0" fontId="9" fillId="7" borderId="9" xfId="0" applyFont="1" applyFill="1" applyBorder="1" applyAlignment="1">
      <alignment vertical="center"/>
    </xf>
    <xf numFmtId="0" fontId="9" fillId="7" borderId="10" xfId="0" applyFont="1" applyFill="1" applyBorder="1" applyAlignment="1">
      <alignment vertical="center"/>
    </xf>
    <xf numFmtId="0" fontId="6" fillId="9" borderId="14" xfId="0" applyFont="1" applyFill="1" applyBorder="1" applyAlignment="1">
      <alignment horizontal="left" vertical="center" wrapText="1" indent="1"/>
    </xf>
    <xf numFmtId="0" fontId="6" fillId="9" borderId="0" xfId="0" applyFont="1" applyFill="1" applyBorder="1" applyAlignment="1">
      <alignment horizontal="left" vertical="center" wrapText="1" indent="1"/>
    </xf>
    <xf numFmtId="0" fontId="6" fillId="9" borderId="7" xfId="0" applyFont="1" applyFill="1" applyBorder="1" applyAlignment="1">
      <alignment horizontal="left" vertical="center" wrapText="1" indent="1"/>
    </xf>
    <xf numFmtId="0" fontId="6" fillId="9" borderId="23" xfId="0" applyFont="1" applyFill="1" applyBorder="1" applyAlignment="1">
      <alignment horizontal="left" vertical="center" wrapText="1" indent="1"/>
    </xf>
    <xf numFmtId="0" fontId="6" fillId="9" borderId="24" xfId="0" applyFont="1" applyFill="1" applyBorder="1" applyAlignment="1">
      <alignment horizontal="left" vertical="center" wrapText="1" indent="1"/>
    </xf>
    <xf numFmtId="0" fontId="6" fillId="3" borderId="0" xfId="0" applyFont="1" applyFill="1" applyAlignment="1">
      <alignment horizontal="center" vertical="center" wrapText="1"/>
    </xf>
    <xf numFmtId="0" fontId="39" fillId="9" borderId="6" xfId="0" applyFont="1" applyFill="1" applyBorder="1" applyAlignment="1">
      <alignment horizontal="center" vertical="center" wrapText="1"/>
    </xf>
    <xf numFmtId="0" fontId="39" fillId="9" borderId="5" xfId="0" applyFont="1" applyFill="1" applyBorder="1" applyAlignment="1">
      <alignment horizontal="center" vertical="center" wrapText="1"/>
    </xf>
    <xf numFmtId="15" fontId="3" fillId="6" borderId="8" xfId="0" applyNumberFormat="1" applyFont="1" applyFill="1" applyBorder="1" applyAlignment="1">
      <alignment horizontal="left"/>
    </xf>
    <xf numFmtId="15" fontId="3" fillId="6" borderId="10" xfId="0" applyNumberFormat="1" applyFont="1" applyFill="1" applyBorder="1" applyAlignment="1">
      <alignment horizontal="left"/>
    </xf>
    <xf numFmtId="49" fontId="3" fillId="6" borderId="2" xfId="0" applyNumberFormat="1" applyFont="1" applyFill="1" applyBorder="1" applyAlignment="1">
      <alignment horizontal="left" vertical="center"/>
    </xf>
    <xf numFmtId="49" fontId="3" fillId="6" borderId="4" xfId="0" applyNumberFormat="1" applyFont="1" applyFill="1" applyBorder="1" applyAlignment="1">
      <alignment horizontal="left" vertical="center"/>
    </xf>
    <xf numFmtId="0" fontId="8" fillId="3" borderId="6" xfId="0" applyFont="1" applyFill="1" applyBorder="1" applyAlignment="1">
      <alignment horizontal="center" vertical="center" wrapText="1"/>
    </xf>
    <xf numFmtId="0" fontId="5" fillId="3" borderId="6"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6" borderId="8" xfId="0" applyNumberFormat="1" applyFont="1" applyFill="1" applyBorder="1" applyAlignment="1">
      <alignment horizontal="left" vertical="center"/>
    </xf>
    <xf numFmtId="49" fontId="3" fillId="6" borderId="10" xfId="0" applyNumberFormat="1" applyFont="1" applyFill="1" applyBorder="1" applyAlignment="1">
      <alignment horizontal="left" vertical="center"/>
    </xf>
    <xf numFmtId="49" fontId="3" fillId="6" borderId="8" xfId="0" applyNumberFormat="1" applyFont="1" applyFill="1" applyBorder="1" applyAlignment="1">
      <alignment horizontal="left" vertical="center"/>
    </xf>
    <xf numFmtId="0" fontId="10" fillId="5" borderId="14" xfId="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7" xfId="0" applyFont="1" applyFill="1" applyBorder="1" applyAlignment="1">
      <alignment horizontal="center" vertical="center" wrapText="1"/>
    </xf>
    <xf numFmtId="0" fontId="17" fillId="17" borderId="30" xfId="0" applyFont="1" applyFill="1" applyBorder="1" applyAlignment="1">
      <alignment horizontal="center" vertical="center" wrapText="1"/>
    </xf>
    <xf numFmtId="0" fontId="17" fillId="17" borderId="31"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20" fillId="17" borderId="1" xfId="0" applyFont="1" applyFill="1" applyBorder="1" applyAlignment="1" applyProtection="1">
      <alignment horizontal="center" vertical="center" wrapText="1"/>
      <protection locked="0"/>
    </xf>
    <xf numFmtId="0" fontId="15" fillId="3" borderId="13" xfId="0" applyFont="1" applyFill="1" applyBorder="1" applyAlignment="1">
      <alignment vertical="center"/>
    </xf>
    <xf numFmtId="0" fontId="15" fillId="3" borderId="6" xfId="0" applyFont="1" applyFill="1" applyBorder="1" applyAlignment="1">
      <alignment vertical="center"/>
    </xf>
    <xf numFmtId="0" fontId="15" fillId="3" borderId="5" xfId="0" applyFont="1" applyFill="1" applyBorder="1" applyAlignment="1">
      <alignment vertical="center"/>
    </xf>
    <xf numFmtId="0" fontId="15" fillId="3" borderId="14" xfId="0" applyFont="1" applyFill="1" applyBorder="1" applyAlignment="1">
      <alignment vertical="center"/>
    </xf>
    <xf numFmtId="0" fontId="15" fillId="3" borderId="0" xfId="0" applyFont="1" applyFill="1" applyBorder="1" applyAlignment="1">
      <alignment vertical="center"/>
    </xf>
    <xf numFmtId="0" fontId="15" fillId="3" borderId="7" xfId="0" applyFont="1" applyFill="1" applyBorder="1" applyAlignment="1">
      <alignment vertical="center"/>
    </xf>
    <xf numFmtId="0" fontId="15" fillId="3" borderId="2" xfId="0" applyFont="1" applyFill="1" applyBorder="1" applyAlignment="1">
      <alignment vertical="center"/>
    </xf>
    <xf numFmtId="0" fontId="15" fillId="3" borderId="3" xfId="0" applyFont="1" applyFill="1" applyBorder="1" applyAlignment="1">
      <alignment vertical="center"/>
    </xf>
    <xf numFmtId="0" fontId="15" fillId="3" borderId="4" xfId="0" applyFont="1" applyFill="1" applyBorder="1" applyAlignment="1">
      <alignment vertical="center"/>
    </xf>
    <xf numFmtId="0" fontId="11" fillId="17" borderId="1" xfId="0" applyFont="1" applyFill="1" applyBorder="1" applyAlignment="1" applyProtection="1">
      <alignment horizontal="center" vertical="center" wrapText="1"/>
      <protection locked="0"/>
    </xf>
    <xf numFmtId="0" fontId="15" fillId="9" borderId="1" xfId="0" applyFont="1" applyFill="1" applyBorder="1" applyAlignment="1">
      <alignment horizontal="left" vertical="center" wrapText="1"/>
    </xf>
    <xf numFmtId="0" fontId="15" fillId="2" borderId="8"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10" xfId="0" applyFont="1" applyFill="1" applyBorder="1" applyAlignment="1">
      <alignment horizontal="center" vertical="center"/>
    </xf>
    <xf numFmtId="0" fontId="11" fillId="17" borderId="8" xfId="0" applyFont="1" applyFill="1" applyBorder="1" applyAlignment="1" applyProtection="1">
      <alignment horizontal="center" vertical="center"/>
      <protection locked="0"/>
    </xf>
    <xf numFmtId="0" fontId="11" fillId="17" borderId="10" xfId="0" applyFont="1" applyFill="1" applyBorder="1" applyAlignment="1" applyProtection="1">
      <alignment horizontal="center" vertical="center"/>
      <protection locked="0"/>
    </xf>
    <xf numFmtId="0" fontId="20" fillId="17" borderId="13" xfId="0" applyFont="1" applyFill="1" applyBorder="1" applyAlignment="1" applyProtection="1">
      <alignment horizontal="center"/>
      <protection locked="0"/>
    </xf>
    <xf numFmtId="0" fontId="20" fillId="17" borderId="5" xfId="0" applyFont="1" applyFill="1" applyBorder="1" applyAlignment="1" applyProtection="1">
      <alignment horizontal="center"/>
      <protection locked="0"/>
    </xf>
    <xf numFmtId="0" fontId="20" fillId="17" borderId="14" xfId="0" applyFont="1" applyFill="1" applyBorder="1" applyAlignment="1" applyProtection="1">
      <alignment horizontal="center"/>
      <protection locked="0"/>
    </xf>
    <xf numFmtId="0" fontId="20" fillId="17" borderId="7" xfId="0" applyFont="1" applyFill="1" applyBorder="1" applyAlignment="1" applyProtection="1">
      <alignment horizontal="center"/>
      <protection locked="0"/>
    </xf>
    <xf numFmtId="0" fontId="20" fillId="17" borderId="2" xfId="0" applyFont="1" applyFill="1" applyBorder="1" applyAlignment="1" applyProtection="1">
      <alignment horizontal="center"/>
      <protection locked="0"/>
    </xf>
    <xf numFmtId="0" fontId="20" fillId="17" borderId="4" xfId="0" applyFont="1" applyFill="1" applyBorder="1" applyAlignment="1" applyProtection="1">
      <alignment horizontal="center"/>
      <protection locked="0"/>
    </xf>
    <xf numFmtId="0" fontId="4" fillId="3" borderId="0" xfId="1" applyFont="1" applyFill="1" applyAlignment="1">
      <alignment horizontal="center" vertical="center"/>
    </xf>
    <xf numFmtId="0" fontId="4" fillId="3" borderId="7" xfId="1" applyFont="1" applyFill="1" applyBorder="1" applyAlignment="1">
      <alignment horizontal="center" vertical="center"/>
    </xf>
    <xf numFmtId="0" fontId="7" fillId="8" borderId="10" xfId="1" applyFont="1" applyFill="1" applyBorder="1" applyAlignment="1">
      <alignment horizontal="center" vertical="center"/>
    </xf>
    <xf numFmtId="0" fontId="0" fillId="5" borderId="13" xfId="0" applyFill="1" applyBorder="1" applyAlignment="1">
      <alignment horizontal="center" vertical="center"/>
    </xf>
    <xf numFmtId="0" fontId="0" fillId="5" borderId="6" xfId="0" applyFill="1" applyBorder="1" applyAlignment="1">
      <alignment horizontal="center" vertical="center"/>
    </xf>
    <xf numFmtId="0" fontId="0" fillId="5" borderId="5" xfId="0" applyFill="1" applyBorder="1" applyAlignment="1">
      <alignment horizontal="center" vertical="center"/>
    </xf>
    <xf numFmtId="0" fontId="15" fillId="4" borderId="13" xfId="0" applyFont="1" applyFill="1" applyBorder="1" applyAlignment="1">
      <alignment vertical="center"/>
    </xf>
    <xf numFmtId="0" fontId="15" fillId="4" borderId="2" xfId="0" applyFont="1" applyFill="1" applyBorder="1" applyAlignment="1">
      <alignment vertical="center"/>
    </xf>
    <xf numFmtId="0" fontId="15" fillId="3" borderId="13" xfId="0" applyFont="1" applyFill="1" applyBorder="1" applyAlignment="1">
      <alignment horizontal="left" vertical="center"/>
    </xf>
    <xf numFmtId="0" fontId="15" fillId="3" borderId="6" xfId="0" applyFont="1" applyFill="1" applyBorder="1" applyAlignment="1">
      <alignment horizontal="left" vertical="center"/>
    </xf>
    <xf numFmtId="0" fontId="15" fillId="3" borderId="5" xfId="0" applyFont="1" applyFill="1" applyBorder="1" applyAlignment="1">
      <alignment horizontal="left" vertical="center"/>
    </xf>
    <xf numFmtId="0" fontId="11" fillId="17" borderId="2" xfId="0" applyFont="1" applyFill="1" applyBorder="1" applyAlignment="1" applyProtection="1">
      <alignment horizontal="center" vertical="center"/>
      <protection locked="0"/>
    </xf>
    <xf numFmtId="0" fontId="11" fillId="17" borderId="4" xfId="0" applyFont="1" applyFill="1" applyBorder="1" applyAlignment="1" applyProtection="1">
      <alignment horizontal="center" vertical="center"/>
      <protection locked="0"/>
    </xf>
    <xf numFmtId="0" fontId="0" fillId="4" borderId="0" xfId="0" applyFill="1" applyAlignment="1">
      <alignment horizontal="center"/>
    </xf>
    <xf numFmtId="0" fontId="0" fillId="4" borderId="7" xfId="0" applyFill="1" applyBorder="1" applyAlignment="1">
      <alignment horizontal="center"/>
    </xf>
    <xf numFmtId="0" fontId="0" fillId="4" borderId="14" xfId="0" applyFill="1" applyBorder="1" applyAlignment="1">
      <alignment horizontal="center"/>
    </xf>
    <xf numFmtId="0" fontId="0" fillId="4" borderId="0" xfId="0" applyFill="1" applyBorder="1" applyAlignment="1">
      <alignment horizontal="center"/>
    </xf>
    <xf numFmtId="0" fontId="11" fillId="3" borderId="13" xfId="0" applyFont="1" applyFill="1" applyBorder="1" applyAlignment="1">
      <alignment vertical="center" wrapText="1"/>
    </xf>
    <xf numFmtId="0" fontId="11" fillId="3" borderId="6" xfId="0" applyFont="1" applyFill="1" applyBorder="1" applyAlignment="1">
      <alignment vertical="center" wrapText="1"/>
    </xf>
    <xf numFmtId="0" fontId="11" fillId="3" borderId="5" xfId="0" applyFont="1" applyFill="1" applyBorder="1" applyAlignment="1">
      <alignment vertical="center" wrapText="1"/>
    </xf>
    <xf numFmtId="0" fontId="11" fillId="3" borderId="13"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9" xfId="0" applyFont="1" applyFill="1" applyBorder="1" applyAlignment="1">
      <alignment horizontal="left" vertical="center" wrapText="1"/>
    </xf>
    <xf numFmtId="0" fontId="11" fillId="3" borderId="10" xfId="0" applyFont="1" applyFill="1" applyBorder="1" applyAlignment="1">
      <alignment horizontal="left" vertical="center" wrapText="1"/>
    </xf>
    <xf numFmtId="0" fontId="53" fillId="7" borderId="9" xfId="0" applyFont="1" applyFill="1" applyBorder="1" applyAlignment="1">
      <alignment horizontal="left" vertical="center"/>
    </xf>
    <xf numFmtId="0" fontId="9" fillId="7" borderId="9" xfId="0" applyFont="1" applyFill="1" applyBorder="1" applyAlignment="1">
      <alignment horizontal="left" vertical="center"/>
    </xf>
    <xf numFmtId="0" fontId="11" fillId="3" borderId="1" xfId="0" applyFont="1" applyFill="1" applyBorder="1" applyAlignment="1">
      <alignment horizontal="left" vertical="top" wrapText="1"/>
    </xf>
    <xf numFmtId="0" fontId="38" fillId="17" borderId="1" xfId="0" applyFont="1" applyFill="1" applyBorder="1" applyAlignment="1" applyProtection="1">
      <alignment horizontal="left" vertical="center" wrapText="1"/>
      <protection locked="0"/>
    </xf>
    <xf numFmtId="0" fontId="20" fillId="17" borderId="1" xfId="0" applyFont="1" applyFill="1" applyBorder="1" applyAlignment="1" applyProtection="1">
      <alignment horizontal="left" vertical="center" wrapText="1"/>
      <protection locked="0"/>
    </xf>
    <xf numFmtId="0" fontId="15" fillId="3" borderId="1" xfId="0" applyFont="1" applyFill="1" applyBorder="1" applyAlignment="1">
      <alignment horizontal="left" vertical="center" wrapText="1"/>
    </xf>
    <xf numFmtId="0" fontId="51" fillId="17" borderId="14" xfId="0" applyFont="1" applyFill="1" applyBorder="1" applyAlignment="1" applyProtection="1">
      <alignment horizontal="left" vertical="center" wrapText="1"/>
      <protection locked="0"/>
    </xf>
    <xf numFmtId="0" fontId="20" fillId="17" borderId="0" xfId="0" applyFont="1" applyFill="1" applyAlignment="1" applyProtection="1">
      <alignment horizontal="left" vertical="center" wrapText="1"/>
      <protection locked="0"/>
    </xf>
    <xf numFmtId="0" fontId="20" fillId="17" borderId="0" xfId="0" applyFont="1" applyFill="1" applyBorder="1" applyAlignment="1" applyProtection="1">
      <alignment horizontal="left" vertical="center" wrapText="1"/>
      <protection locked="0"/>
    </xf>
    <xf numFmtId="0" fontId="20" fillId="17" borderId="14" xfId="0" applyFont="1" applyFill="1" applyBorder="1" applyAlignment="1" applyProtection="1">
      <alignment horizontal="left" vertical="center" wrapText="1"/>
      <protection locked="0"/>
    </xf>
    <xf numFmtId="0" fontId="20" fillId="17" borderId="2" xfId="0" applyFont="1" applyFill="1" applyBorder="1" applyAlignment="1" applyProtection="1">
      <alignment horizontal="left" vertical="center" wrapText="1"/>
      <protection locked="0"/>
    </xf>
    <xf numFmtId="0" fontId="20" fillId="17" borderId="3" xfId="0" applyFont="1" applyFill="1" applyBorder="1" applyAlignment="1" applyProtection="1">
      <alignment horizontal="left" vertical="center" wrapText="1"/>
      <protection locked="0"/>
    </xf>
    <xf numFmtId="0" fontId="15" fillId="4" borderId="6" xfId="0" applyFont="1" applyFill="1" applyBorder="1" applyAlignment="1">
      <alignment vertical="center" wrapText="1"/>
    </xf>
    <xf numFmtId="0" fontId="15" fillId="4" borderId="5" xfId="0" applyFont="1" applyFill="1" applyBorder="1" applyAlignment="1">
      <alignment vertical="center" wrapText="1"/>
    </xf>
    <xf numFmtId="0" fontId="15" fillId="4" borderId="3" xfId="0" applyFont="1" applyFill="1" applyBorder="1" applyAlignment="1">
      <alignment vertical="center" wrapText="1"/>
    </xf>
    <xf numFmtId="0" fontId="15" fillId="4" borderId="4" xfId="0" applyFont="1" applyFill="1" applyBorder="1" applyAlignment="1">
      <alignment vertical="center" wrapText="1"/>
    </xf>
    <xf numFmtId="0" fontId="15" fillId="3" borderId="2" xfId="0" applyFont="1" applyFill="1" applyBorder="1" applyAlignment="1">
      <alignment horizontal="left" vertical="center"/>
    </xf>
    <xf numFmtId="0" fontId="15" fillId="3" borderId="3" xfId="0" applyFont="1" applyFill="1" applyBorder="1" applyAlignment="1">
      <alignment horizontal="left" vertical="center"/>
    </xf>
    <xf numFmtId="0" fontId="15" fillId="3" borderId="4" xfId="0" applyFont="1" applyFill="1" applyBorder="1" applyAlignment="1">
      <alignment horizontal="left" vertical="center"/>
    </xf>
    <xf numFmtId="0" fontId="15" fillId="4" borderId="8" xfId="0" applyFont="1" applyFill="1" applyBorder="1" applyAlignment="1">
      <alignment horizontal="right" vertical="center"/>
    </xf>
    <xf numFmtId="0" fontId="15" fillId="4" borderId="10" xfId="0" applyFont="1" applyFill="1" applyBorder="1" applyAlignment="1">
      <alignment horizontal="right" vertical="center"/>
    </xf>
    <xf numFmtId="0" fontId="13" fillId="17" borderId="1" xfId="0" applyFont="1" applyFill="1" applyBorder="1" applyAlignment="1" applyProtection="1">
      <alignment horizontal="center" vertical="center" wrapText="1"/>
      <protection locked="0"/>
    </xf>
    <xf numFmtId="0" fontId="13" fillId="17" borderId="1" xfId="0" applyFont="1" applyFill="1" applyBorder="1" applyAlignment="1" applyProtection="1">
      <alignment horizontal="left" vertical="center" wrapText="1"/>
      <protection locked="0"/>
    </xf>
    <xf numFmtId="0" fontId="13" fillId="17" borderId="8" xfId="0" applyFont="1" applyFill="1" applyBorder="1" applyAlignment="1" applyProtection="1">
      <alignment horizontal="center" vertical="center" wrapText="1"/>
      <protection locked="0"/>
    </xf>
    <xf numFmtId="0" fontId="13" fillId="17" borderId="10" xfId="0" applyFont="1" applyFill="1" applyBorder="1" applyAlignment="1" applyProtection="1">
      <alignment horizontal="center" vertical="center" wrapText="1"/>
      <protection locked="0"/>
    </xf>
    <xf numFmtId="0" fontId="13" fillId="17" borderId="8" xfId="0" applyFont="1" applyFill="1" applyBorder="1" applyAlignment="1" applyProtection="1">
      <alignment horizontal="left" vertical="center" wrapText="1"/>
      <protection locked="0"/>
    </xf>
    <xf numFmtId="0" fontId="13" fillId="17" borderId="9" xfId="0" applyFont="1" applyFill="1" applyBorder="1" applyAlignment="1" applyProtection="1">
      <alignment horizontal="left" vertical="center" wrapText="1"/>
      <protection locked="0"/>
    </xf>
    <xf numFmtId="0" fontId="12" fillId="3" borderId="8" xfId="0" applyFont="1" applyFill="1" applyBorder="1" applyAlignment="1">
      <alignment horizontal="left" vertical="top" wrapText="1"/>
    </xf>
    <xf numFmtId="0" fontId="12" fillId="3" borderId="9" xfId="0" applyFont="1" applyFill="1" applyBorder="1" applyAlignment="1">
      <alignment horizontal="left" vertical="top" wrapText="1"/>
    </xf>
    <xf numFmtId="0" fontId="3" fillId="17" borderId="9" xfId="0" applyFont="1" applyFill="1" applyBorder="1" applyAlignment="1" applyProtection="1">
      <alignment horizontal="left" vertical="top" wrapText="1"/>
      <protection locked="0"/>
    </xf>
    <xf numFmtId="0" fontId="3" fillId="17" borderId="10" xfId="0" applyFont="1" applyFill="1" applyBorder="1" applyAlignment="1" applyProtection="1">
      <alignment horizontal="left" vertical="top" wrapText="1"/>
      <protection locked="0"/>
    </xf>
    <xf numFmtId="0" fontId="12" fillId="3" borderId="8" xfId="0" applyFont="1" applyFill="1" applyBorder="1" applyAlignment="1">
      <alignment horizontal="left" vertical="center" wrapText="1"/>
    </xf>
    <xf numFmtId="0" fontId="12" fillId="3" borderId="9" xfId="0" applyFont="1" applyFill="1" applyBorder="1" applyAlignment="1">
      <alignment horizontal="left" vertical="center" wrapText="1"/>
    </xf>
    <xf numFmtId="0" fontId="12" fillId="3" borderId="10" xfId="0" applyFont="1" applyFill="1" applyBorder="1" applyAlignment="1">
      <alignment horizontal="left" vertical="center" wrapText="1"/>
    </xf>
    <xf numFmtId="0" fontId="13" fillId="17" borderId="2" xfId="0" applyFont="1" applyFill="1" applyBorder="1" applyAlignment="1" applyProtection="1">
      <alignment horizontal="left" vertical="center" wrapText="1"/>
      <protection locked="0"/>
    </xf>
    <xf numFmtId="0" fontId="13" fillId="17" borderId="3" xfId="0" applyFont="1" applyFill="1" applyBorder="1" applyAlignment="1" applyProtection="1">
      <alignment horizontal="left" vertical="center" wrapText="1"/>
      <protection locked="0"/>
    </xf>
    <xf numFmtId="0" fontId="13" fillId="17" borderId="4" xfId="0" applyFont="1" applyFill="1" applyBorder="1" applyAlignment="1" applyProtection="1">
      <alignment horizontal="left" vertical="center" wrapText="1"/>
      <protection locked="0"/>
    </xf>
    <xf numFmtId="0" fontId="45" fillId="17" borderId="8" xfId="0" applyFont="1" applyFill="1" applyBorder="1" applyAlignment="1" applyProtection="1">
      <alignment horizontal="left"/>
      <protection locked="0"/>
    </xf>
    <xf numFmtId="0" fontId="45" fillId="17" borderId="9" xfId="0" applyFont="1" applyFill="1" applyBorder="1" applyAlignment="1" applyProtection="1">
      <alignment horizontal="left"/>
      <protection locked="0"/>
    </xf>
    <xf numFmtId="0" fontId="45" fillId="17" borderId="10" xfId="0" applyFont="1" applyFill="1" applyBorder="1" applyAlignment="1" applyProtection="1">
      <alignment horizontal="left"/>
      <protection locked="0"/>
    </xf>
    <xf numFmtId="0" fontId="13" fillId="17" borderId="8" xfId="0" applyFont="1" applyFill="1" applyBorder="1" applyAlignment="1" applyProtection="1">
      <alignment horizontal="left" vertical="center"/>
      <protection locked="0"/>
    </xf>
    <xf numFmtId="0" fontId="13" fillId="17" borderId="9" xfId="0" applyFont="1" applyFill="1" applyBorder="1" applyAlignment="1" applyProtection="1">
      <alignment horizontal="left" vertical="center"/>
      <protection locked="0"/>
    </xf>
    <xf numFmtId="0" fontId="13" fillId="17" borderId="10" xfId="0" applyFont="1" applyFill="1" applyBorder="1" applyAlignment="1" applyProtection="1">
      <alignment horizontal="left" vertical="center"/>
      <protection locked="0"/>
    </xf>
    <xf numFmtId="0" fontId="12" fillId="3" borderId="13" xfId="0" applyFont="1" applyFill="1" applyBorder="1" applyAlignment="1">
      <alignment vertical="top" wrapText="1"/>
    </xf>
    <xf numFmtId="0" fontId="12" fillId="3" borderId="6" xfId="0" applyFont="1" applyFill="1" applyBorder="1" applyAlignment="1">
      <alignment vertical="top" wrapText="1"/>
    </xf>
    <xf numFmtId="0" fontId="12" fillId="3" borderId="5" xfId="0" applyFont="1" applyFill="1" applyBorder="1" applyAlignment="1">
      <alignment vertical="top" wrapText="1"/>
    </xf>
    <xf numFmtId="0" fontId="12" fillId="3" borderId="13" xfId="0" applyFont="1" applyFill="1" applyBorder="1" applyAlignment="1">
      <alignment horizontal="left" vertical="center" wrapText="1"/>
    </xf>
    <xf numFmtId="0" fontId="12" fillId="3" borderId="6"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5" fillId="3" borderId="6" xfId="0" applyFont="1" applyFill="1" applyBorder="1" applyAlignment="1">
      <alignment horizontal="left" vertical="center" wrapText="1"/>
    </xf>
    <xf numFmtId="0" fontId="15" fillId="3" borderId="5" xfId="0" applyFont="1" applyFill="1" applyBorder="1" applyAlignment="1">
      <alignment horizontal="left" vertical="center" wrapText="1"/>
    </xf>
    <xf numFmtId="0" fontId="13" fillId="17" borderId="10" xfId="0" applyFont="1" applyFill="1" applyBorder="1" applyAlignment="1" applyProtection="1">
      <alignment horizontal="left" vertical="center" wrapText="1"/>
      <protection locked="0"/>
    </xf>
    <xf numFmtId="0" fontId="24" fillId="4" borderId="0" xfId="0" applyFont="1" applyFill="1" applyAlignment="1">
      <alignment horizontal="center"/>
    </xf>
    <xf numFmtId="0" fontId="26" fillId="7" borderId="9" xfId="0" applyFont="1" applyFill="1" applyBorder="1" applyAlignment="1">
      <alignment horizontal="left" vertical="top"/>
    </xf>
    <xf numFmtId="0" fontId="9" fillId="7" borderId="9" xfId="0" applyFont="1" applyFill="1" applyBorder="1" applyAlignment="1">
      <alignment horizontal="left" vertical="top"/>
    </xf>
    <xf numFmtId="0" fontId="13" fillId="17" borderId="0" xfId="0" applyFont="1" applyFill="1" applyBorder="1" applyAlignment="1" applyProtection="1">
      <alignment horizontal="left" vertical="top" wrapText="1"/>
      <protection locked="0"/>
    </xf>
    <xf numFmtId="0" fontId="13" fillId="17" borderId="7" xfId="0" applyFont="1" applyFill="1" applyBorder="1" applyAlignment="1" applyProtection="1">
      <alignment horizontal="left" vertical="top" wrapText="1"/>
      <protection locked="0"/>
    </xf>
    <xf numFmtId="0" fontId="12" fillId="3" borderId="2" xfId="0" applyFont="1" applyFill="1" applyBorder="1" applyAlignment="1">
      <alignment vertical="center" wrapText="1"/>
    </xf>
    <xf numFmtId="0" fontId="12" fillId="3" borderId="3" xfId="0" applyFont="1" applyFill="1" applyBorder="1" applyAlignment="1">
      <alignment vertical="center" wrapText="1"/>
    </xf>
    <xf numFmtId="0" fontId="12" fillId="3" borderId="4" xfId="0" applyFont="1" applyFill="1" applyBorder="1" applyAlignment="1">
      <alignment vertical="center" wrapText="1"/>
    </xf>
    <xf numFmtId="0" fontId="13" fillId="17" borderId="8" xfId="0" applyFont="1" applyFill="1" applyBorder="1" applyAlignment="1" applyProtection="1">
      <alignment horizontal="center" vertical="center"/>
      <protection locked="0"/>
    </xf>
    <xf numFmtId="0" fontId="13" fillId="17" borderId="10" xfId="0" applyFont="1" applyFill="1" applyBorder="1" applyAlignment="1" applyProtection="1">
      <alignment horizontal="center" vertical="center"/>
      <protection locked="0"/>
    </xf>
    <xf numFmtId="0" fontId="12"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4" xfId="0" applyFont="1" applyFill="1" applyBorder="1" applyAlignment="1">
      <alignment horizontal="left" vertical="center" wrapText="1"/>
    </xf>
    <xf numFmtId="0" fontId="13" fillId="17" borderId="9" xfId="0" applyFont="1" applyFill="1" applyBorder="1" applyAlignment="1" applyProtection="1">
      <alignment horizontal="center" vertical="center"/>
      <protection locked="0"/>
    </xf>
    <xf numFmtId="0" fontId="19" fillId="17" borderId="13" xfId="0" applyFont="1" applyFill="1" applyBorder="1" applyAlignment="1" applyProtection="1">
      <alignment horizontal="left" vertical="center" wrapText="1"/>
      <protection locked="0"/>
    </xf>
    <xf numFmtId="0" fontId="19" fillId="17" borderId="6" xfId="0" applyFont="1" applyFill="1" applyBorder="1" applyAlignment="1" applyProtection="1">
      <alignment horizontal="left" vertical="center" wrapText="1"/>
      <protection locked="0"/>
    </xf>
    <xf numFmtId="0" fontId="19" fillId="17" borderId="5" xfId="0" applyFont="1" applyFill="1" applyBorder="1" applyAlignment="1" applyProtection="1">
      <alignment horizontal="left" vertical="center" wrapText="1"/>
      <protection locked="0"/>
    </xf>
    <xf numFmtId="0" fontId="19" fillId="17" borderId="14" xfId="0" applyFont="1" applyFill="1" applyBorder="1" applyAlignment="1" applyProtection="1">
      <alignment horizontal="left" vertical="center" wrapText="1"/>
      <protection locked="0"/>
    </xf>
    <xf numFmtId="0" fontId="19" fillId="17" borderId="0" xfId="0" applyFont="1" applyFill="1" applyBorder="1" applyAlignment="1" applyProtection="1">
      <alignment horizontal="left" vertical="center" wrapText="1"/>
      <protection locked="0"/>
    </xf>
    <xf numFmtId="0" fontId="19" fillId="17" borderId="7" xfId="0" applyFont="1" applyFill="1" applyBorder="1" applyAlignment="1" applyProtection="1">
      <alignment horizontal="left" vertical="center" wrapText="1"/>
      <protection locked="0"/>
    </xf>
    <xf numFmtId="0" fontId="12" fillId="3" borderId="8" xfId="0" applyFont="1" applyFill="1" applyBorder="1" applyAlignment="1">
      <alignment vertical="center" wrapText="1"/>
    </xf>
    <xf numFmtId="0" fontId="12" fillId="3" borderId="9" xfId="0" applyFont="1" applyFill="1" applyBorder="1" applyAlignment="1">
      <alignment vertical="center" wrapText="1"/>
    </xf>
    <xf numFmtId="0" fontId="12" fillId="3" borderId="10" xfId="0" applyFont="1" applyFill="1" applyBorder="1" applyAlignment="1">
      <alignment vertical="center" wrapText="1"/>
    </xf>
    <xf numFmtId="0" fontId="12" fillId="9" borderId="8" xfId="0" applyFont="1" applyFill="1" applyBorder="1" applyAlignment="1">
      <alignment horizontal="left" vertical="top" wrapText="1"/>
    </xf>
    <xf numFmtId="0" fontId="12" fillId="9" borderId="9" xfId="0" applyFont="1" applyFill="1" applyBorder="1" applyAlignment="1">
      <alignment horizontal="left" vertical="top" wrapText="1"/>
    </xf>
    <xf numFmtId="0" fontId="12" fillId="9" borderId="10" xfId="0" applyFont="1" applyFill="1" applyBorder="1" applyAlignment="1">
      <alignment horizontal="left" vertical="top" wrapText="1"/>
    </xf>
    <xf numFmtId="2" fontId="13" fillId="17" borderId="8" xfId="0" applyNumberFormat="1" applyFont="1" applyFill="1" applyBorder="1" applyAlignment="1" applyProtection="1">
      <alignment horizontal="center" vertical="center"/>
      <protection locked="0"/>
    </xf>
    <xf numFmtId="2" fontId="13" fillId="17" borderId="10" xfId="0" applyNumberFormat="1" applyFont="1" applyFill="1" applyBorder="1" applyAlignment="1" applyProtection="1">
      <alignment horizontal="center" vertical="center"/>
      <protection locked="0"/>
    </xf>
    <xf numFmtId="0" fontId="3" fillId="3"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49" fontId="13" fillId="17" borderId="8" xfId="0" applyNumberFormat="1" applyFont="1" applyFill="1" applyBorder="1" applyAlignment="1" applyProtection="1">
      <alignment horizontal="center" vertical="center"/>
      <protection locked="0"/>
    </xf>
    <xf numFmtId="49" fontId="13" fillId="17" borderId="9" xfId="0" applyNumberFormat="1" applyFont="1" applyFill="1" applyBorder="1" applyAlignment="1" applyProtection="1">
      <alignment horizontal="center" vertical="center"/>
      <protection locked="0"/>
    </xf>
    <xf numFmtId="0" fontId="13" fillId="17" borderId="8" xfId="0" applyFont="1" applyFill="1" applyBorder="1" applyAlignment="1" applyProtection="1">
      <alignment horizontal="center" vertical="top"/>
      <protection locked="0"/>
    </xf>
    <xf numFmtId="0" fontId="13" fillId="17" borderId="10" xfId="0" applyFont="1" applyFill="1" applyBorder="1" applyAlignment="1" applyProtection="1">
      <alignment horizontal="center" vertical="top"/>
      <protection locked="0"/>
    </xf>
    <xf numFmtId="0" fontId="13" fillId="17" borderId="9" xfId="0" applyFont="1" applyFill="1" applyBorder="1" applyAlignment="1" applyProtection="1">
      <alignment horizontal="center" vertical="center" wrapText="1"/>
      <protection locked="0"/>
    </xf>
    <xf numFmtId="0" fontId="3" fillId="3" borderId="2" xfId="0" applyFont="1" applyFill="1" applyBorder="1" applyAlignment="1">
      <alignment horizontal="center" vertical="center"/>
    </xf>
    <xf numFmtId="0" fontId="3" fillId="3" borderId="4" xfId="0" applyFont="1" applyFill="1" applyBorder="1" applyAlignment="1">
      <alignment horizontal="center" vertical="center"/>
    </xf>
    <xf numFmtId="0" fontId="3" fillId="17" borderId="8" xfId="0" applyFont="1" applyFill="1" applyBorder="1" applyAlignment="1" applyProtection="1">
      <alignment horizontal="center" vertical="center" wrapText="1"/>
      <protection locked="0"/>
    </xf>
    <xf numFmtId="0" fontId="3" fillId="17" borderId="10" xfId="0" applyFont="1" applyFill="1" applyBorder="1" applyAlignment="1" applyProtection="1">
      <alignment horizontal="center" vertical="center" wrapText="1"/>
      <protection locked="0"/>
    </xf>
    <xf numFmtId="0" fontId="4" fillId="3" borderId="0" xfId="1" quotePrefix="1" applyFont="1" applyFill="1" applyAlignment="1">
      <alignment horizontal="center"/>
    </xf>
    <xf numFmtId="0" fontId="4" fillId="3" borderId="0" xfId="1" applyFont="1" applyFill="1" applyAlignment="1">
      <alignment horizontal="center"/>
    </xf>
    <xf numFmtId="0" fontId="3" fillId="17" borderId="8" xfId="0" applyFont="1" applyFill="1" applyBorder="1" applyAlignment="1" applyProtection="1">
      <alignment horizontal="left" vertical="top"/>
      <protection locked="0"/>
    </xf>
    <xf numFmtId="0" fontId="3" fillId="17" borderId="10" xfId="0" applyFont="1" applyFill="1" applyBorder="1" applyAlignment="1" applyProtection="1">
      <alignment horizontal="left" vertical="top"/>
      <protection locked="0"/>
    </xf>
    <xf numFmtId="0" fontId="4" fillId="3" borderId="0" xfId="1" quotePrefix="1" applyFont="1" applyFill="1" applyAlignment="1">
      <alignment horizontal="center" vertical="center"/>
    </xf>
    <xf numFmtId="0" fontId="3" fillId="3" borderId="8" xfId="0" applyFont="1" applyFill="1" applyBorder="1" applyAlignment="1">
      <alignment horizontal="left" vertical="top"/>
    </xf>
    <xf numFmtId="0" fontId="3" fillId="3" borderId="9" xfId="0" applyFont="1" applyFill="1" applyBorder="1" applyAlignment="1">
      <alignment horizontal="left" vertical="top"/>
    </xf>
    <xf numFmtId="0" fontId="3" fillId="3" borderId="10" xfId="0" applyFont="1" applyFill="1" applyBorder="1" applyAlignment="1">
      <alignment horizontal="left" vertical="top"/>
    </xf>
    <xf numFmtId="0" fontId="15" fillId="3" borderId="14"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4"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35" fillId="8" borderId="1" xfId="0" applyFont="1" applyFill="1" applyBorder="1" applyAlignment="1">
      <alignment horizontal="center" vertical="center" wrapText="1"/>
    </xf>
    <xf numFmtId="0" fontId="3" fillId="5" borderId="13" xfId="0" applyFont="1" applyFill="1" applyBorder="1" applyAlignment="1">
      <alignment horizontal="center" vertical="center"/>
    </xf>
    <xf numFmtId="0" fontId="3" fillId="5" borderId="6" xfId="0" applyFont="1" applyFill="1" applyBorder="1" applyAlignment="1">
      <alignment horizontal="center" vertical="center"/>
    </xf>
    <xf numFmtId="0" fontId="3" fillId="5" borderId="5" xfId="0" applyFont="1" applyFill="1" applyBorder="1" applyAlignment="1">
      <alignment horizontal="center" vertical="center"/>
    </xf>
    <xf numFmtId="0" fontId="72" fillId="6" borderId="8" xfId="0" applyFont="1" applyFill="1" applyBorder="1" applyAlignment="1" applyProtection="1">
      <alignment horizontal="left" vertical="top" wrapText="1"/>
      <protection locked="0"/>
    </xf>
    <xf numFmtId="0" fontId="72" fillId="6" borderId="9" xfId="0" applyFont="1" applyFill="1" applyBorder="1" applyAlignment="1" applyProtection="1">
      <alignment horizontal="left" vertical="top" wrapText="1"/>
      <protection locked="0"/>
    </xf>
    <xf numFmtId="0" fontId="57" fillId="9" borderId="1" xfId="0" applyFont="1" applyFill="1" applyBorder="1" applyAlignment="1">
      <alignment horizontal="center" vertical="center" wrapText="1"/>
    </xf>
    <xf numFmtId="0" fontId="21" fillId="9" borderId="9" xfId="0" applyFont="1" applyFill="1" applyBorder="1" applyAlignment="1">
      <alignment horizontal="center" vertical="top" wrapText="1"/>
    </xf>
    <xf numFmtId="0" fontId="11" fillId="0" borderId="0" xfId="0" applyFont="1" applyBorder="1" applyAlignment="1">
      <alignment horizontal="center" vertical="center"/>
    </xf>
    <xf numFmtId="0" fontId="15" fillId="9" borderId="1" xfId="0" applyFont="1" applyFill="1" applyBorder="1" applyAlignment="1">
      <alignment horizontal="center" vertical="center" wrapText="1"/>
    </xf>
    <xf numFmtId="0" fontId="66" fillId="9" borderId="14" xfId="0" applyFont="1" applyFill="1" applyBorder="1" applyAlignment="1">
      <alignment horizontal="left" vertical="center" wrapText="1"/>
    </xf>
    <xf numFmtId="0" fontId="66" fillId="9" borderId="0" xfId="0" applyFont="1" applyFill="1" applyBorder="1" applyAlignment="1">
      <alignment horizontal="left" vertical="center" wrapText="1"/>
    </xf>
    <xf numFmtId="0" fontId="66" fillId="9" borderId="29" xfId="0" applyFont="1" applyFill="1" applyBorder="1" applyAlignment="1">
      <alignment horizontal="left" vertical="center" wrapText="1"/>
    </xf>
    <xf numFmtId="0" fontId="42" fillId="9" borderId="11" xfId="0" applyFont="1" applyFill="1" applyBorder="1" applyAlignment="1">
      <alignment horizontal="center" vertical="center" wrapText="1"/>
    </xf>
    <xf numFmtId="0" fontId="42" fillId="9" borderId="15" xfId="0" applyFont="1" applyFill="1" applyBorder="1" applyAlignment="1">
      <alignment horizontal="center" vertical="center" wrapText="1"/>
    </xf>
    <xf numFmtId="0" fontId="3" fillId="4" borderId="7" xfId="0" applyFont="1" applyFill="1" applyBorder="1" applyAlignment="1">
      <alignment horizontal="center"/>
    </xf>
    <xf numFmtId="0" fontId="3" fillId="4" borderId="0" xfId="0" applyFont="1" applyFill="1" applyBorder="1" applyAlignment="1">
      <alignment horizontal="center"/>
    </xf>
    <xf numFmtId="0" fontId="15" fillId="9" borderId="11" xfId="0" applyFont="1" applyFill="1" applyBorder="1" applyAlignment="1">
      <alignment horizontal="center" vertical="center" wrapText="1"/>
    </xf>
    <xf numFmtId="0" fontId="15" fillId="9" borderId="12" xfId="0" applyFont="1" applyFill="1" applyBorder="1" applyAlignment="1">
      <alignment horizontal="center" vertical="center" wrapText="1"/>
    </xf>
    <xf numFmtId="0" fontId="11" fillId="9" borderId="5" xfId="0" applyFont="1" applyFill="1" applyBorder="1" applyAlignment="1">
      <alignment horizontal="left" vertical="center" wrapText="1"/>
    </xf>
    <xf numFmtId="0" fontId="11" fillId="9" borderId="4" xfId="0" applyFont="1" applyFill="1" applyBorder="1" applyAlignment="1">
      <alignment horizontal="left" vertical="center" wrapText="1"/>
    </xf>
    <xf numFmtId="0" fontId="12" fillId="9" borderId="11" xfId="0" applyFont="1" applyFill="1" applyBorder="1" applyAlignment="1">
      <alignment horizontal="center" vertical="center" wrapText="1"/>
    </xf>
    <xf numFmtId="0" fontId="12" fillId="9" borderId="15" xfId="0" applyFont="1" applyFill="1" applyBorder="1" applyAlignment="1">
      <alignment horizontal="center" vertical="center" wrapText="1"/>
    </xf>
    <xf numFmtId="0" fontId="12" fillId="9" borderId="12" xfId="0" applyFont="1" applyFill="1" applyBorder="1" applyAlignment="1">
      <alignment horizontal="center" vertical="center" wrapText="1"/>
    </xf>
    <xf numFmtId="0" fontId="42" fillId="3" borderId="1" xfId="0" applyFont="1" applyFill="1" applyBorder="1" applyAlignment="1">
      <alignment horizontal="left" vertical="top" wrapText="1"/>
    </xf>
    <xf numFmtId="0" fontId="21" fillId="8" borderId="11" xfId="0" applyFont="1" applyFill="1" applyBorder="1" applyAlignment="1">
      <alignment horizontal="center" vertical="top" wrapText="1"/>
    </xf>
    <xf numFmtId="0" fontId="21" fillId="8" borderId="15" xfId="0" applyFont="1" applyFill="1" applyBorder="1" applyAlignment="1">
      <alignment horizontal="center" vertical="top" wrapText="1"/>
    </xf>
    <xf numFmtId="0" fontId="21" fillId="8" borderId="12" xfId="0" applyFont="1" applyFill="1" applyBorder="1" applyAlignment="1">
      <alignment horizontal="center" vertical="top" wrapText="1"/>
    </xf>
    <xf numFmtId="0" fontId="21" fillId="9" borderId="11" xfId="0" applyFont="1" applyFill="1" applyBorder="1" applyAlignment="1">
      <alignment horizontal="center" vertical="center" wrapText="1"/>
    </xf>
    <xf numFmtId="0" fontId="21" fillId="9" borderId="12" xfId="0" applyFont="1" applyFill="1" applyBorder="1" applyAlignment="1">
      <alignment horizontal="center" vertical="center" wrapText="1"/>
    </xf>
    <xf numFmtId="0" fontId="42" fillId="3" borderId="8" xfId="0" applyFont="1" applyFill="1" applyBorder="1" applyAlignment="1">
      <alignment horizontal="left" vertical="top" wrapText="1"/>
    </xf>
    <xf numFmtId="0" fontId="42" fillId="3" borderId="9" xfId="0" applyFont="1" applyFill="1" applyBorder="1" applyAlignment="1">
      <alignment horizontal="left" vertical="top" wrapText="1"/>
    </xf>
    <xf numFmtId="0" fontId="42" fillId="3" borderId="10" xfId="0" applyFont="1" applyFill="1" applyBorder="1" applyAlignment="1">
      <alignment horizontal="left" vertical="top" wrapText="1"/>
    </xf>
    <xf numFmtId="0" fontId="42" fillId="9" borderId="29"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12" xfId="0" applyFont="1" applyFill="1" applyBorder="1" applyAlignment="1">
      <alignment horizontal="center" vertical="center" wrapText="1"/>
    </xf>
    <xf numFmtId="0" fontId="12" fillId="10" borderId="11" xfId="0" applyFont="1" applyFill="1" applyBorder="1" applyAlignment="1">
      <alignment horizontal="center" vertical="center" wrapText="1"/>
    </xf>
    <xf numFmtId="0" fontId="12" fillId="10" borderId="15" xfId="0" applyFont="1" applyFill="1" applyBorder="1" applyAlignment="1">
      <alignment horizontal="center" vertical="center" wrapText="1"/>
    </xf>
    <xf numFmtId="0" fontId="12" fillId="10" borderId="12" xfId="0" applyFont="1" applyFill="1" applyBorder="1" applyAlignment="1">
      <alignment horizontal="center" vertical="center" wrapText="1"/>
    </xf>
    <xf numFmtId="0" fontId="12" fillId="3" borderId="11" xfId="0" applyFont="1" applyFill="1" applyBorder="1" applyAlignment="1">
      <alignment horizontal="left" vertical="center" wrapText="1"/>
    </xf>
    <xf numFmtId="0" fontId="12" fillId="3" borderId="15"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42" fillId="0" borderId="7" xfId="0" applyFont="1" applyBorder="1" applyAlignment="1">
      <alignment horizontal="center" vertical="center" wrapText="1"/>
    </xf>
    <xf numFmtId="0" fontId="3" fillId="5" borderId="0" xfId="0" applyFont="1" applyFill="1" applyBorder="1" applyAlignment="1">
      <alignment horizontal="center" vertical="center"/>
    </xf>
    <xf numFmtId="0" fontId="15" fillId="3" borderId="8" xfId="0" applyFont="1" applyFill="1" applyBorder="1" applyAlignment="1">
      <alignment horizontal="center" vertical="top" wrapText="1"/>
    </xf>
    <xf numFmtId="0" fontId="15" fillId="3" borderId="9" xfId="0" applyFont="1" applyFill="1" applyBorder="1" applyAlignment="1">
      <alignment horizontal="center" vertical="top" wrapText="1"/>
    </xf>
    <xf numFmtId="0" fontId="12" fillId="9" borderId="13" xfId="0" applyFont="1" applyFill="1" applyBorder="1" applyAlignment="1">
      <alignment horizontal="center" vertical="center" wrapText="1"/>
    </xf>
    <xf numFmtId="0" fontId="12" fillId="9" borderId="14" xfId="0" applyFont="1" applyFill="1" applyBorder="1" applyAlignment="1">
      <alignment horizontal="center" vertical="center" wrapText="1"/>
    </xf>
    <xf numFmtId="0" fontId="12" fillId="9" borderId="2" xfId="0" applyFont="1" applyFill="1" applyBorder="1" applyAlignment="1">
      <alignment horizontal="center" vertical="center" wrapText="1"/>
    </xf>
    <xf numFmtId="0" fontId="55" fillId="9" borderId="11" xfId="0" applyFont="1" applyFill="1" applyBorder="1" applyAlignment="1">
      <alignment horizontal="center" vertical="center" wrapText="1"/>
    </xf>
    <xf numFmtId="0" fontId="55" fillId="9" borderId="12" xfId="0" applyFont="1" applyFill="1" applyBorder="1" applyAlignment="1">
      <alignment horizontal="center" vertical="center" wrapText="1"/>
    </xf>
    <xf numFmtId="0" fontId="47" fillId="9" borderId="11" xfId="0" applyFont="1" applyFill="1" applyBorder="1" applyAlignment="1">
      <alignment horizontal="center" vertical="center" wrapText="1"/>
    </xf>
    <xf numFmtId="0" fontId="47" fillId="9" borderId="15" xfId="0" applyFont="1" applyFill="1" applyBorder="1" applyAlignment="1">
      <alignment horizontal="center" vertical="center" wrapText="1"/>
    </xf>
    <xf numFmtId="0" fontId="47" fillId="9" borderId="12" xfId="0" applyFont="1" applyFill="1" applyBorder="1" applyAlignment="1">
      <alignment horizontal="center" vertical="center" wrapText="1"/>
    </xf>
    <xf numFmtId="0" fontId="55" fillId="9" borderId="15" xfId="0" applyFont="1" applyFill="1" applyBorder="1" applyAlignment="1">
      <alignment horizontal="center" vertical="center"/>
    </xf>
    <xf numFmtId="0" fontId="55" fillId="9" borderId="12" xfId="0" applyFont="1" applyFill="1" applyBorder="1" applyAlignment="1">
      <alignment horizontal="center" vertical="center"/>
    </xf>
    <xf numFmtId="0" fontId="55" fillId="9" borderId="15" xfId="0" applyFont="1" applyFill="1" applyBorder="1" applyAlignment="1">
      <alignment horizontal="center" vertical="center" wrapText="1"/>
    </xf>
    <xf numFmtId="0" fontId="11" fillId="5" borderId="8" xfId="0" applyFont="1" applyFill="1" applyBorder="1" applyAlignment="1">
      <alignment horizontal="center" vertical="top" wrapText="1"/>
    </xf>
    <xf numFmtId="0" fontId="11" fillId="5" borderId="9" xfId="0" applyFont="1" applyFill="1" applyBorder="1" applyAlignment="1">
      <alignment horizontal="center" vertical="top" wrapText="1"/>
    </xf>
    <xf numFmtId="0" fontId="11" fillId="5" borderId="10" xfId="0" applyFont="1" applyFill="1" applyBorder="1" applyAlignment="1">
      <alignment horizontal="center" vertical="top" wrapText="1"/>
    </xf>
    <xf numFmtId="0" fontId="15" fillId="3" borderId="8" xfId="0" applyFont="1" applyFill="1" applyBorder="1" applyAlignment="1">
      <alignment horizontal="center" vertical="center"/>
    </xf>
    <xf numFmtId="0" fontId="15" fillId="3" borderId="9" xfId="0" applyFont="1" applyFill="1" applyBorder="1" applyAlignment="1">
      <alignment horizontal="center" vertical="center"/>
    </xf>
    <xf numFmtId="0" fontId="15" fillId="3" borderId="10" xfId="0" applyFont="1" applyFill="1" applyBorder="1" applyAlignment="1">
      <alignment horizontal="center" vertical="center"/>
    </xf>
    <xf numFmtId="0" fontId="11" fillId="3" borderId="8" xfId="1" applyFont="1" applyFill="1" applyBorder="1" applyAlignment="1">
      <alignment horizontal="left" vertical="center" wrapText="1"/>
    </xf>
    <xf numFmtId="0" fontId="11" fillId="3" borderId="9" xfId="1"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10" xfId="0" applyFont="1" applyFill="1" applyBorder="1" applyAlignment="1">
      <alignment horizontal="left" vertical="center" wrapText="1"/>
    </xf>
    <xf numFmtId="9" fontId="60" fillId="15" borderId="13" xfId="3" applyFont="1" applyFill="1" applyBorder="1" applyAlignment="1">
      <alignment horizontal="left" vertical="center"/>
    </xf>
    <xf numFmtId="9" fontId="60" fillId="15" borderId="6" xfId="3" applyFont="1" applyFill="1" applyBorder="1" applyAlignment="1">
      <alignment horizontal="left" vertical="center"/>
    </xf>
    <xf numFmtId="9" fontId="60" fillId="15" borderId="5" xfId="3" applyFont="1" applyFill="1" applyBorder="1" applyAlignment="1">
      <alignment horizontal="left" vertical="center"/>
    </xf>
    <xf numFmtId="0" fontId="26" fillId="7" borderId="9" xfId="0" applyFont="1" applyFill="1" applyBorder="1" applyAlignment="1">
      <alignment horizontal="left" vertical="center"/>
    </xf>
    <xf numFmtId="0" fontId="15" fillId="3" borderId="8"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4" fillId="9" borderId="8" xfId="0" applyFont="1" applyFill="1" applyBorder="1" applyAlignment="1">
      <alignment horizontal="left" vertical="center" wrapText="1"/>
    </xf>
    <xf numFmtId="0" fontId="14" fillId="9" borderId="9" xfId="0" applyFont="1" applyFill="1" applyBorder="1" applyAlignment="1">
      <alignment horizontal="left" vertical="center" wrapText="1"/>
    </xf>
    <xf numFmtId="0" fontId="14" fillId="9" borderId="10" xfId="0" applyFont="1" applyFill="1" applyBorder="1" applyAlignment="1">
      <alignment horizontal="left" vertical="center" wrapText="1"/>
    </xf>
    <xf numFmtId="0" fontId="15" fillId="3" borderId="10" xfId="0" applyFont="1" applyFill="1" applyBorder="1" applyAlignment="1">
      <alignment horizontal="left" vertical="center" wrapText="1"/>
    </xf>
    <xf numFmtId="0" fontId="15" fillId="3" borderId="8" xfId="0" applyFont="1" applyFill="1" applyBorder="1" applyAlignment="1">
      <alignment horizontal="left" vertical="center"/>
    </xf>
    <xf numFmtId="0" fontId="15" fillId="3" borderId="9" xfId="0" applyFont="1" applyFill="1" applyBorder="1" applyAlignment="1">
      <alignment horizontal="left" vertical="center"/>
    </xf>
    <xf numFmtId="0" fontId="15" fillId="3" borderId="10" xfId="0" applyFont="1" applyFill="1" applyBorder="1" applyAlignment="1">
      <alignment horizontal="left" vertical="center"/>
    </xf>
  </cellXfs>
  <cellStyles count="8">
    <cellStyle name="Bad" xfId="6" builtinId="27"/>
    <cellStyle name="hide_border" xfId="2"/>
    <cellStyle name="Hyperlink" xfId="1" builtinId="8"/>
    <cellStyle name="Normal" xfId="0" builtinId="0"/>
    <cellStyle name="Normal 16" xfId="5"/>
    <cellStyle name="Normal 8 8" xfId="4"/>
    <cellStyle name="Percent" xfId="3" builtinId="5"/>
    <cellStyle name="popup" xfId="7"/>
  </cellStyles>
  <dxfs count="0"/>
  <tableStyles count="0" defaultTableStyle="TableStyleMedium2" defaultPivotStyle="PivotStyleLight16"/>
  <colors>
    <mruColors>
      <color rgb="FFC6FFF6"/>
      <color rgb="FFF2F0D8"/>
      <color rgb="FFF2F1D5"/>
      <color rgb="FFFF9300"/>
      <color rgb="FFDEF2CF"/>
      <color rgb="FFFEFFE8"/>
      <color rgb="FFFCFF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radarChart>
        <c:radarStyle val="marker"/>
        <c:varyColors val="0"/>
        <c:ser>
          <c:idx val="0"/>
          <c:order val="0"/>
          <c:spPr>
            <a:ln w="28575" cap="rnd">
              <a:solidFill>
                <a:srgbClr val="FFFF00"/>
              </a:solidFill>
            </a:ln>
            <a:effectLst>
              <a:glow rad="76200">
                <a:schemeClr val="accent1">
                  <a:satMod val="175000"/>
                  <a:alpha val="34000"/>
                </a:schemeClr>
              </a:glow>
            </a:effectLst>
          </c:spPr>
          <c:marker>
            <c:symbol val="none"/>
          </c:marker>
          <c:cat>
            <c:strRef>
              <c:f>'Shelter Summary'!$B$7:$B$15</c:f>
              <c:strCache>
                <c:ptCount val="9"/>
                <c:pt idx="0">
                  <c:v>Pre-construction</c:v>
                </c:pt>
                <c:pt idx="1">
                  <c:v>Construction &amp; Flexibility</c:v>
                </c:pt>
                <c:pt idx="2">
                  <c:v>Lifetime &amp; Maintenance</c:v>
                </c:pt>
                <c:pt idx="3">
                  <c:v>Comfort</c:v>
                </c:pt>
                <c:pt idx="4">
                  <c:v>Sustainability</c:v>
                </c:pt>
                <c:pt idx="5">
                  <c:v>Safety &amp; Access</c:v>
                </c:pt>
                <c:pt idx="6">
                  <c:v>Protection from Environment</c:v>
                </c:pt>
                <c:pt idx="7">
                  <c:v>Privacy</c:v>
                </c:pt>
                <c:pt idx="8">
                  <c:v>Socio-cultural &amp; psycho-emotional</c:v>
                </c:pt>
              </c:strCache>
            </c:strRef>
          </c:cat>
          <c:val>
            <c:numRef>
              <c:f>'Shelter Summary'!$C$7:$C$15</c:f>
              <c:numCache>
                <c:formatCode>General</c:formatCode>
                <c:ptCount val="9"/>
              </c:numCache>
            </c:numRef>
          </c:val>
          <c:extLst>
            <c:ext xmlns:c16="http://schemas.microsoft.com/office/drawing/2014/chart" uri="{C3380CC4-5D6E-409C-BE32-E72D297353CC}">
              <c16:uniqueId val="{00000000-A206-5148-A2B9-9ECF9B15D2FA}"/>
            </c:ext>
          </c:extLst>
        </c:ser>
        <c:ser>
          <c:idx val="1"/>
          <c:order val="1"/>
          <c:spPr>
            <a:ln w="28575" cap="rnd">
              <a:solidFill>
                <a:schemeClr val="accent2"/>
              </a:solidFill>
            </a:ln>
            <a:effectLst>
              <a:glow rad="76200">
                <a:schemeClr val="accent2">
                  <a:satMod val="175000"/>
                  <a:alpha val="34000"/>
                </a:schemeClr>
              </a:glow>
            </a:effectLst>
          </c:spPr>
          <c:marker>
            <c:symbol val="none"/>
          </c:marker>
          <c:cat>
            <c:strRef>
              <c:f>'Shelter Summary'!$B$7:$B$15</c:f>
              <c:strCache>
                <c:ptCount val="9"/>
                <c:pt idx="0">
                  <c:v>Pre-construction</c:v>
                </c:pt>
                <c:pt idx="1">
                  <c:v>Construction &amp; Flexibility</c:v>
                </c:pt>
                <c:pt idx="2">
                  <c:v>Lifetime &amp; Maintenance</c:v>
                </c:pt>
                <c:pt idx="3">
                  <c:v>Comfort</c:v>
                </c:pt>
                <c:pt idx="4">
                  <c:v>Sustainability</c:v>
                </c:pt>
                <c:pt idx="5">
                  <c:v>Safety &amp; Access</c:v>
                </c:pt>
                <c:pt idx="6">
                  <c:v>Protection from Environment</c:v>
                </c:pt>
                <c:pt idx="7">
                  <c:v>Privacy</c:v>
                </c:pt>
                <c:pt idx="8">
                  <c:v>Socio-cultural &amp; psycho-emotional</c:v>
                </c:pt>
              </c:strCache>
            </c:strRef>
          </c:cat>
          <c:val>
            <c:numRef>
              <c:f>'Shelter Summary'!$D$7:$D$15</c:f>
              <c:numCache>
                <c:formatCode>General</c:formatCode>
                <c:ptCount val="9"/>
              </c:numCache>
            </c:numRef>
          </c:val>
          <c:extLst>
            <c:ext xmlns:c16="http://schemas.microsoft.com/office/drawing/2014/chart" uri="{C3380CC4-5D6E-409C-BE32-E72D297353CC}">
              <c16:uniqueId val="{00000006-86D7-48B6-8DB0-54CAB18E4B21}"/>
            </c:ext>
          </c:extLst>
        </c:ser>
        <c:ser>
          <c:idx val="2"/>
          <c:order val="2"/>
          <c:spPr>
            <a:ln w="28575" cap="rnd">
              <a:solidFill>
                <a:srgbClr val="FFC000">
                  <a:lumMod val="40000"/>
                  <a:lumOff val="60000"/>
                </a:srgbClr>
              </a:solidFill>
            </a:ln>
            <a:effectLst>
              <a:glow rad="76200">
                <a:schemeClr val="accent3">
                  <a:satMod val="175000"/>
                  <a:alpha val="34000"/>
                </a:schemeClr>
              </a:glow>
            </a:effectLst>
          </c:spPr>
          <c:marker>
            <c:symbol val="none"/>
          </c:marker>
          <c:cat>
            <c:strRef>
              <c:f>'Shelter Summary'!$B$7:$B$15</c:f>
              <c:strCache>
                <c:ptCount val="9"/>
                <c:pt idx="0">
                  <c:v>Pre-construction</c:v>
                </c:pt>
                <c:pt idx="1">
                  <c:v>Construction &amp; Flexibility</c:v>
                </c:pt>
                <c:pt idx="2">
                  <c:v>Lifetime &amp; Maintenance</c:v>
                </c:pt>
                <c:pt idx="3">
                  <c:v>Comfort</c:v>
                </c:pt>
                <c:pt idx="4">
                  <c:v>Sustainability</c:v>
                </c:pt>
                <c:pt idx="5">
                  <c:v>Safety &amp; Access</c:v>
                </c:pt>
                <c:pt idx="6">
                  <c:v>Protection from Environment</c:v>
                </c:pt>
                <c:pt idx="7">
                  <c:v>Privacy</c:v>
                </c:pt>
                <c:pt idx="8">
                  <c:v>Socio-cultural &amp; psycho-emotional</c:v>
                </c:pt>
              </c:strCache>
            </c:strRef>
          </c:cat>
          <c:val>
            <c:numRef>
              <c:f>'Shelter Summary'!$G$7:$G$15</c:f>
              <c:numCache>
                <c:formatCode>0%</c:formatCode>
                <c:ptCount val="9"/>
                <c:pt idx="0">
                  <c:v>0.63888888888888884</c:v>
                </c:pt>
                <c:pt idx="1">
                  <c:v>0.67142857142857137</c:v>
                </c:pt>
                <c:pt idx="2">
                  <c:v>0.78333333333333333</c:v>
                </c:pt>
                <c:pt idx="3">
                  <c:v>0.66666666666666663</c:v>
                </c:pt>
                <c:pt idx="4">
                  <c:v>0.41666666666666669</c:v>
                </c:pt>
                <c:pt idx="5">
                  <c:v>0.71875</c:v>
                </c:pt>
                <c:pt idx="6">
                  <c:v>0.75</c:v>
                </c:pt>
                <c:pt idx="7">
                  <c:v>0.66666666666666663</c:v>
                </c:pt>
                <c:pt idx="8">
                  <c:v>0.54166666666666663</c:v>
                </c:pt>
              </c:numCache>
            </c:numRef>
          </c:val>
          <c:extLst>
            <c:ext xmlns:c16="http://schemas.microsoft.com/office/drawing/2014/chart" uri="{C3380CC4-5D6E-409C-BE32-E72D297353CC}">
              <c16:uniqueId val="{00000007-86D7-48B6-8DB0-54CAB18E4B21}"/>
            </c:ext>
          </c:extLst>
        </c:ser>
        <c:ser>
          <c:idx val="3"/>
          <c:order val="3"/>
          <c:spPr>
            <a:ln w="28575" cap="rnd">
              <a:solidFill>
                <a:schemeClr val="accent4"/>
              </a:solidFill>
            </a:ln>
            <a:effectLst>
              <a:glow rad="76200">
                <a:schemeClr val="accent4">
                  <a:satMod val="175000"/>
                  <a:alpha val="34000"/>
                </a:schemeClr>
              </a:glow>
            </a:effectLst>
          </c:spPr>
          <c:marker>
            <c:symbol val="none"/>
          </c:marker>
          <c:cat>
            <c:strRef>
              <c:f>'Shelter Summary'!$B$7:$B$15</c:f>
              <c:strCache>
                <c:ptCount val="9"/>
                <c:pt idx="0">
                  <c:v>Pre-construction</c:v>
                </c:pt>
                <c:pt idx="1">
                  <c:v>Construction &amp; Flexibility</c:v>
                </c:pt>
                <c:pt idx="2">
                  <c:v>Lifetime &amp; Maintenance</c:v>
                </c:pt>
                <c:pt idx="3">
                  <c:v>Comfort</c:v>
                </c:pt>
                <c:pt idx="4">
                  <c:v>Sustainability</c:v>
                </c:pt>
                <c:pt idx="5">
                  <c:v>Safety &amp; Access</c:v>
                </c:pt>
                <c:pt idx="6">
                  <c:v>Protection from Environment</c:v>
                </c:pt>
                <c:pt idx="7">
                  <c:v>Privacy</c:v>
                </c:pt>
                <c:pt idx="8">
                  <c:v>Socio-cultural &amp; psycho-emotional</c:v>
                </c:pt>
              </c:strCache>
            </c:strRef>
          </c:cat>
          <c:val>
            <c:numRef>
              <c:f>'Shelter Summary'!$H$7:$H$15</c:f>
              <c:numCache>
                <c:formatCode>0%</c:formatCode>
                <c:ptCount val="9"/>
              </c:numCache>
            </c:numRef>
          </c:val>
          <c:extLst>
            <c:ext xmlns:c16="http://schemas.microsoft.com/office/drawing/2014/chart" uri="{C3380CC4-5D6E-409C-BE32-E72D297353CC}">
              <c16:uniqueId val="{00000008-86D7-48B6-8DB0-54CAB18E4B21}"/>
            </c:ext>
          </c:extLst>
        </c:ser>
        <c:ser>
          <c:idx val="4"/>
          <c:order val="4"/>
          <c:spPr>
            <a:ln w="28575" cap="rnd">
              <a:solidFill>
                <a:schemeClr val="accent5"/>
              </a:solidFill>
            </a:ln>
            <a:effectLst>
              <a:glow rad="76200">
                <a:schemeClr val="accent5">
                  <a:satMod val="175000"/>
                  <a:alpha val="34000"/>
                </a:schemeClr>
              </a:glow>
            </a:effectLst>
          </c:spPr>
          <c:marker>
            <c:symbol val="none"/>
          </c:marker>
          <c:cat>
            <c:strRef>
              <c:f>'Shelter Summary'!$B$7:$B$15</c:f>
              <c:strCache>
                <c:ptCount val="9"/>
                <c:pt idx="0">
                  <c:v>Pre-construction</c:v>
                </c:pt>
                <c:pt idx="1">
                  <c:v>Construction &amp; Flexibility</c:v>
                </c:pt>
                <c:pt idx="2">
                  <c:v>Lifetime &amp; Maintenance</c:v>
                </c:pt>
                <c:pt idx="3">
                  <c:v>Comfort</c:v>
                </c:pt>
                <c:pt idx="4">
                  <c:v>Sustainability</c:v>
                </c:pt>
                <c:pt idx="5">
                  <c:v>Safety &amp; Access</c:v>
                </c:pt>
                <c:pt idx="6">
                  <c:v>Protection from Environment</c:v>
                </c:pt>
                <c:pt idx="7">
                  <c:v>Privacy</c:v>
                </c:pt>
                <c:pt idx="8">
                  <c:v>Socio-cultural &amp; psycho-emotional</c:v>
                </c:pt>
              </c:strCache>
            </c:strRef>
          </c:cat>
          <c:val>
            <c:numRef>
              <c:f>'Shelter Summary'!$I$7:$I$15</c:f>
              <c:numCache>
                <c:formatCode>0%</c:formatCode>
                <c:ptCount val="9"/>
              </c:numCache>
            </c:numRef>
          </c:val>
          <c:extLst>
            <c:ext xmlns:c16="http://schemas.microsoft.com/office/drawing/2014/chart" uri="{C3380CC4-5D6E-409C-BE32-E72D297353CC}">
              <c16:uniqueId val="{00000009-86D7-48B6-8DB0-54CAB18E4B21}"/>
            </c:ext>
          </c:extLst>
        </c:ser>
        <c:dLbls>
          <c:showLegendKey val="0"/>
          <c:showVal val="0"/>
          <c:showCatName val="0"/>
          <c:showSerName val="0"/>
          <c:showPercent val="0"/>
          <c:showBubbleSize val="0"/>
        </c:dLbls>
        <c:axId val="750515135"/>
        <c:axId val="712507439"/>
      </c:radarChart>
      <c:catAx>
        <c:axId val="750515135"/>
        <c:scaling>
          <c:orientation val="minMax"/>
        </c:scaling>
        <c:delete val="0"/>
        <c:axPos val="b"/>
        <c:majorGridlines>
          <c:spPr>
            <a:ln w="9525" cap="flat" cmpd="sng" algn="ctr">
              <a:solidFill>
                <a:schemeClr val="lt1">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FFFF00"/>
                </a:solidFill>
                <a:latin typeface="+mn-lt"/>
                <a:ea typeface="+mn-ea"/>
                <a:cs typeface="+mn-cs"/>
              </a:defRPr>
            </a:pPr>
            <a:endParaRPr lang="en-US"/>
          </a:p>
        </c:txPr>
        <c:crossAx val="712507439"/>
        <c:crosses val="autoZero"/>
        <c:auto val="1"/>
        <c:lblAlgn val="ctr"/>
        <c:lblOffset val="100"/>
        <c:noMultiLvlLbl val="0"/>
      </c:catAx>
      <c:valAx>
        <c:axId val="712507439"/>
        <c:scaling>
          <c:orientation val="minMax"/>
        </c:scaling>
        <c:delete val="0"/>
        <c:axPos val="l"/>
        <c:majorGridlines>
          <c:spPr>
            <a:ln w="9525" cap="flat" cmpd="sng" algn="ctr">
              <a:solidFill>
                <a:schemeClr val="lt1">
                  <a:alpha val="2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505151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0">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75000"/>
      </a:schemeClr>
    </cs:fontRef>
    <cs:spPr>
      <a:solidFill>
        <a:schemeClr val="dk1">
          <a:lumMod val="75000"/>
          <a:lumOff val="25000"/>
        </a:schemeClr>
      </a:solidFill>
      <a:ln>
        <a:solidFill>
          <a:schemeClr val="lt1">
            <a:lumMod val="75000"/>
          </a:schemeClr>
        </a:solidFill>
      </a:ln>
      <a:effectLst>
        <a:glow rad="63500">
          <a:schemeClr val="lt1">
            <a:lumMod val="75000"/>
            <a:alpha val="15000"/>
          </a:schemeClr>
        </a:glow>
      </a:effectLst>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
  <cs:dataPoint3D>
    <cs:lnRef idx="0">
      <cs:styleClr val="auto"/>
    </cs:lnRef>
    <cs:fillRef idx="0">
      <cs:styleClr val="auto"/>
    </cs:fillRef>
    <cs:effectRef idx="0">
      <cs:styleClr val="auto"/>
    </cs:effectRef>
    <cs:fontRef idx="minor">
      <a:schemeClr val="dk1"/>
    </cs:fontRef>
    <cs:spPr>
      <a:solidFill>
        <a:schemeClr val="phClr">
          <a:alpha val="69804"/>
        </a:schemeClr>
      </a:solidFill>
      <a:ln w="9525" cap="flat" cmpd="sng" algn="ctr">
        <a:solidFill>
          <a:schemeClr val="phClr">
            <a:alpha val="69804"/>
          </a:schemeClr>
        </a:solidFill>
        <a:miter lim="800000"/>
      </a:ln>
      <a:effectLst>
        <a:glow rad="76200">
          <a:schemeClr val="phClr">
            <a:satMod val="175000"/>
            <a:alpha val="34000"/>
          </a:schemeClr>
        </a:glow>
      </a:effectLst>
    </cs:spPr>
  </cs:dataPoint3D>
  <cs:dataPointLine>
    <cs:lnRef idx="0">
      <cs:styleClr val="auto"/>
    </cs:lnRef>
    <cs:fillRef idx="0">
      <cs:styleClr val="auto"/>
    </cs:fillRef>
    <cs:effectRef idx="0">
      <cs:styleClr val="auto"/>
    </cs:effectRef>
    <cs:fontRef idx="minor">
      <a:schemeClr val="dk1"/>
    </cs:fontRef>
    <cs:spPr>
      <a:ln w="28575" cap="rnd">
        <a:solidFill>
          <a:schemeClr val="phClr"/>
        </a:solidFill>
      </a:ln>
      <a:effectLst>
        <a:glow rad="76200">
          <a:schemeClr val="phClr">
            <a:satMod val="175000"/>
            <a:alpha val="3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lt1">
            <a:alpha val="20000"/>
          </a:schemeClr>
        </a:solidFill>
        <a:round/>
      </a:ln>
    </cs:spPr>
  </cs:gridlineMajor>
  <cs:gridlineMinor>
    <cs:lnRef idx="0"/>
    <cs:fillRef idx="0"/>
    <cs:effectRef idx="0"/>
    <cs:fontRef idx="minor">
      <a:schemeClr val="dk1"/>
    </cs:fontRef>
    <cs:spPr>
      <a:ln w="9525" cap="flat" cmpd="sng" algn="ctr">
        <a:solidFill>
          <a:schemeClr val="lt1">
            <a:alpha val="20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0" kern="1200" cap="none" spc="5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4.gif"/><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hyperlink" Target="#'Shelter data (2)'!A1"/></Relationships>
</file>

<file path=xl/drawings/_rels/drawing5.xml.rels><?xml version="1.0" encoding="UTF-8" standalone="yes"?>
<Relationships xmlns="http://schemas.openxmlformats.org/package/2006/relationships"><Relationship Id="rId1" Type="http://schemas.openxmlformats.org/officeDocument/2006/relationships/hyperlink" Target="#'Shelter data (3)'!A1"/></Relationships>
</file>

<file path=xl/drawings/_rels/drawing6.xml.rels><?xml version="1.0" encoding="UTF-8" standalone="yes"?>
<Relationships xmlns="http://schemas.openxmlformats.org/package/2006/relationships"><Relationship Id="rId1" Type="http://schemas.openxmlformats.org/officeDocument/2006/relationships/hyperlink" Target="#'Shelter Summary'!A1"/></Relationships>
</file>

<file path=xl/drawings/_rels/drawing7.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192760</xdr:colOff>
      <xdr:row>53</xdr:row>
      <xdr:rowOff>85601</xdr:rowOff>
    </xdr:from>
    <xdr:to>
      <xdr:col>1</xdr:col>
      <xdr:colOff>831702</xdr:colOff>
      <xdr:row>55</xdr:row>
      <xdr:rowOff>45213</xdr:rowOff>
    </xdr:to>
    <xdr:sp macro="" textlink="">
      <xdr:nvSpPr>
        <xdr:cNvPr id="2" name="Rounded Rectangle 1">
          <a:extLst>
            <a:ext uri="{FF2B5EF4-FFF2-40B4-BE49-F238E27FC236}">
              <a16:creationId xmlns:a16="http://schemas.microsoft.com/office/drawing/2014/main" id="{00000000-0008-0000-0000-000002000000}"/>
            </a:ext>
          </a:extLst>
        </xdr:cNvPr>
        <xdr:cNvSpPr/>
      </xdr:nvSpPr>
      <xdr:spPr>
        <a:xfrm>
          <a:off x="383260" y="4940465"/>
          <a:ext cx="638942" cy="265566"/>
        </a:xfrm>
        <a:prstGeom prst="round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623677</xdr:colOff>
      <xdr:row>1</xdr:row>
      <xdr:rowOff>210958</xdr:rowOff>
    </xdr:from>
    <xdr:to>
      <xdr:col>8</xdr:col>
      <xdr:colOff>1210235</xdr:colOff>
      <xdr:row>1</xdr:row>
      <xdr:rowOff>747376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495559" y="423870"/>
          <a:ext cx="1460617" cy="536418"/>
        </a:xfrm>
        <a:prstGeom prst="rect">
          <a:avLst/>
        </a:prstGeom>
      </xdr:spPr>
    </xdr:pic>
    <xdr:clientData/>
  </xdr:twoCellAnchor>
  <xdr:twoCellAnchor>
    <xdr:from>
      <xdr:col>8</xdr:col>
      <xdr:colOff>132774</xdr:colOff>
      <xdr:row>53</xdr:row>
      <xdr:rowOff>86591</xdr:rowOff>
    </xdr:from>
    <xdr:to>
      <xdr:col>8</xdr:col>
      <xdr:colOff>1117025</xdr:colOff>
      <xdr:row>55</xdr:row>
      <xdr:rowOff>47888</xdr:rowOff>
    </xdr:to>
    <xdr:sp macro="" textlink="">
      <xdr:nvSpPr>
        <xdr:cNvPr id="6" name="Rounded Rectangle 5">
          <a:extLst>
            <a:ext uri="{FF2B5EF4-FFF2-40B4-BE49-F238E27FC236}">
              <a16:creationId xmlns:a16="http://schemas.microsoft.com/office/drawing/2014/main" id="{00000000-0008-0000-0000-000006000000}"/>
            </a:ext>
          </a:extLst>
        </xdr:cNvPr>
        <xdr:cNvSpPr/>
      </xdr:nvSpPr>
      <xdr:spPr>
        <a:xfrm>
          <a:off x="6881092" y="4941455"/>
          <a:ext cx="984251" cy="267251"/>
        </a:xfrm>
        <a:prstGeom prst="round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196663</xdr:colOff>
      <xdr:row>1</xdr:row>
      <xdr:rowOff>285209</xdr:rowOff>
    </xdr:from>
    <xdr:to>
      <xdr:col>7</xdr:col>
      <xdr:colOff>616325</xdr:colOff>
      <xdr:row>1</xdr:row>
      <xdr:rowOff>761139</xdr:rowOff>
    </xdr:to>
    <xdr:pic>
      <xdr:nvPicPr>
        <xdr:cNvPr id="7" name="Picture 6" descr="Logo redrawn grey.eps">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194487" y="498121"/>
          <a:ext cx="1293720" cy="475930"/>
        </a:xfrm>
        <a:prstGeom prst="rect">
          <a:avLst/>
        </a:prstGeom>
      </xdr:spPr>
    </xdr:pic>
    <xdr:clientData/>
  </xdr:twoCellAnchor>
  <xdr:twoCellAnchor editAs="oneCell">
    <xdr:from>
      <xdr:col>4</xdr:col>
      <xdr:colOff>398369</xdr:colOff>
      <xdr:row>1</xdr:row>
      <xdr:rowOff>316844</xdr:rowOff>
    </xdr:from>
    <xdr:to>
      <xdr:col>5</xdr:col>
      <xdr:colOff>1043950</xdr:colOff>
      <xdr:row>1</xdr:row>
      <xdr:rowOff>709606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stretch>
          <a:fillRect/>
        </a:stretch>
      </xdr:blipFill>
      <xdr:spPr>
        <a:xfrm>
          <a:off x="3648075" y="529756"/>
          <a:ext cx="1517837" cy="392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311151</xdr:colOff>
      <xdr:row>1</xdr:row>
      <xdr:rowOff>269875</xdr:rowOff>
    </xdr:from>
    <xdr:to>
      <xdr:col>9</xdr:col>
      <xdr:colOff>1414904</xdr:colOff>
      <xdr:row>1</xdr:row>
      <xdr:rowOff>971550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59501" y="479425"/>
          <a:ext cx="1913378" cy="701675"/>
        </a:xfrm>
        <a:prstGeom prst="rect">
          <a:avLst/>
        </a:prstGeom>
      </xdr:spPr>
    </xdr:pic>
    <xdr:clientData/>
  </xdr:twoCellAnchor>
  <xdr:twoCellAnchor>
    <xdr:from>
      <xdr:col>3</xdr:col>
      <xdr:colOff>166687</xdr:colOff>
      <xdr:row>29</xdr:row>
      <xdr:rowOff>0</xdr:rowOff>
    </xdr:from>
    <xdr:to>
      <xdr:col>3</xdr:col>
      <xdr:colOff>666750</xdr:colOff>
      <xdr:row>31</xdr:row>
      <xdr:rowOff>0</xdr:rowOff>
    </xdr:to>
    <xdr:sp macro="" textlink="">
      <xdr:nvSpPr>
        <xdr:cNvPr id="2" name="Off-page Connector 1">
          <a:extLst>
            <a:ext uri="{FF2B5EF4-FFF2-40B4-BE49-F238E27FC236}">
              <a16:creationId xmlns:a16="http://schemas.microsoft.com/office/drawing/2014/main" id="{00000000-0008-0000-0100-000002000000}"/>
            </a:ext>
          </a:extLst>
        </xdr:cNvPr>
        <xdr:cNvSpPr/>
      </xdr:nvSpPr>
      <xdr:spPr>
        <a:xfrm>
          <a:off x="1960562" y="8239125"/>
          <a:ext cx="500063" cy="420687"/>
        </a:xfrm>
        <a:prstGeom prst="flowChartOffpageConnector">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638129</xdr:colOff>
      <xdr:row>29</xdr:row>
      <xdr:rowOff>13946</xdr:rowOff>
    </xdr:from>
    <xdr:to>
      <xdr:col>9</xdr:col>
      <xdr:colOff>808425</xdr:colOff>
      <xdr:row>30</xdr:row>
      <xdr:rowOff>15652</xdr:rowOff>
    </xdr:to>
    <xdr:sp macro="" textlink="">
      <xdr:nvSpPr>
        <xdr:cNvPr id="7" name="Rounded Rectangle 6">
          <a:extLst>
            <a:ext uri="{FF2B5EF4-FFF2-40B4-BE49-F238E27FC236}">
              <a16:creationId xmlns:a16="http://schemas.microsoft.com/office/drawing/2014/main" id="{00000000-0008-0000-0100-000007000000}"/>
            </a:ext>
          </a:extLst>
        </xdr:cNvPr>
        <xdr:cNvSpPr/>
      </xdr:nvSpPr>
      <xdr:spPr>
        <a:xfrm>
          <a:off x="6465188" y="9415681"/>
          <a:ext cx="977119" cy="270647"/>
        </a:xfrm>
        <a:prstGeom prst="round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139942</xdr:colOff>
      <xdr:row>2</xdr:row>
      <xdr:rowOff>28574</xdr:rowOff>
    </xdr:from>
    <xdr:to>
      <xdr:col>20</xdr:col>
      <xdr:colOff>390525</xdr:colOff>
      <xdr:row>19</xdr:row>
      <xdr:rowOff>244427</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21942" y="1504949"/>
          <a:ext cx="8318258" cy="5469255"/>
        </a:xfrm>
        <a:prstGeom prst="rect">
          <a:avLst/>
        </a:prstGeom>
      </xdr:spPr>
    </xdr:pic>
    <xdr:clientData/>
  </xdr:twoCellAnchor>
  <xdr:twoCellAnchor editAs="oneCell">
    <xdr:from>
      <xdr:col>6</xdr:col>
      <xdr:colOff>295275</xdr:colOff>
      <xdr:row>1</xdr:row>
      <xdr:rowOff>342901</xdr:rowOff>
    </xdr:from>
    <xdr:to>
      <xdr:col>8</xdr:col>
      <xdr:colOff>247650</xdr:colOff>
      <xdr:row>1</xdr:row>
      <xdr:rowOff>919541</xdr:rowOff>
    </xdr:to>
    <xdr:pic>
      <xdr:nvPicPr>
        <xdr:cNvPr id="8" name="Picture 7" descr="Logo redrawn grey.eps">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24375" y="552451"/>
          <a:ext cx="1571625" cy="576640"/>
        </a:xfrm>
        <a:prstGeom prst="rect">
          <a:avLst/>
        </a:prstGeom>
      </xdr:spPr>
    </xdr:pic>
    <xdr:clientData/>
  </xdr:twoCellAnchor>
  <xdr:twoCellAnchor editAs="oneCell">
    <xdr:from>
      <xdr:col>3</xdr:col>
      <xdr:colOff>742950</xdr:colOff>
      <xdr:row>1</xdr:row>
      <xdr:rowOff>361950</xdr:rowOff>
    </xdr:from>
    <xdr:to>
      <xdr:col>6</xdr:col>
      <xdr:colOff>213995</xdr:colOff>
      <xdr:row>1</xdr:row>
      <xdr:rowOff>853582</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2543175" y="571500"/>
          <a:ext cx="1899920" cy="4916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331788</xdr:colOff>
      <xdr:row>1</xdr:row>
      <xdr:rowOff>371474</xdr:rowOff>
    </xdr:from>
    <xdr:to>
      <xdr:col>9</xdr:col>
      <xdr:colOff>91612</xdr:colOff>
      <xdr:row>1</xdr:row>
      <xdr:rowOff>1143842</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5561013" y="581024"/>
          <a:ext cx="2131549" cy="772368"/>
        </a:xfrm>
        <a:prstGeom prst="rect">
          <a:avLst/>
        </a:prstGeom>
      </xdr:spPr>
    </xdr:pic>
    <xdr:clientData/>
  </xdr:twoCellAnchor>
  <xdr:twoCellAnchor>
    <xdr:from>
      <xdr:col>4</xdr:col>
      <xdr:colOff>571500</xdr:colOff>
      <xdr:row>27</xdr:row>
      <xdr:rowOff>19050</xdr:rowOff>
    </xdr:from>
    <xdr:to>
      <xdr:col>5</xdr:col>
      <xdr:colOff>295275</xdr:colOff>
      <xdr:row>28</xdr:row>
      <xdr:rowOff>47625</xdr:rowOff>
    </xdr:to>
    <xdr:sp macro="" textlink="">
      <xdr:nvSpPr>
        <xdr:cNvPr id="6" name="Off-page Connector 5">
          <a:extLst>
            <a:ext uri="{FF2B5EF4-FFF2-40B4-BE49-F238E27FC236}">
              <a16:creationId xmlns:a16="http://schemas.microsoft.com/office/drawing/2014/main" id="{00000000-0008-0000-0200-000006000000}"/>
            </a:ext>
          </a:extLst>
        </xdr:cNvPr>
        <xdr:cNvSpPr/>
      </xdr:nvSpPr>
      <xdr:spPr>
        <a:xfrm>
          <a:off x="3286125" y="10915650"/>
          <a:ext cx="561975" cy="295275"/>
        </a:xfrm>
        <a:prstGeom prst="flowChartOffpageConnector">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180975</xdr:colOff>
      <xdr:row>1</xdr:row>
      <xdr:rowOff>457200</xdr:rowOff>
    </xdr:from>
    <xdr:to>
      <xdr:col>7</xdr:col>
      <xdr:colOff>203391</xdr:colOff>
      <xdr:row>1</xdr:row>
      <xdr:rowOff>1080507</xdr:rowOff>
    </xdr:to>
    <xdr:pic>
      <xdr:nvPicPr>
        <xdr:cNvPr id="7" name="Picture 6" descr="Logo redrawn grey.eps">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733800" y="666750"/>
          <a:ext cx="1698816" cy="623307"/>
        </a:xfrm>
        <a:prstGeom prst="rect">
          <a:avLst/>
        </a:prstGeom>
      </xdr:spPr>
    </xdr:pic>
    <xdr:clientData/>
  </xdr:twoCellAnchor>
  <xdr:twoCellAnchor editAs="oneCell">
    <xdr:from>
      <xdr:col>2</xdr:col>
      <xdr:colOff>704850</xdr:colOff>
      <xdr:row>1</xdr:row>
      <xdr:rowOff>504825</xdr:rowOff>
    </xdr:from>
    <xdr:to>
      <xdr:col>5</xdr:col>
      <xdr:colOff>90170</xdr:colOff>
      <xdr:row>1</xdr:row>
      <xdr:rowOff>996457</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1743075" y="714375"/>
          <a:ext cx="1899920" cy="4916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138545</xdr:colOff>
      <xdr:row>18</xdr:row>
      <xdr:rowOff>86590</xdr:rowOff>
    </xdr:from>
    <xdr:to>
      <xdr:col>10</xdr:col>
      <xdr:colOff>155864</xdr:colOff>
      <xdr:row>18</xdr:row>
      <xdr:rowOff>1004453</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19638818" y="28523045"/>
          <a:ext cx="2372591" cy="917863"/>
        </a:xfrm>
        <a:prstGeom prst="roundRect">
          <a:avLst/>
        </a:prstGeom>
        <a:solidFill>
          <a:srgbClr val="0070C0"/>
        </a:solidFill>
        <a:ln w="127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200">
              <a:solidFill>
                <a:schemeClr val="bg1"/>
              </a:solidFill>
            </a:rPr>
            <a:t>Next page</a:t>
          </a:r>
          <a:r>
            <a:rPr lang="en-US" sz="3200">
              <a:solidFill>
                <a:srgbClr val="FF0000"/>
              </a:solidFill>
            </a:rPr>
            <a:t> </a:t>
          </a:r>
        </a:p>
      </xdr:txBody>
    </xdr:sp>
    <xdr:clientData/>
  </xdr:twoCellAnchor>
  <mc:AlternateContent xmlns:mc="http://schemas.openxmlformats.org/markup-compatibility/2006">
    <mc:Choice xmlns:a14="http://schemas.microsoft.com/office/drawing/2010/main" Requires="a14">
      <xdr:twoCellAnchor editAs="oneCell">
        <xdr:from>
          <xdr:col>14</xdr:col>
          <xdr:colOff>647700</xdr:colOff>
          <xdr:row>3</xdr:row>
          <xdr:rowOff>66675</xdr:rowOff>
        </xdr:from>
        <xdr:to>
          <xdr:col>14</xdr:col>
          <xdr:colOff>2581275</xdr:colOff>
          <xdr:row>3</xdr:row>
          <xdr:rowOff>1524000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xdr:row>
          <xdr:rowOff>66675</xdr:rowOff>
        </xdr:from>
        <xdr:to>
          <xdr:col>14</xdr:col>
          <xdr:colOff>2390775</xdr:colOff>
          <xdr:row>5</xdr:row>
          <xdr:rowOff>1419225</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71437</xdr:colOff>
      <xdr:row>16</xdr:row>
      <xdr:rowOff>71438</xdr:rowOff>
    </xdr:from>
    <xdr:to>
      <xdr:col>9</xdr:col>
      <xdr:colOff>1700893</xdr:colOff>
      <xdr:row>16</xdr:row>
      <xdr:rowOff>775607</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400-000009000000}"/>
            </a:ext>
          </a:extLst>
        </xdr:cNvPr>
        <xdr:cNvSpPr/>
      </xdr:nvSpPr>
      <xdr:spPr>
        <a:xfrm>
          <a:off x="19856223" y="25176617"/>
          <a:ext cx="1629456" cy="704169"/>
        </a:xfrm>
        <a:prstGeom prst="roundRect">
          <a:avLst/>
        </a:prstGeom>
        <a:solidFill>
          <a:srgbClr val="0070C0"/>
        </a:solidFill>
        <a:ln w="127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400">
              <a:solidFill>
                <a:schemeClr val="bg1"/>
              </a:solidFill>
            </a:rPr>
            <a:t>Next page</a:t>
          </a:r>
          <a:r>
            <a:rPr lang="en-US" sz="2400">
              <a:solidFill>
                <a:srgbClr val="FF0000"/>
              </a:solidFill>
            </a:rPr>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439363</xdr:colOff>
      <xdr:row>29</xdr:row>
      <xdr:rowOff>169487</xdr:rowOff>
    </xdr:from>
    <xdr:to>
      <xdr:col>9</xdr:col>
      <xdr:colOff>1983441</xdr:colOff>
      <xdr:row>30</xdr:row>
      <xdr:rowOff>605117</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17808481" y="34930134"/>
          <a:ext cx="1544078" cy="614924"/>
        </a:xfrm>
        <a:prstGeom prst="roundRect">
          <a:avLst/>
        </a:prstGeom>
        <a:solidFill>
          <a:srgbClr val="0070C0"/>
        </a:solidFill>
        <a:ln w="12700">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a:solidFill>
                <a:schemeClr val="bg1"/>
              </a:solidFill>
            </a:rPr>
            <a:t>Summary</a:t>
          </a:r>
          <a:r>
            <a:rPr lang="en-US" sz="2400">
              <a:solidFill>
                <a:srgbClr val="FF0000"/>
              </a:solidFill>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294393</xdr:colOff>
      <xdr:row>1</xdr:row>
      <xdr:rowOff>203706</xdr:rowOff>
    </xdr:from>
    <xdr:to>
      <xdr:col>15</xdr:col>
      <xdr:colOff>630572</xdr:colOff>
      <xdr:row>16</xdr:row>
      <xdr:rowOff>212831</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1206679</xdr:colOff>
      <xdr:row>1</xdr:row>
      <xdr:rowOff>438147</xdr:rowOff>
    </xdr:from>
    <xdr:to>
      <xdr:col>8</xdr:col>
      <xdr:colOff>748023</xdr:colOff>
      <xdr:row>1</xdr:row>
      <xdr:rowOff>1080892</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6103650" y="651059"/>
          <a:ext cx="1748902" cy="642745"/>
        </a:xfrm>
        <a:prstGeom prst="rect">
          <a:avLst/>
        </a:prstGeom>
      </xdr:spPr>
    </xdr:pic>
    <xdr:clientData/>
  </xdr:twoCellAnchor>
  <xdr:twoCellAnchor editAs="oneCell">
    <xdr:from>
      <xdr:col>5</xdr:col>
      <xdr:colOff>148799</xdr:colOff>
      <xdr:row>1</xdr:row>
      <xdr:rowOff>419098</xdr:rowOff>
    </xdr:from>
    <xdr:to>
      <xdr:col>6</xdr:col>
      <xdr:colOff>1022022</xdr:colOff>
      <xdr:row>1</xdr:row>
      <xdr:rowOff>1034794</xdr:rowOff>
    </xdr:to>
    <xdr:pic>
      <xdr:nvPicPr>
        <xdr:cNvPr id="7" name="Picture 6" descr="Logo redrawn grey.eps">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250152" y="632010"/>
          <a:ext cx="1668841" cy="615696"/>
        </a:xfrm>
        <a:prstGeom prst="rect">
          <a:avLst/>
        </a:prstGeom>
      </xdr:spPr>
    </xdr:pic>
    <xdr:clientData/>
  </xdr:twoCellAnchor>
  <xdr:twoCellAnchor editAs="oneCell">
    <xdr:from>
      <xdr:col>3</xdr:col>
      <xdr:colOff>168089</xdr:colOff>
      <xdr:row>1</xdr:row>
      <xdr:rowOff>459439</xdr:rowOff>
    </xdr:from>
    <xdr:to>
      <xdr:col>5</xdr:col>
      <xdr:colOff>16772</xdr:colOff>
      <xdr:row>1</xdr:row>
      <xdr:rowOff>997321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2050677" y="672351"/>
          <a:ext cx="2067448" cy="5378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files/myfiles/NK615/myfiles/NK615/myfiles/NK615/Profiles_Do_Not_Delete/campus/Desktop/CO2%20calculator/Shelter%20air%20quality%20assessment-%20CO2%20onl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orms.gle/LCDJPok3DUpijKj4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6.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aEmh7VtmkaexGFth4MOCUWuTLSDE3-G?usp=sharing" TargetMode="External"/><Relationship Id="rId7" Type="http://schemas.openxmlformats.org/officeDocument/2006/relationships/drawing" Target="../drawings/drawing5.xml"/><Relationship Id="rId2" Type="http://schemas.openxmlformats.org/officeDocument/2006/relationships/hyperlink" Target="https://drive.google.com/drive/folders/1oaEmh7VtmkaexGFth4MOCUWuTLSDE3-G?usp=sharing" TargetMode="External"/><Relationship Id="rId1" Type="http://schemas.openxmlformats.org/officeDocument/2006/relationships/hyperlink" Target="https://www.hhftd.net/calculator/" TargetMode="External"/><Relationship Id="rId6" Type="http://schemas.openxmlformats.org/officeDocument/2006/relationships/printerSettings" Target="../printerSettings/printerSettings5.bin"/><Relationship Id="rId5" Type="http://schemas.openxmlformats.org/officeDocument/2006/relationships/hyperlink" Target="https://drive.google.com/drive/folders/1oaEmh7VtmkaexGFth4MOCUWuTLSDE3-G?usp=sharing" TargetMode="External"/><Relationship Id="rId4" Type="http://schemas.openxmlformats.org/officeDocument/2006/relationships/hyperlink" Target="https://drive.google.com/drive/folders/1oaEmh7VtmkaexGFth4MOCUWuTLSDE3-G?usp=sharing"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drive.google.com/drive/folders/1oaEmh7VtmkaexGFth4MOCUWuTLSDE3-G?usp=sharin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G98"/>
  <sheetViews>
    <sheetView tabSelected="1" topLeftCell="A7" zoomScale="55" zoomScaleNormal="55" zoomScaleSheetLayoutView="55" workbookViewId="0">
      <selection activeCell="B10" sqref="B10:I51"/>
    </sheetView>
  </sheetViews>
  <sheetFormatPr defaultColWidth="11" defaultRowHeight="15.75"/>
  <cols>
    <col min="1" max="1" width="2.5" customWidth="1"/>
    <col min="2" max="4" width="13.375" customWidth="1"/>
    <col min="5" max="5" width="11.5" customWidth="1"/>
    <col min="6" max="6" width="18.5" customWidth="1"/>
    <col min="7" max="8" width="11.5" customWidth="1"/>
    <col min="9" max="9" width="17" customWidth="1"/>
    <col min="10" max="10" width="3.375" customWidth="1"/>
    <col min="11" max="11" width="16.5" customWidth="1"/>
    <col min="22" max="22" width="23.5" customWidth="1"/>
  </cols>
  <sheetData>
    <row r="1" spans="1:22" ht="16.5" thickBot="1">
      <c r="A1" s="36"/>
      <c r="B1" s="11"/>
      <c r="C1" s="11"/>
      <c r="D1" s="11"/>
      <c r="E1" s="11"/>
      <c r="F1" s="11"/>
      <c r="G1" s="11"/>
      <c r="H1" s="11"/>
      <c r="I1" s="11"/>
      <c r="J1" s="11"/>
    </row>
    <row r="2" spans="1:22" ht="84.95" customHeight="1" thickTop="1" thickBot="1">
      <c r="A2" s="15"/>
      <c r="B2" s="270" t="s">
        <v>393</v>
      </c>
      <c r="C2" s="271"/>
      <c r="D2" s="271"/>
      <c r="E2" s="271"/>
      <c r="F2" s="271"/>
      <c r="G2" s="271"/>
      <c r="H2" s="271"/>
      <c r="I2" s="272"/>
      <c r="J2" s="11"/>
    </row>
    <row r="3" spans="1:22" ht="21" customHeight="1" thickTop="1" thickBot="1">
      <c r="A3" s="15"/>
      <c r="B3" s="12" t="s">
        <v>0</v>
      </c>
      <c r="C3" s="281"/>
      <c r="D3" s="282"/>
      <c r="E3" s="285" t="s">
        <v>83</v>
      </c>
      <c r="F3" s="286"/>
      <c r="G3" s="286"/>
      <c r="H3" s="286"/>
      <c r="I3" s="287"/>
      <c r="J3" s="11"/>
    </row>
    <row r="4" spans="1:22" ht="21" customHeight="1" thickTop="1" thickBot="1">
      <c r="A4" s="15"/>
      <c r="B4" s="13" t="s">
        <v>1</v>
      </c>
      <c r="C4" s="292"/>
      <c r="D4" s="293"/>
      <c r="E4" s="288"/>
      <c r="F4" s="288"/>
      <c r="G4" s="288"/>
      <c r="H4" s="288"/>
      <c r="I4" s="289"/>
      <c r="J4" s="11"/>
      <c r="K4" s="205"/>
      <c r="L4" s="205"/>
      <c r="M4" s="205"/>
      <c r="N4" s="205"/>
      <c r="O4" s="205"/>
      <c r="P4" s="205"/>
      <c r="Q4" s="114"/>
      <c r="R4" s="114"/>
      <c r="S4" s="114"/>
      <c r="T4" s="114"/>
      <c r="U4" s="114"/>
      <c r="V4" s="114"/>
    </row>
    <row r="5" spans="1:22" ht="21" customHeight="1" thickTop="1" thickBot="1">
      <c r="A5" s="15"/>
      <c r="B5" s="13" t="s">
        <v>4</v>
      </c>
      <c r="C5" s="283"/>
      <c r="D5" s="284"/>
      <c r="E5" s="288"/>
      <c r="F5" s="288"/>
      <c r="G5" s="288"/>
      <c r="H5" s="288"/>
      <c r="I5" s="289"/>
      <c r="J5" s="11"/>
      <c r="K5" s="205"/>
      <c r="L5" s="205"/>
      <c r="M5" s="205"/>
      <c r="N5" s="205"/>
      <c r="O5" s="205"/>
      <c r="P5" s="205"/>
      <c r="Q5" s="114"/>
      <c r="R5" s="114"/>
      <c r="S5" s="114"/>
      <c r="T5" s="114"/>
      <c r="U5" s="114"/>
      <c r="V5" s="114"/>
    </row>
    <row r="6" spans="1:22" ht="21" customHeight="1" thickTop="1" thickBot="1">
      <c r="A6" s="29"/>
      <c r="B6" s="13" t="s">
        <v>67</v>
      </c>
      <c r="C6" s="294"/>
      <c r="D6" s="293"/>
      <c r="E6" s="288"/>
      <c r="F6" s="288"/>
      <c r="G6" s="288"/>
      <c r="H6" s="288"/>
      <c r="I6" s="289"/>
      <c r="J6" s="30"/>
      <c r="K6" s="205"/>
      <c r="L6" s="205"/>
      <c r="M6" s="205"/>
      <c r="N6" s="205"/>
      <c r="O6" s="205"/>
      <c r="P6" s="205"/>
      <c r="Q6" s="114"/>
      <c r="R6" s="114"/>
      <c r="S6" s="114"/>
      <c r="T6" s="114"/>
      <c r="U6" s="114"/>
      <c r="V6" s="114"/>
    </row>
    <row r="7" spans="1:22" ht="21" customHeight="1" thickTop="1" thickBot="1">
      <c r="A7" s="15"/>
      <c r="B7" s="13" t="s">
        <v>66</v>
      </c>
      <c r="C7" s="283"/>
      <c r="D7" s="284"/>
      <c r="E7" s="290"/>
      <c r="F7" s="290"/>
      <c r="G7" s="290"/>
      <c r="H7" s="290"/>
      <c r="I7" s="291"/>
      <c r="J7" s="11"/>
      <c r="K7" s="205"/>
      <c r="L7" s="205"/>
      <c r="M7" s="205"/>
      <c r="N7" s="205"/>
      <c r="O7" s="205"/>
      <c r="P7" s="205"/>
      <c r="Q7" s="114"/>
      <c r="R7" s="114"/>
      <c r="S7" s="114"/>
      <c r="T7" s="114"/>
      <c r="U7" s="114"/>
      <c r="V7" s="114"/>
    </row>
    <row r="8" spans="1:22" ht="69.75" customHeight="1" thickTop="1">
      <c r="A8" s="15"/>
      <c r="B8" s="279" t="s">
        <v>189</v>
      </c>
      <c r="C8" s="279"/>
      <c r="D8" s="279"/>
      <c r="E8" s="279"/>
      <c r="F8" s="279"/>
      <c r="G8" s="279"/>
      <c r="H8" s="279"/>
      <c r="I8" s="280"/>
      <c r="J8" s="11"/>
      <c r="K8" s="205"/>
      <c r="L8" s="205"/>
      <c r="M8" s="205"/>
      <c r="N8" s="205"/>
      <c r="O8" s="205"/>
      <c r="P8" s="205"/>
      <c r="Q8" s="114"/>
      <c r="R8" s="114"/>
      <c r="S8" s="114"/>
      <c r="T8" s="114"/>
      <c r="U8" s="114"/>
      <c r="V8" s="114"/>
    </row>
    <row r="9" spans="1:22" s="107" customFormat="1" ht="23.25">
      <c r="A9" s="105"/>
      <c r="B9" s="295" t="s">
        <v>141</v>
      </c>
      <c r="C9" s="296"/>
      <c r="D9" s="296"/>
      <c r="E9" s="296"/>
      <c r="F9" s="296"/>
      <c r="G9" s="296"/>
      <c r="H9" s="296"/>
      <c r="I9" s="297"/>
      <c r="J9" s="106"/>
      <c r="K9" s="205"/>
      <c r="L9" s="205"/>
      <c r="M9" s="205"/>
      <c r="N9" s="205"/>
      <c r="O9" s="205"/>
      <c r="P9" s="205"/>
      <c r="Q9" s="204"/>
      <c r="R9" s="204"/>
      <c r="S9" s="204"/>
      <c r="T9" s="204"/>
      <c r="U9" s="204"/>
      <c r="V9" s="204"/>
    </row>
    <row r="10" spans="1:22" ht="15.95" customHeight="1">
      <c r="A10" s="15"/>
      <c r="B10" s="273" t="s">
        <v>405</v>
      </c>
      <c r="C10" s="274"/>
      <c r="D10" s="274"/>
      <c r="E10" s="274"/>
      <c r="F10" s="274"/>
      <c r="G10" s="274"/>
      <c r="H10" s="274"/>
      <c r="I10" s="275"/>
      <c r="J10" s="11"/>
      <c r="K10" s="206" t="s">
        <v>310</v>
      </c>
      <c r="L10" s="205"/>
      <c r="M10" s="205"/>
      <c r="N10" s="205"/>
      <c r="O10" s="205"/>
      <c r="P10" s="205"/>
      <c r="Q10" s="114"/>
      <c r="R10" s="114"/>
      <c r="S10" s="114"/>
      <c r="T10" s="114"/>
      <c r="U10" s="114"/>
      <c r="V10" s="114"/>
    </row>
    <row r="11" spans="1:22" ht="15.95" customHeight="1">
      <c r="A11" s="15"/>
      <c r="B11" s="273"/>
      <c r="C11" s="274"/>
      <c r="D11" s="274"/>
      <c r="E11" s="274"/>
      <c r="F11" s="274"/>
      <c r="G11" s="274"/>
      <c r="H11" s="274"/>
      <c r="I11" s="275"/>
      <c r="J11" s="11"/>
      <c r="K11" s="207" t="s">
        <v>322</v>
      </c>
      <c r="L11" s="205" t="s">
        <v>312</v>
      </c>
      <c r="M11" s="205"/>
      <c r="N11" s="205"/>
      <c r="O11" s="205"/>
      <c r="P11" s="205"/>
      <c r="Q11" s="114"/>
      <c r="R11" s="114"/>
      <c r="S11" s="114"/>
      <c r="T11" s="114"/>
      <c r="U11" s="114"/>
      <c r="V11" s="114"/>
    </row>
    <row r="12" spans="1:22" ht="15.95" customHeight="1">
      <c r="A12" s="15"/>
      <c r="B12" s="273"/>
      <c r="C12" s="274"/>
      <c r="D12" s="274"/>
      <c r="E12" s="274"/>
      <c r="F12" s="274"/>
      <c r="G12" s="274"/>
      <c r="H12" s="274"/>
      <c r="I12" s="275"/>
      <c r="J12" s="11"/>
      <c r="K12" s="207" t="s">
        <v>311</v>
      </c>
      <c r="L12" s="205" t="s">
        <v>316</v>
      </c>
      <c r="M12" s="205"/>
      <c r="N12" s="205"/>
      <c r="O12" s="205"/>
      <c r="P12" s="205"/>
      <c r="Q12" s="114"/>
      <c r="R12" s="114"/>
      <c r="S12" s="114"/>
      <c r="T12" s="114"/>
      <c r="U12" s="114"/>
      <c r="V12" s="114"/>
    </row>
    <row r="13" spans="1:22" ht="15.95" customHeight="1">
      <c r="A13" s="15"/>
      <c r="B13" s="273"/>
      <c r="C13" s="274"/>
      <c r="D13" s="274"/>
      <c r="E13" s="274"/>
      <c r="F13" s="274"/>
      <c r="G13" s="274"/>
      <c r="H13" s="274"/>
      <c r="I13" s="275"/>
      <c r="J13" s="11"/>
      <c r="K13" s="207" t="s">
        <v>313</v>
      </c>
      <c r="L13" s="205" t="s">
        <v>324</v>
      </c>
      <c r="M13" s="205"/>
      <c r="N13" s="205"/>
      <c r="O13" s="205"/>
      <c r="P13" s="205"/>
      <c r="Q13" s="114"/>
      <c r="R13" s="114"/>
      <c r="S13" s="114"/>
      <c r="T13" s="114"/>
      <c r="U13" s="114"/>
      <c r="V13" s="114"/>
    </row>
    <row r="14" spans="1:22" ht="15.95" customHeight="1">
      <c r="A14" s="15"/>
      <c r="B14" s="273"/>
      <c r="C14" s="274"/>
      <c r="D14" s="274"/>
      <c r="E14" s="274"/>
      <c r="F14" s="274"/>
      <c r="G14" s="274"/>
      <c r="H14" s="274"/>
      <c r="I14" s="275"/>
      <c r="J14" s="11"/>
      <c r="K14" s="207" t="s">
        <v>314</v>
      </c>
      <c r="L14" s="205" t="s">
        <v>315</v>
      </c>
      <c r="M14" s="205"/>
      <c r="N14" s="205"/>
      <c r="O14" s="205"/>
      <c r="P14" s="205"/>
      <c r="Q14" s="114"/>
      <c r="R14" s="114"/>
      <c r="S14" s="114"/>
      <c r="T14" s="114"/>
      <c r="U14" s="114"/>
      <c r="V14" s="114"/>
    </row>
    <row r="15" spans="1:22" ht="15.95" customHeight="1">
      <c r="A15" s="15"/>
      <c r="B15" s="273"/>
      <c r="C15" s="274"/>
      <c r="D15" s="274"/>
      <c r="E15" s="274"/>
      <c r="F15" s="274"/>
      <c r="G15" s="274"/>
      <c r="H15" s="274"/>
      <c r="I15" s="275"/>
      <c r="J15" s="11"/>
      <c r="K15" s="205"/>
      <c r="L15" s="205"/>
      <c r="M15" s="205"/>
      <c r="N15" s="205"/>
      <c r="O15" s="205"/>
      <c r="P15" s="205"/>
      <c r="Q15" s="114"/>
      <c r="R15" s="114"/>
      <c r="S15" s="114"/>
      <c r="T15" s="114"/>
      <c r="U15" s="114"/>
      <c r="V15" s="114"/>
    </row>
    <row r="16" spans="1:22" ht="15.95" customHeight="1">
      <c r="A16" s="29"/>
      <c r="B16" s="273"/>
      <c r="C16" s="274"/>
      <c r="D16" s="274"/>
      <c r="E16" s="274"/>
      <c r="F16" s="274"/>
      <c r="G16" s="274"/>
      <c r="H16" s="274"/>
      <c r="I16" s="275"/>
      <c r="J16" s="30"/>
      <c r="K16" s="205"/>
      <c r="L16" s="205"/>
      <c r="M16" s="205"/>
      <c r="N16" s="205"/>
      <c r="O16" s="205"/>
      <c r="P16" s="205"/>
      <c r="Q16" s="114"/>
      <c r="R16" s="114"/>
      <c r="S16" s="114"/>
      <c r="T16" s="114"/>
      <c r="U16" s="114"/>
      <c r="V16" s="114"/>
    </row>
    <row r="17" spans="1:22" ht="15.95" customHeight="1">
      <c r="A17" s="29"/>
      <c r="B17" s="273"/>
      <c r="C17" s="274"/>
      <c r="D17" s="274"/>
      <c r="E17" s="274"/>
      <c r="F17" s="274"/>
      <c r="G17" s="274"/>
      <c r="H17" s="274"/>
      <c r="I17" s="275"/>
      <c r="J17" s="30"/>
      <c r="K17" s="205"/>
      <c r="L17" s="205"/>
      <c r="M17" s="205"/>
      <c r="N17" s="205"/>
      <c r="O17" s="205"/>
      <c r="P17" s="205"/>
      <c r="Q17" s="114"/>
      <c r="R17" s="114"/>
      <c r="S17" s="114"/>
      <c r="T17" s="114"/>
      <c r="U17" s="114"/>
      <c r="V17" s="114"/>
    </row>
    <row r="18" spans="1:22" ht="15.95" customHeight="1">
      <c r="A18" s="29"/>
      <c r="B18" s="273"/>
      <c r="C18" s="274"/>
      <c r="D18" s="274"/>
      <c r="E18" s="274"/>
      <c r="F18" s="274"/>
      <c r="G18" s="274"/>
      <c r="H18" s="274"/>
      <c r="I18" s="275"/>
      <c r="J18" s="30"/>
      <c r="K18" s="205"/>
      <c r="L18" s="205"/>
      <c r="M18" s="205"/>
      <c r="N18" s="205"/>
      <c r="O18" s="205"/>
      <c r="P18" s="205"/>
      <c r="Q18" s="114"/>
      <c r="R18" s="114"/>
      <c r="S18" s="114"/>
      <c r="T18" s="114"/>
      <c r="U18" s="114"/>
      <c r="V18" s="114"/>
    </row>
    <row r="19" spans="1:22" ht="15.95" customHeight="1">
      <c r="A19" s="29"/>
      <c r="B19" s="273"/>
      <c r="C19" s="274"/>
      <c r="D19" s="274"/>
      <c r="E19" s="274"/>
      <c r="F19" s="274"/>
      <c r="G19" s="274"/>
      <c r="H19" s="274"/>
      <c r="I19" s="275"/>
      <c r="J19" s="30"/>
      <c r="K19" s="205"/>
      <c r="L19" s="205"/>
      <c r="M19" s="205"/>
      <c r="N19" s="205"/>
      <c r="O19" s="205"/>
      <c r="P19" s="205"/>
      <c r="Q19" s="114"/>
      <c r="R19" s="114"/>
      <c r="S19" s="114"/>
      <c r="T19" s="114"/>
      <c r="U19" s="114"/>
      <c r="V19" s="114"/>
    </row>
    <row r="20" spans="1:22" ht="15.95" customHeight="1">
      <c r="A20" s="29"/>
      <c r="B20" s="273"/>
      <c r="C20" s="274"/>
      <c r="D20" s="274"/>
      <c r="E20" s="274"/>
      <c r="F20" s="274"/>
      <c r="G20" s="274"/>
      <c r="H20" s="274"/>
      <c r="I20" s="275"/>
      <c r="J20" s="30"/>
      <c r="K20" s="208" t="s">
        <v>341</v>
      </c>
      <c r="L20" s="205"/>
      <c r="M20" s="205"/>
      <c r="N20" s="205"/>
      <c r="O20" s="205"/>
      <c r="P20" s="205"/>
      <c r="Q20" s="114"/>
      <c r="R20" s="114"/>
      <c r="S20" s="114"/>
      <c r="T20" s="114"/>
      <c r="U20" s="114"/>
      <c r="V20" s="114"/>
    </row>
    <row r="21" spans="1:22" ht="15.95" customHeight="1">
      <c r="A21" s="29"/>
      <c r="B21" s="273"/>
      <c r="C21" s="274"/>
      <c r="D21" s="274"/>
      <c r="E21" s="274"/>
      <c r="F21" s="274"/>
      <c r="G21" s="274"/>
      <c r="H21" s="274"/>
      <c r="I21" s="275"/>
      <c r="J21" s="30"/>
      <c r="K21" s="205" t="s">
        <v>323</v>
      </c>
      <c r="L21" s="205"/>
      <c r="M21" s="205"/>
      <c r="N21" s="205"/>
      <c r="O21" s="205"/>
      <c r="P21" s="205"/>
      <c r="Q21" s="114"/>
      <c r="R21" s="114"/>
      <c r="S21" s="114"/>
      <c r="T21" s="114"/>
      <c r="U21" s="114"/>
      <c r="V21" s="114"/>
    </row>
    <row r="22" spans="1:22" ht="15.95" customHeight="1">
      <c r="A22" s="29"/>
      <c r="B22" s="273"/>
      <c r="C22" s="274"/>
      <c r="D22" s="274"/>
      <c r="E22" s="274"/>
      <c r="F22" s="274"/>
      <c r="G22" s="274"/>
      <c r="H22" s="274"/>
      <c r="I22" s="275"/>
      <c r="J22" s="30"/>
      <c r="K22" s="205" t="s">
        <v>319</v>
      </c>
      <c r="L22" s="205"/>
      <c r="M22" s="205"/>
      <c r="N22" s="205"/>
      <c r="O22" s="205"/>
      <c r="P22" s="205"/>
      <c r="Q22" s="114"/>
      <c r="R22" s="114"/>
      <c r="S22" s="114"/>
      <c r="T22" s="114"/>
      <c r="U22" s="114"/>
      <c r="V22" s="114"/>
    </row>
    <row r="23" spans="1:22" ht="15.95" customHeight="1">
      <c r="A23" s="29"/>
      <c r="B23" s="273"/>
      <c r="C23" s="274"/>
      <c r="D23" s="274"/>
      <c r="E23" s="274"/>
      <c r="F23" s="274"/>
      <c r="G23" s="274"/>
      <c r="H23" s="274"/>
      <c r="I23" s="275"/>
      <c r="J23" s="30"/>
      <c r="K23" s="205" t="s">
        <v>344</v>
      </c>
      <c r="L23" s="205"/>
      <c r="M23" s="205"/>
      <c r="N23" s="205"/>
      <c r="O23" s="205"/>
      <c r="P23" s="205"/>
      <c r="Q23" s="114"/>
      <c r="R23" s="114"/>
      <c r="S23" s="114"/>
      <c r="T23" s="114"/>
      <c r="U23" s="114"/>
      <c r="V23" s="114"/>
    </row>
    <row r="24" spans="1:22" ht="15.95" customHeight="1">
      <c r="A24" s="15"/>
      <c r="B24" s="273"/>
      <c r="C24" s="274"/>
      <c r="D24" s="274"/>
      <c r="E24" s="274"/>
      <c r="F24" s="274"/>
      <c r="G24" s="274"/>
      <c r="H24" s="274"/>
      <c r="I24" s="275"/>
      <c r="J24" s="11"/>
      <c r="K24" s="205"/>
      <c r="L24" s="205"/>
      <c r="M24" s="205"/>
      <c r="N24" s="205"/>
      <c r="O24" s="205"/>
      <c r="P24" s="205"/>
      <c r="Q24" s="114"/>
      <c r="R24" s="114"/>
      <c r="S24" s="114"/>
      <c r="T24" s="114"/>
      <c r="U24" s="114"/>
      <c r="V24" s="114"/>
    </row>
    <row r="25" spans="1:22" ht="15.95" customHeight="1">
      <c r="A25" s="29"/>
      <c r="B25" s="273"/>
      <c r="C25" s="274"/>
      <c r="D25" s="274"/>
      <c r="E25" s="274"/>
      <c r="F25" s="274"/>
      <c r="G25" s="274"/>
      <c r="H25" s="274"/>
      <c r="I25" s="275"/>
      <c r="J25" s="30"/>
      <c r="K25" s="205"/>
      <c r="L25" s="205"/>
      <c r="M25" s="205"/>
      <c r="N25" s="205"/>
      <c r="O25" s="205"/>
      <c r="P25" s="205"/>
      <c r="Q25" s="114"/>
      <c r="R25" s="114"/>
      <c r="S25" s="114"/>
      <c r="T25" s="114"/>
      <c r="U25" s="114"/>
      <c r="V25" s="114"/>
    </row>
    <row r="26" spans="1:22" ht="15.95" customHeight="1">
      <c r="A26" s="29"/>
      <c r="B26" s="273"/>
      <c r="C26" s="274"/>
      <c r="D26" s="274"/>
      <c r="E26" s="274"/>
      <c r="F26" s="274"/>
      <c r="G26" s="274"/>
      <c r="H26" s="274"/>
      <c r="I26" s="275"/>
      <c r="J26" s="30"/>
      <c r="K26" s="205"/>
      <c r="L26" s="205"/>
      <c r="M26" s="205"/>
      <c r="N26" s="205"/>
      <c r="O26" s="205"/>
      <c r="P26" s="205"/>
      <c r="Q26" s="114"/>
      <c r="R26" s="114"/>
      <c r="S26" s="114"/>
      <c r="T26" s="114"/>
      <c r="U26" s="114"/>
      <c r="V26" s="114"/>
    </row>
    <row r="27" spans="1:22" ht="15.95" customHeight="1">
      <c r="A27" s="29"/>
      <c r="B27" s="273"/>
      <c r="C27" s="274"/>
      <c r="D27" s="274"/>
      <c r="E27" s="274"/>
      <c r="F27" s="274"/>
      <c r="G27" s="274"/>
      <c r="H27" s="274"/>
      <c r="I27" s="275"/>
      <c r="J27" s="30"/>
      <c r="K27" s="205"/>
      <c r="L27" s="205"/>
      <c r="M27" s="205"/>
      <c r="N27" s="205"/>
      <c r="O27" s="205"/>
      <c r="P27" s="205"/>
      <c r="Q27" s="114"/>
      <c r="R27" s="114"/>
      <c r="S27" s="114"/>
      <c r="T27" s="114"/>
      <c r="U27" s="114"/>
      <c r="V27" s="114"/>
    </row>
    <row r="28" spans="1:22" ht="15.95" customHeight="1">
      <c r="A28" s="29"/>
      <c r="B28" s="273"/>
      <c r="C28" s="274"/>
      <c r="D28" s="274"/>
      <c r="E28" s="274"/>
      <c r="F28" s="274"/>
      <c r="G28" s="274"/>
      <c r="H28" s="274"/>
      <c r="I28" s="275"/>
      <c r="J28" s="30"/>
      <c r="K28" s="205"/>
      <c r="L28" s="205"/>
      <c r="M28" s="205"/>
      <c r="N28" s="205"/>
      <c r="O28" s="205"/>
      <c r="P28" s="205"/>
      <c r="Q28" s="114"/>
      <c r="R28" s="114"/>
      <c r="S28" s="114"/>
      <c r="T28" s="114"/>
      <c r="U28" s="114"/>
      <c r="V28" s="114"/>
    </row>
    <row r="29" spans="1:22" ht="15.95" customHeight="1">
      <c r="A29" s="29"/>
      <c r="B29" s="273"/>
      <c r="C29" s="274"/>
      <c r="D29" s="274"/>
      <c r="E29" s="274"/>
      <c r="F29" s="274"/>
      <c r="G29" s="274"/>
      <c r="H29" s="274"/>
      <c r="I29" s="275"/>
      <c r="J29" s="30"/>
    </row>
    <row r="30" spans="1:22" ht="15.95" customHeight="1">
      <c r="A30" s="29"/>
      <c r="B30" s="273"/>
      <c r="C30" s="274"/>
      <c r="D30" s="274"/>
      <c r="E30" s="274"/>
      <c r="F30" s="274"/>
      <c r="G30" s="274"/>
      <c r="H30" s="274"/>
      <c r="I30" s="275"/>
      <c r="J30" s="30"/>
    </row>
    <row r="31" spans="1:22" ht="15.95" customHeight="1">
      <c r="A31" s="29"/>
      <c r="B31" s="273"/>
      <c r="C31" s="274"/>
      <c r="D31" s="274"/>
      <c r="E31" s="274"/>
      <c r="F31" s="274"/>
      <c r="G31" s="274"/>
      <c r="H31" s="274"/>
      <c r="I31" s="275"/>
      <c r="J31" s="30"/>
    </row>
    <row r="32" spans="1:22" ht="15.95" customHeight="1">
      <c r="A32" s="29"/>
      <c r="B32" s="273"/>
      <c r="C32" s="274"/>
      <c r="D32" s="274"/>
      <c r="E32" s="274"/>
      <c r="F32" s="274"/>
      <c r="G32" s="274"/>
      <c r="H32" s="274"/>
      <c r="I32" s="275"/>
      <c r="J32" s="30"/>
    </row>
    <row r="33" spans="1:13" ht="15.95" customHeight="1">
      <c r="A33" s="29"/>
      <c r="B33" s="273"/>
      <c r="C33" s="274"/>
      <c r="D33" s="274"/>
      <c r="E33" s="274"/>
      <c r="F33" s="274"/>
      <c r="G33" s="274"/>
      <c r="H33" s="274"/>
      <c r="I33" s="275"/>
      <c r="J33" s="30"/>
    </row>
    <row r="34" spans="1:13" ht="15.95" customHeight="1">
      <c r="A34" s="29"/>
      <c r="B34" s="273"/>
      <c r="C34" s="274"/>
      <c r="D34" s="274"/>
      <c r="E34" s="274"/>
      <c r="F34" s="274"/>
      <c r="G34" s="274"/>
      <c r="H34" s="274"/>
      <c r="I34" s="275"/>
      <c r="J34" s="30"/>
    </row>
    <row r="35" spans="1:13" ht="15.95" customHeight="1">
      <c r="A35" s="29"/>
      <c r="B35" s="273"/>
      <c r="C35" s="274"/>
      <c r="D35" s="274"/>
      <c r="E35" s="274"/>
      <c r="F35" s="274"/>
      <c r="G35" s="274"/>
      <c r="H35" s="274"/>
      <c r="I35" s="275"/>
      <c r="J35" s="30"/>
    </row>
    <row r="36" spans="1:13" ht="15.95" customHeight="1">
      <c r="A36" s="29"/>
      <c r="B36" s="273"/>
      <c r="C36" s="274"/>
      <c r="D36" s="274"/>
      <c r="E36" s="274"/>
      <c r="F36" s="274"/>
      <c r="G36" s="274"/>
      <c r="H36" s="274"/>
      <c r="I36" s="275"/>
      <c r="J36" s="30"/>
    </row>
    <row r="37" spans="1:13" ht="15.95" customHeight="1">
      <c r="A37" s="29"/>
      <c r="B37" s="273"/>
      <c r="C37" s="274"/>
      <c r="D37" s="274"/>
      <c r="E37" s="274"/>
      <c r="F37" s="274"/>
      <c r="G37" s="274"/>
      <c r="H37" s="274"/>
      <c r="I37" s="275"/>
      <c r="J37" s="30"/>
    </row>
    <row r="38" spans="1:13" ht="15.95" customHeight="1">
      <c r="A38" s="29"/>
      <c r="B38" s="273"/>
      <c r="C38" s="274"/>
      <c r="D38" s="274"/>
      <c r="E38" s="274"/>
      <c r="F38" s="274"/>
      <c r="G38" s="274"/>
      <c r="H38" s="274"/>
      <c r="I38" s="275"/>
      <c r="J38" s="30"/>
    </row>
    <row r="39" spans="1:13" ht="15.95" customHeight="1">
      <c r="A39" s="29"/>
      <c r="B39" s="273"/>
      <c r="C39" s="274"/>
      <c r="D39" s="274"/>
      <c r="E39" s="274"/>
      <c r="F39" s="274"/>
      <c r="G39" s="274"/>
      <c r="H39" s="274"/>
      <c r="I39" s="275"/>
      <c r="J39" s="30"/>
    </row>
    <row r="40" spans="1:13" ht="15.95" customHeight="1">
      <c r="A40" s="29"/>
      <c r="B40" s="273"/>
      <c r="C40" s="274"/>
      <c r="D40" s="274"/>
      <c r="E40" s="274"/>
      <c r="F40" s="274"/>
      <c r="G40" s="274"/>
      <c r="H40" s="274"/>
      <c r="I40" s="275"/>
      <c r="J40" s="30"/>
    </row>
    <row r="41" spans="1:13" ht="15.95" customHeight="1">
      <c r="A41" s="29"/>
      <c r="B41" s="273"/>
      <c r="C41" s="274"/>
      <c r="D41" s="274"/>
      <c r="E41" s="274"/>
      <c r="F41" s="274"/>
      <c r="G41" s="274"/>
      <c r="H41" s="274"/>
      <c r="I41" s="275"/>
      <c r="J41" s="30"/>
    </row>
    <row r="42" spans="1:13" ht="15.95" customHeight="1">
      <c r="A42" s="29"/>
      <c r="B42" s="273"/>
      <c r="C42" s="274"/>
      <c r="D42" s="274"/>
      <c r="E42" s="274"/>
      <c r="F42" s="274"/>
      <c r="G42" s="274"/>
      <c r="H42" s="274"/>
      <c r="I42" s="275"/>
      <c r="J42" s="30"/>
    </row>
    <row r="43" spans="1:13" ht="15.95" customHeight="1">
      <c r="A43" s="29"/>
      <c r="B43" s="273"/>
      <c r="C43" s="274"/>
      <c r="D43" s="274"/>
      <c r="E43" s="274"/>
      <c r="F43" s="274"/>
      <c r="G43" s="274"/>
      <c r="H43" s="274"/>
      <c r="I43" s="275"/>
      <c r="J43" s="30"/>
    </row>
    <row r="44" spans="1:13" ht="15.95" customHeight="1">
      <c r="A44" s="29"/>
      <c r="B44" s="273"/>
      <c r="C44" s="274"/>
      <c r="D44" s="274"/>
      <c r="E44" s="274"/>
      <c r="F44" s="274"/>
      <c r="G44" s="274"/>
      <c r="H44" s="274"/>
      <c r="I44" s="275"/>
      <c r="J44" s="30"/>
    </row>
    <row r="45" spans="1:13" ht="15.95" customHeight="1">
      <c r="A45" s="29"/>
      <c r="B45" s="273"/>
      <c r="C45" s="274"/>
      <c r="D45" s="274"/>
      <c r="E45" s="274"/>
      <c r="F45" s="274"/>
      <c r="G45" s="274"/>
      <c r="H45" s="274"/>
      <c r="I45" s="275"/>
      <c r="J45" s="30"/>
    </row>
    <row r="46" spans="1:13" ht="15.95" customHeight="1">
      <c r="A46" s="29"/>
      <c r="B46" s="273"/>
      <c r="C46" s="274"/>
      <c r="D46" s="274"/>
      <c r="E46" s="274"/>
      <c r="F46" s="274"/>
      <c r="G46" s="274"/>
      <c r="H46" s="274"/>
      <c r="I46" s="275"/>
      <c r="J46" s="30"/>
    </row>
    <row r="47" spans="1:13" ht="15.95" customHeight="1" thickBot="1">
      <c r="A47" s="15"/>
      <c r="B47" s="273"/>
      <c r="C47" s="274"/>
      <c r="D47" s="274"/>
      <c r="E47" s="274"/>
      <c r="F47" s="274"/>
      <c r="G47" s="274"/>
      <c r="H47" s="274"/>
      <c r="I47" s="275"/>
      <c r="J47" s="11"/>
      <c r="M47" s="5"/>
    </row>
    <row r="48" spans="1:13" ht="15.95" customHeight="1" thickTop="1">
      <c r="A48" s="15"/>
      <c r="B48" s="273"/>
      <c r="C48" s="274"/>
      <c r="D48" s="274"/>
      <c r="E48" s="274"/>
      <c r="F48" s="274"/>
      <c r="G48" s="274"/>
      <c r="H48" s="274"/>
      <c r="I48" s="275"/>
      <c r="J48" s="11"/>
    </row>
    <row r="49" spans="1:11" ht="15.95" customHeight="1">
      <c r="A49" s="15"/>
      <c r="B49" s="273"/>
      <c r="C49" s="274"/>
      <c r="D49" s="274"/>
      <c r="E49" s="274"/>
      <c r="F49" s="274"/>
      <c r="G49" s="274"/>
      <c r="H49" s="274"/>
      <c r="I49" s="275"/>
      <c r="J49" s="11"/>
    </row>
    <row r="50" spans="1:11" ht="15.95" customHeight="1">
      <c r="A50" s="15"/>
      <c r="B50" s="273"/>
      <c r="C50" s="274"/>
      <c r="D50" s="274"/>
      <c r="E50" s="274"/>
      <c r="F50" s="274"/>
      <c r="G50" s="274"/>
      <c r="H50" s="274"/>
      <c r="I50" s="275"/>
      <c r="J50" s="11"/>
    </row>
    <row r="51" spans="1:11" ht="71.099999999999994" customHeight="1">
      <c r="A51" s="15"/>
      <c r="B51" s="276"/>
      <c r="C51" s="277"/>
      <c r="D51" s="277"/>
      <c r="E51" s="277"/>
      <c r="F51" s="277"/>
      <c r="G51" s="274"/>
      <c r="H51" s="274"/>
      <c r="I51" s="275"/>
      <c r="J51" s="11"/>
    </row>
    <row r="52" spans="1:11" ht="29.25" customHeight="1">
      <c r="A52" s="29"/>
      <c r="B52" s="115" t="s">
        <v>142</v>
      </c>
      <c r="C52" s="114"/>
      <c r="D52" s="114"/>
      <c r="E52" s="239" t="s">
        <v>84</v>
      </c>
      <c r="F52" s="240" t="s">
        <v>395</v>
      </c>
      <c r="G52" s="298" t="s">
        <v>394</v>
      </c>
      <c r="H52" s="299"/>
      <c r="I52" s="238" t="s">
        <v>396</v>
      </c>
      <c r="J52" s="30"/>
    </row>
    <row r="53" spans="1:11" ht="15.95" customHeight="1" thickBot="1">
      <c r="A53" s="29"/>
      <c r="B53" s="116"/>
      <c r="C53" s="114"/>
      <c r="D53" s="114"/>
      <c r="E53" s="241" t="s">
        <v>68</v>
      </c>
      <c r="F53" s="241" t="s">
        <v>143</v>
      </c>
      <c r="G53" s="116"/>
      <c r="H53" s="116"/>
      <c r="I53" s="117"/>
      <c r="J53" s="30"/>
    </row>
    <row r="54" spans="1:11" ht="8.1" customHeight="1" thickTop="1">
      <c r="A54" s="15"/>
      <c r="B54" s="18"/>
      <c r="C54" s="19"/>
      <c r="D54" s="19"/>
      <c r="E54" s="19"/>
      <c r="F54" s="19"/>
      <c r="G54" s="19"/>
      <c r="H54" s="19"/>
      <c r="I54" s="20"/>
      <c r="J54" s="11"/>
    </row>
    <row r="55" spans="1:11" ht="15.95" customHeight="1">
      <c r="A55" s="15"/>
      <c r="B55" s="149" t="s">
        <v>2</v>
      </c>
      <c r="C55" s="9"/>
      <c r="D55" s="9"/>
      <c r="E55" s="9"/>
      <c r="F55" s="278"/>
      <c r="G55" s="278"/>
      <c r="H55" s="23"/>
      <c r="I55" s="37" t="s">
        <v>43</v>
      </c>
      <c r="J55" s="11"/>
    </row>
    <row r="56" spans="1:11" ht="8.1" customHeight="1" thickBot="1">
      <c r="A56" s="15"/>
      <c r="B56" s="16"/>
      <c r="C56" s="10"/>
      <c r="D56" s="10"/>
      <c r="E56" s="10"/>
      <c r="F56" s="10"/>
      <c r="G56" s="10"/>
      <c r="H56" s="10"/>
      <c r="I56" s="17"/>
      <c r="J56" s="11"/>
      <c r="K56" s="5"/>
    </row>
    <row r="57" spans="1:11" ht="51" customHeight="1" thickTop="1" thickBot="1">
      <c r="A57" s="29"/>
      <c r="B57" s="40" t="s">
        <v>3</v>
      </c>
      <c r="C57" s="41" t="s">
        <v>253</v>
      </c>
      <c r="D57" s="41" t="s">
        <v>18</v>
      </c>
      <c r="E57" s="266" t="s">
        <v>50</v>
      </c>
      <c r="F57" s="267"/>
      <c r="G57" s="268" t="s">
        <v>45</v>
      </c>
      <c r="H57" s="269"/>
      <c r="I57" s="49" t="s">
        <v>49</v>
      </c>
      <c r="J57" s="30"/>
    </row>
    <row r="58" spans="1:11" ht="15.95" customHeight="1" thickTop="1">
      <c r="A58" s="11"/>
      <c r="B58" s="14"/>
      <c r="C58" s="14"/>
      <c r="D58" s="14"/>
      <c r="E58" s="14"/>
      <c r="F58" s="14"/>
      <c r="G58" s="14"/>
      <c r="H58" s="14"/>
      <c r="I58" s="14"/>
      <c r="J58" s="11"/>
    </row>
    <row r="59" spans="1:11" ht="15.95" customHeight="1">
      <c r="B59" s="8"/>
      <c r="C59" s="8"/>
      <c r="D59" s="8"/>
      <c r="E59" s="8"/>
      <c r="F59" s="8"/>
      <c r="G59" s="8"/>
      <c r="H59" s="8"/>
      <c r="I59" s="8"/>
    </row>
    <row r="63" spans="1:11">
      <c r="I63" s="6"/>
    </row>
    <row r="64" spans="1:11" ht="16.5" thickBot="1"/>
    <row r="65" spans="8:11" ht="17.25" thickTop="1" thickBot="1">
      <c r="K65" s="7"/>
    </row>
    <row r="66" spans="8:11" ht="16.5" thickTop="1">
      <c r="H66" s="7"/>
    </row>
    <row r="96" spans="31:31" ht="16.5" thickBot="1">
      <c r="AE96" s="6"/>
    </row>
    <row r="97" spans="30:33" ht="17.25" thickTop="1" thickBot="1">
      <c r="AD97" s="7"/>
      <c r="AG97" s="5"/>
    </row>
    <row r="98" spans="30:33" ht="16.5" thickTop="1"/>
  </sheetData>
  <sheetProtection algorithmName="SHA-512" hashValue="gi8D9zMXK8Q3mNKesNt4QppMBVArSF0aPGfV2rxmtSx6kRzKCZpQBNtclFqkJvESPi2E/+pL1a6a6D/5R0tpNA==" saltValue="fo5L99OPFr3zKi7mm0fdpA==" spinCount="100000" sheet="1" objects="1" scenarios="1"/>
  <mergeCells count="14">
    <mergeCell ref="E57:F57"/>
    <mergeCell ref="G57:H57"/>
    <mergeCell ref="B2:I2"/>
    <mergeCell ref="B10:I51"/>
    <mergeCell ref="F55:G55"/>
    <mergeCell ref="B8:I8"/>
    <mergeCell ref="C3:D3"/>
    <mergeCell ref="C5:D5"/>
    <mergeCell ref="C7:D7"/>
    <mergeCell ref="E3:I7"/>
    <mergeCell ref="C4:D4"/>
    <mergeCell ref="C6:D6"/>
    <mergeCell ref="B9:I9"/>
    <mergeCell ref="G52:H52"/>
  </mergeCells>
  <hyperlinks>
    <hyperlink ref="D57" location="'   Site data   '!A1" display="Site data"/>
    <hyperlink ref="E57:F57" location="'Shelter data (1)'!A1" display="'Shelter data (1)'!A1"/>
    <hyperlink ref="G57:H57" location="'Shelter data (2)'!A1" display="'Shelter data (2)'!A1"/>
    <hyperlink ref="B55" location="'Climate data'!A1" display="Start"/>
    <hyperlink ref="I55" location="'Shelter Summary'!A1" display="Summary"/>
    <hyperlink ref="B9" r:id="rId1"/>
    <hyperlink ref="C57" location="'Climate data'!A1" display="Climate Data"/>
  </hyperlinks>
  <pageMargins left="0.7" right="0.7" top="0.75" bottom="0.75" header="0.3" footer="0.3"/>
  <pageSetup paperSize="9" scale="68" orientation="portrait"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39"/>
  <sheetViews>
    <sheetView zoomScale="70" zoomScaleNormal="70" zoomScaleSheetLayoutView="90" workbookViewId="0">
      <selection activeCell="E3" sqref="E3:J12"/>
    </sheetView>
  </sheetViews>
  <sheetFormatPr defaultColWidth="11" defaultRowHeight="15.75"/>
  <cols>
    <col min="1" max="1" width="2.375" customWidth="1"/>
    <col min="2" max="9" width="10.625" customWidth="1"/>
    <col min="10" max="10" width="19.125" customWidth="1"/>
    <col min="11" max="11" width="3.375" customWidth="1"/>
    <col min="13" max="13" width="11.625" bestFit="1" customWidth="1"/>
    <col min="14" max="14" width="17.125" bestFit="1" customWidth="1"/>
  </cols>
  <sheetData>
    <row r="1" spans="1:22" ht="16.5" thickBot="1">
      <c r="A1" s="342"/>
      <c r="B1" s="342"/>
      <c r="C1" s="342"/>
      <c r="D1" s="342"/>
      <c r="E1" s="342"/>
      <c r="F1" s="342"/>
      <c r="G1" s="342"/>
      <c r="H1" s="342"/>
      <c r="I1" s="342"/>
      <c r="J1" s="342"/>
      <c r="K1" s="342"/>
      <c r="L1" s="118"/>
      <c r="M1" s="118"/>
      <c r="N1" s="118"/>
      <c r="O1" s="118"/>
      <c r="P1" s="118"/>
      <c r="Q1" s="118"/>
      <c r="R1" s="118"/>
      <c r="S1" s="118"/>
      <c r="T1" s="118"/>
      <c r="U1" s="118"/>
    </row>
    <row r="2" spans="1:22" ht="99.95" customHeight="1" thickTop="1" thickBot="1">
      <c r="A2" s="343"/>
      <c r="B2" s="355" t="s">
        <v>192</v>
      </c>
      <c r="C2" s="356"/>
      <c r="D2" s="356"/>
      <c r="E2" s="356"/>
      <c r="F2" s="356"/>
      <c r="G2" s="356"/>
      <c r="H2" s="356"/>
      <c r="I2" s="356"/>
      <c r="J2" s="356"/>
      <c r="K2" s="344"/>
      <c r="L2" s="118"/>
      <c r="M2" s="118"/>
      <c r="N2" s="118"/>
      <c r="O2" s="118"/>
      <c r="P2" s="118"/>
      <c r="Q2" s="118"/>
      <c r="R2" s="118"/>
      <c r="S2" s="118"/>
      <c r="T2" s="118"/>
      <c r="U2" s="118"/>
    </row>
    <row r="3" spans="1:22" ht="17.100000000000001" customHeight="1" thickTop="1" thickBot="1">
      <c r="A3" s="343"/>
      <c r="B3" s="357" t="s">
        <v>254</v>
      </c>
      <c r="C3" s="357"/>
      <c r="D3" s="357"/>
      <c r="E3" s="358"/>
      <c r="F3" s="359"/>
      <c r="G3" s="359"/>
      <c r="H3" s="359"/>
      <c r="I3" s="359"/>
      <c r="J3" s="359"/>
      <c r="K3" s="344"/>
      <c r="L3" s="118"/>
      <c r="M3" s="119"/>
      <c r="N3" s="119"/>
      <c r="O3" s="118"/>
      <c r="P3" s="118"/>
      <c r="Q3" s="118"/>
      <c r="R3" s="118"/>
      <c r="S3" s="118"/>
      <c r="T3" s="118"/>
      <c r="U3" s="118"/>
    </row>
    <row r="4" spans="1:22" ht="17.25" thickTop="1" thickBot="1">
      <c r="A4" s="343"/>
      <c r="B4" s="357"/>
      <c r="C4" s="357"/>
      <c r="D4" s="357"/>
      <c r="E4" s="359"/>
      <c r="F4" s="359"/>
      <c r="G4" s="359"/>
      <c r="H4" s="359"/>
      <c r="I4" s="359"/>
      <c r="J4" s="359"/>
      <c r="K4" s="344"/>
      <c r="L4" s="118"/>
      <c r="M4" s="119"/>
      <c r="N4" s="119"/>
      <c r="O4" s="118"/>
      <c r="P4" s="118"/>
      <c r="Q4" s="118"/>
      <c r="R4" s="118"/>
      <c r="S4" s="118"/>
      <c r="T4" s="118"/>
      <c r="U4" s="118"/>
    </row>
    <row r="5" spans="1:22" ht="17.25" thickTop="1" thickBot="1">
      <c r="A5" s="343"/>
      <c r="B5" s="357"/>
      <c r="C5" s="357"/>
      <c r="D5" s="357"/>
      <c r="E5" s="359"/>
      <c r="F5" s="359"/>
      <c r="G5" s="359"/>
      <c r="H5" s="359"/>
      <c r="I5" s="359"/>
      <c r="J5" s="359"/>
      <c r="K5" s="344"/>
      <c r="L5" s="118"/>
      <c r="M5" s="118"/>
      <c r="N5" s="118"/>
      <c r="O5" s="118"/>
      <c r="P5" s="118"/>
      <c r="Q5" s="118"/>
      <c r="R5" s="118"/>
      <c r="S5" s="118"/>
      <c r="T5" s="118"/>
      <c r="U5" s="118"/>
    </row>
    <row r="6" spans="1:22" ht="17.25" thickTop="1" thickBot="1">
      <c r="A6" s="343"/>
      <c r="B6" s="357"/>
      <c r="C6" s="357"/>
      <c r="D6" s="357"/>
      <c r="E6" s="359"/>
      <c r="F6" s="359"/>
      <c r="G6" s="359"/>
      <c r="H6" s="359"/>
      <c r="I6" s="359"/>
      <c r="J6" s="359"/>
      <c r="K6" s="344"/>
      <c r="L6" s="118"/>
      <c r="M6" s="118"/>
      <c r="N6" s="118"/>
      <c r="O6" s="118"/>
      <c r="P6" s="118"/>
      <c r="Q6" s="118"/>
      <c r="R6" s="118"/>
      <c r="S6" s="118"/>
      <c r="T6" s="118"/>
      <c r="U6" s="118"/>
    </row>
    <row r="7" spans="1:22" ht="17.25" thickTop="1" thickBot="1">
      <c r="A7" s="343"/>
      <c r="B7" s="357"/>
      <c r="C7" s="357"/>
      <c r="D7" s="357"/>
      <c r="E7" s="359"/>
      <c r="F7" s="359"/>
      <c r="G7" s="359"/>
      <c r="H7" s="359"/>
      <c r="I7" s="359"/>
      <c r="J7" s="359"/>
      <c r="K7" s="344"/>
      <c r="L7" s="118"/>
      <c r="M7" s="118"/>
      <c r="N7" s="118"/>
      <c r="O7" s="118"/>
      <c r="P7" s="118"/>
      <c r="Q7" s="118"/>
      <c r="R7" s="118"/>
      <c r="S7" s="118"/>
      <c r="T7" s="118"/>
      <c r="U7" s="118"/>
    </row>
    <row r="8" spans="1:22" ht="17.25" thickTop="1" thickBot="1">
      <c r="A8" s="343"/>
      <c r="B8" s="357"/>
      <c r="C8" s="357"/>
      <c r="D8" s="357"/>
      <c r="E8" s="359"/>
      <c r="F8" s="359"/>
      <c r="G8" s="359"/>
      <c r="H8" s="359"/>
      <c r="I8" s="359"/>
      <c r="J8" s="359"/>
      <c r="K8" s="344"/>
      <c r="L8" s="118"/>
      <c r="M8" s="118"/>
      <c r="N8" s="118"/>
      <c r="O8" s="118"/>
      <c r="P8" s="118"/>
      <c r="Q8" s="118"/>
      <c r="R8" s="118"/>
      <c r="S8" s="118"/>
      <c r="T8" s="118"/>
      <c r="U8" s="118"/>
    </row>
    <row r="9" spans="1:22" ht="17.25" thickTop="1" thickBot="1">
      <c r="A9" s="343"/>
      <c r="B9" s="357"/>
      <c r="C9" s="357"/>
      <c r="D9" s="357"/>
      <c r="E9" s="359"/>
      <c r="F9" s="359"/>
      <c r="G9" s="359"/>
      <c r="H9" s="359"/>
      <c r="I9" s="359"/>
      <c r="J9" s="359"/>
      <c r="K9" s="344"/>
      <c r="L9" s="118"/>
      <c r="M9" s="118"/>
      <c r="N9" s="118"/>
      <c r="O9" s="118"/>
      <c r="P9" s="118"/>
      <c r="Q9" s="118"/>
      <c r="R9" s="118"/>
      <c r="S9" s="118"/>
      <c r="T9" s="118"/>
      <c r="U9" s="118"/>
      <c r="V9" s="129"/>
    </row>
    <row r="10" spans="1:22" ht="17.25" thickTop="1" thickBot="1">
      <c r="A10" s="343"/>
      <c r="B10" s="357"/>
      <c r="C10" s="357"/>
      <c r="D10" s="357"/>
      <c r="E10" s="359"/>
      <c r="F10" s="359"/>
      <c r="G10" s="359"/>
      <c r="H10" s="359"/>
      <c r="I10" s="359"/>
      <c r="J10" s="359"/>
      <c r="K10" s="344"/>
      <c r="L10" s="118"/>
      <c r="M10" s="118"/>
      <c r="N10" s="118"/>
      <c r="O10" s="118"/>
      <c r="P10" s="118"/>
      <c r="Q10" s="118"/>
      <c r="R10" s="118"/>
      <c r="S10" s="118"/>
      <c r="T10" s="118"/>
      <c r="U10" s="118"/>
      <c r="V10" s="130"/>
    </row>
    <row r="11" spans="1:22" ht="17.25" thickTop="1" thickBot="1">
      <c r="A11" s="343"/>
      <c r="B11" s="357"/>
      <c r="C11" s="357"/>
      <c r="D11" s="357"/>
      <c r="E11" s="359"/>
      <c r="F11" s="359"/>
      <c r="G11" s="359"/>
      <c r="H11" s="359"/>
      <c r="I11" s="359"/>
      <c r="J11" s="359"/>
      <c r="K11" s="344"/>
      <c r="L11" s="118"/>
      <c r="M11" s="118"/>
      <c r="N11" s="118"/>
      <c r="O11" s="118"/>
      <c r="P11" s="118"/>
      <c r="Q11" s="118"/>
      <c r="R11" s="118"/>
      <c r="S11" s="118"/>
      <c r="T11" s="118"/>
      <c r="U11" s="118"/>
    </row>
    <row r="12" spans="1:22" ht="78.75" customHeight="1" thickTop="1" thickBot="1">
      <c r="A12" s="343"/>
      <c r="B12" s="357"/>
      <c r="C12" s="357"/>
      <c r="D12" s="357"/>
      <c r="E12" s="359"/>
      <c r="F12" s="359"/>
      <c r="G12" s="359"/>
      <c r="H12" s="359"/>
      <c r="I12" s="359"/>
      <c r="J12" s="359"/>
      <c r="K12" s="344"/>
      <c r="L12" s="118"/>
      <c r="M12" s="118"/>
      <c r="N12" s="118"/>
      <c r="O12" s="118"/>
      <c r="P12" s="118"/>
      <c r="Q12" s="118"/>
      <c r="R12" s="118"/>
      <c r="S12" s="118"/>
      <c r="T12" s="118"/>
      <c r="U12" s="118"/>
    </row>
    <row r="13" spans="1:22" ht="39.950000000000003" customHeight="1" thickTop="1" thickBot="1">
      <c r="A13" s="343"/>
      <c r="B13" s="300" t="s">
        <v>342</v>
      </c>
      <c r="C13" s="301"/>
      <c r="D13" s="301"/>
      <c r="E13" s="301"/>
      <c r="F13" s="301"/>
      <c r="G13" s="301"/>
      <c r="H13" s="301"/>
      <c r="I13" s="301"/>
      <c r="J13" s="302"/>
      <c r="K13" s="344"/>
      <c r="L13" s="118"/>
      <c r="M13" s="118"/>
      <c r="N13" s="118"/>
      <c r="O13" s="118"/>
      <c r="P13" s="118"/>
      <c r="Q13" s="118"/>
      <c r="R13" s="118"/>
      <c r="S13" s="118"/>
      <c r="T13" s="118"/>
      <c r="U13" s="118"/>
    </row>
    <row r="14" spans="1:22" ht="21" customHeight="1" thickTop="1" thickBot="1">
      <c r="A14" s="343"/>
      <c r="B14" s="360" t="s">
        <v>27</v>
      </c>
      <c r="C14" s="360"/>
      <c r="D14" s="360"/>
      <c r="E14" s="316"/>
      <c r="F14" s="316"/>
      <c r="G14" s="317" t="s">
        <v>5</v>
      </c>
      <c r="H14" s="317"/>
      <c r="I14" s="316"/>
      <c r="J14" s="316"/>
      <c r="K14" s="344"/>
      <c r="L14" s="118"/>
      <c r="M14" s="118"/>
      <c r="N14" s="118"/>
      <c r="O14" s="118"/>
      <c r="P14" s="118"/>
      <c r="Q14" s="118"/>
      <c r="R14" s="118"/>
      <c r="S14" s="118"/>
      <c r="T14" s="118"/>
      <c r="U14" s="118"/>
      <c r="V14" s="130"/>
    </row>
    <row r="15" spans="1:22" ht="35.25" customHeight="1" thickTop="1" thickBot="1">
      <c r="A15" s="343"/>
      <c r="B15" s="303" t="s">
        <v>345</v>
      </c>
      <c r="C15" s="304"/>
      <c r="D15" s="304"/>
      <c r="E15" s="304"/>
      <c r="F15" s="304"/>
      <c r="G15" s="305"/>
      <c r="H15" s="306"/>
      <c r="I15" s="306"/>
      <c r="J15" s="306"/>
      <c r="K15" s="344"/>
      <c r="L15" s="118"/>
      <c r="M15" s="118"/>
      <c r="N15" s="118"/>
      <c r="O15" s="118"/>
      <c r="P15" s="118"/>
      <c r="Q15" s="118"/>
      <c r="R15" s="118"/>
      <c r="S15" s="118"/>
      <c r="T15" s="118"/>
      <c r="U15" s="118"/>
    </row>
    <row r="16" spans="1:22" ht="21" customHeight="1" thickTop="1" thickBot="1">
      <c r="A16" s="343"/>
      <c r="B16" s="346" t="s">
        <v>193</v>
      </c>
      <c r="C16" s="347"/>
      <c r="D16" s="348"/>
      <c r="E16" s="321" t="s">
        <v>195</v>
      </c>
      <c r="F16" s="322"/>
      <c r="G16" s="306" t="s">
        <v>200</v>
      </c>
      <c r="H16" s="306"/>
      <c r="I16" s="306"/>
      <c r="J16" s="306"/>
      <c r="K16" s="344"/>
      <c r="L16" s="118"/>
      <c r="M16" s="118"/>
      <c r="N16" s="118"/>
      <c r="O16" s="118"/>
      <c r="P16" s="118"/>
      <c r="Q16" s="118"/>
      <c r="R16" s="118"/>
      <c r="S16" s="118"/>
      <c r="T16" s="118"/>
      <c r="U16" s="118"/>
    </row>
    <row r="17" spans="1:21" ht="20.25" thickTop="1" thickBot="1">
      <c r="A17" s="343"/>
      <c r="B17" s="349" t="s">
        <v>255</v>
      </c>
      <c r="C17" s="350"/>
      <c r="D17" s="351"/>
      <c r="E17" s="321" t="s">
        <v>196</v>
      </c>
      <c r="F17" s="322"/>
      <c r="G17" s="306"/>
      <c r="H17" s="306"/>
      <c r="I17" s="306"/>
      <c r="J17" s="306"/>
      <c r="K17" s="344"/>
      <c r="L17" s="118"/>
      <c r="M17" s="118"/>
      <c r="N17" s="118"/>
      <c r="O17" s="118"/>
      <c r="P17" s="118"/>
      <c r="Q17" s="118"/>
      <c r="R17" s="118"/>
      <c r="S17" s="118"/>
      <c r="T17" s="118"/>
      <c r="U17" s="118"/>
    </row>
    <row r="18" spans="1:21" ht="21" customHeight="1" thickTop="1" thickBot="1">
      <c r="A18" s="343"/>
      <c r="B18" s="352" t="s">
        <v>194</v>
      </c>
      <c r="C18" s="353"/>
      <c r="D18" s="354"/>
      <c r="E18" s="321" t="s">
        <v>197</v>
      </c>
      <c r="F18" s="322"/>
      <c r="G18" s="306"/>
      <c r="H18" s="306"/>
      <c r="I18" s="306"/>
      <c r="J18" s="306"/>
      <c r="K18" s="344"/>
      <c r="L18" s="118"/>
      <c r="M18" s="118"/>
      <c r="N18" s="118"/>
      <c r="O18" s="118"/>
      <c r="P18" s="118"/>
      <c r="Q18" s="118"/>
      <c r="R18" s="118"/>
      <c r="S18" s="118"/>
      <c r="T18" s="118"/>
      <c r="U18" s="118"/>
    </row>
    <row r="19" spans="1:21" ht="21" customHeight="1" thickTop="1" thickBot="1">
      <c r="A19" s="343"/>
      <c r="B19" s="307" t="s">
        <v>26</v>
      </c>
      <c r="C19" s="308"/>
      <c r="D19" s="309"/>
      <c r="E19" s="318" t="s">
        <v>6</v>
      </c>
      <c r="F19" s="320"/>
      <c r="G19" s="318" t="s">
        <v>7</v>
      </c>
      <c r="H19" s="319"/>
      <c r="I19" s="323"/>
      <c r="J19" s="324"/>
      <c r="K19" s="345"/>
      <c r="L19" s="118"/>
      <c r="M19" s="118"/>
      <c r="N19" s="118"/>
      <c r="O19" s="118"/>
      <c r="P19" s="118"/>
      <c r="Q19" s="118"/>
      <c r="R19" s="118"/>
      <c r="S19" s="118"/>
      <c r="T19" s="118"/>
      <c r="U19" s="118"/>
    </row>
    <row r="20" spans="1:21" ht="20.25" thickTop="1" thickBot="1">
      <c r="A20" s="343"/>
      <c r="B20" s="310"/>
      <c r="C20" s="311"/>
      <c r="D20" s="312"/>
      <c r="E20" s="98" t="s">
        <v>8</v>
      </c>
      <c r="F20" s="99" t="s">
        <v>9</v>
      </c>
      <c r="G20" s="100" t="s">
        <v>8</v>
      </c>
      <c r="H20" s="100" t="s">
        <v>9</v>
      </c>
      <c r="I20" s="325"/>
      <c r="J20" s="326"/>
      <c r="K20" s="345"/>
      <c r="L20" s="118"/>
      <c r="M20" s="118"/>
      <c r="N20" s="118"/>
      <c r="O20" s="118"/>
      <c r="P20" s="118"/>
      <c r="Q20" s="118"/>
      <c r="R20" s="118"/>
      <c r="S20" s="118"/>
      <c r="T20" s="118"/>
      <c r="U20" s="118"/>
    </row>
    <row r="21" spans="1:21" ht="20.25" thickTop="1" thickBot="1">
      <c r="A21" s="343"/>
      <c r="B21" s="313"/>
      <c r="C21" s="314"/>
      <c r="D21" s="315"/>
      <c r="E21" s="247">
        <v>45</v>
      </c>
      <c r="F21" s="248">
        <v>23</v>
      </c>
      <c r="G21" s="247">
        <v>17</v>
      </c>
      <c r="H21" s="247">
        <v>0</v>
      </c>
      <c r="I21" s="327"/>
      <c r="J21" s="328"/>
      <c r="K21" s="345"/>
      <c r="L21" s="118"/>
      <c r="M21" s="118"/>
      <c r="N21" s="118"/>
      <c r="O21" s="118"/>
      <c r="P21" s="118"/>
      <c r="Q21" s="118"/>
      <c r="R21" s="118"/>
      <c r="S21" s="118"/>
      <c r="T21" s="118"/>
      <c r="U21" s="118"/>
    </row>
    <row r="22" spans="1:21" ht="21" customHeight="1" thickTop="1" thickBot="1">
      <c r="A22" s="343"/>
      <c r="B22" s="337" t="s">
        <v>12</v>
      </c>
      <c r="C22" s="338"/>
      <c r="D22" s="339"/>
      <c r="E22" s="321" t="s">
        <v>73</v>
      </c>
      <c r="F22" s="322"/>
      <c r="G22" s="361"/>
      <c r="H22" s="362"/>
      <c r="I22" s="362"/>
      <c r="J22" s="363"/>
      <c r="K22" s="344"/>
      <c r="L22" s="118"/>
      <c r="M22" s="118"/>
      <c r="N22" s="118"/>
      <c r="O22" s="118"/>
      <c r="P22" s="118"/>
      <c r="Q22" s="118"/>
      <c r="R22" s="118"/>
      <c r="S22" s="118"/>
      <c r="T22" s="118"/>
      <c r="U22" s="118"/>
    </row>
    <row r="23" spans="1:21" ht="38.25" customHeight="1" thickTop="1" thickBot="1">
      <c r="A23" s="343"/>
      <c r="B23" s="337" t="s">
        <v>74</v>
      </c>
      <c r="C23" s="338"/>
      <c r="D23" s="339"/>
      <c r="E23" s="95" t="s">
        <v>10</v>
      </c>
      <c r="F23" s="96" t="s">
        <v>11</v>
      </c>
      <c r="G23" s="364"/>
      <c r="H23" s="362"/>
      <c r="I23" s="362"/>
      <c r="J23" s="363"/>
      <c r="K23" s="344"/>
      <c r="L23" s="118"/>
      <c r="M23" s="118"/>
      <c r="N23" s="209"/>
      <c r="O23" s="118"/>
      <c r="P23" s="118"/>
      <c r="Q23" s="118"/>
      <c r="R23" s="118"/>
      <c r="S23" s="118"/>
      <c r="T23" s="118"/>
      <c r="U23" s="118"/>
    </row>
    <row r="24" spans="1:21" ht="20.25" thickTop="1" thickBot="1">
      <c r="A24" s="343"/>
      <c r="B24" s="371"/>
      <c r="C24" s="372"/>
      <c r="D24" s="373"/>
      <c r="E24" s="247" t="s">
        <v>13</v>
      </c>
      <c r="F24" s="248" t="s">
        <v>72</v>
      </c>
      <c r="G24" s="364"/>
      <c r="H24" s="362"/>
      <c r="I24" s="362"/>
      <c r="J24" s="363"/>
      <c r="K24" s="344"/>
      <c r="L24" s="118"/>
      <c r="M24" s="118"/>
      <c r="N24" s="209"/>
      <c r="O24" s="118"/>
      <c r="P24" s="118"/>
      <c r="Q24" s="118"/>
      <c r="R24" s="118"/>
      <c r="S24" s="118"/>
      <c r="T24" s="118"/>
      <c r="U24" s="118"/>
    </row>
    <row r="25" spans="1:21" ht="38.25" customHeight="1" thickTop="1" thickBot="1">
      <c r="A25" s="343"/>
      <c r="B25" s="337" t="s">
        <v>75</v>
      </c>
      <c r="C25" s="338"/>
      <c r="D25" s="339"/>
      <c r="E25" s="95" t="s">
        <v>10</v>
      </c>
      <c r="F25" s="96" t="s">
        <v>11</v>
      </c>
      <c r="G25" s="364"/>
      <c r="H25" s="362"/>
      <c r="I25" s="362"/>
      <c r="J25" s="363"/>
      <c r="K25" s="344"/>
      <c r="L25" s="118"/>
      <c r="M25" s="118"/>
      <c r="N25" s="209"/>
      <c r="O25" s="118"/>
      <c r="P25" s="118"/>
      <c r="Q25" s="118"/>
      <c r="R25" s="118"/>
      <c r="S25" s="118"/>
      <c r="T25" s="118"/>
      <c r="U25" s="118"/>
    </row>
    <row r="26" spans="1:21" ht="20.25" thickTop="1" thickBot="1">
      <c r="A26" s="343"/>
      <c r="B26" s="371"/>
      <c r="C26" s="372"/>
      <c r="D26" s="373"/>
      <c r="E26" s="249" t="s">
        <v>191</v>
      </c>
      <c r="F26" s="250" t="s">
        <v>191</v>
      </c>
      <c r="G26" s="365"/>
      <c r="H26" s="366"/>
      <c r="I26" s="366"/>
      <c r="J26" s="366"/>
      <c r="K26" s="344"/>
      <c r="L26" s="118"/>
      <c r="M26" s="118"/>
      <c r="N26" s="209"/>
      <c r="O26" s="118"/>
      <c r="P26" s="118"/>
      <c r="Q26" s="118"/>
      <c r="R26" s="118"/>
      <c r="S26" s="118"/>
      <c r="T26" s="118"/>
      <c r="U26" s="118"/>
    </row>
    <row r="27" spans="1:21" ht="20.25" thickTop="1" thickBot="1">
      <c r="A27" s="343"/>
      <c r="B27" s="335" t="s">
        <v>15</v>
      </c>
      <c r="C27" s="374" t="s">
        <v>14</v>
      </c>
      <c r="D27" s="375"/>
      <c r="E27" s="321" t="s">
        <v>76</v>
      </c>
      <c r="F27" s="322"/>
      <c r="G27" s="367" t="s">
        <v>17</v>
      </c>
      <c r="H27" s="368"/>
      <c r="I27" s="101" t="s">
        <v>10</v>
      </c>
      <c r="J27" s="102" t="s">
        <v>11</v>
      </c>
      <c r="K27" s="344"/>
      <c r="L27" s="118"/>
      <c r="M27" s="118"/>
      <c r="N27" s="118"/>
      <c r="O27" s="118"/>
      <c r="P27" s="118"/>
      <c r="Q27" s="118"/>
      <c r="R27" s="118"/>
      <c r="S27" s="118"/>
      <c r="T27" s="118"/>
      <c r="U27" s="118"/>
    </row>
    <row r="28" spans="1:21" ht="37.5" customHeight="1" thickTop="1" thickBot="1">
      <c r="A28" s="343"/>
      <c r="B28" s="336"/>
      <c r="C28" s="374" t="s">
        <v>8</v>
      </c>
      <c r="D28" s="375"/>
      <c r="E28" s="340" t="s">
        <v>77</v>
      </c>
      <c r="F28" s="341"/>
      <c r="G28" s="369"/>
      <c r="H28" s="370"/>
      <c r="I28" s="249" t="s">
        <v>231</v>
      </c>
      <c r="J28" s="250" t="s">
        <v>65</v>
      </c>
      <c r="K28" s="344"/>
      <c r="L28" s="118"/>
      <c r="M28" s="118"/>
      <c r="N28" s="209"/>
      <c r="O28" s="118"/>
      <c r="P28" s="118"/>
      <c r="Q28" s="118"/>
      <c r="R28" s="118"/>
      <c r="S28" s="118"/>
      <c r="T28" s="118"/>
      <c r="U28" s="118"/>
    </row>
    <row r="29" spans="1:21" ht="18.75" customHeight="1" thickTop="1">
      <c r="A29" s="245"/>
      <c r="B29" s="332" t="s">
        <v>230</v>
      </c>
      <c r="C29" s="333"/>
      <c r="D29" s="333"/>
      <c r="E29" s="333"/>
      <c r="F29" s="333"/>
      <c r="G29" s="333"/>
      <c r="H29" s="333"/>
      <c r="I29" s="333"/>
      <c r="J29" s="334"/>
      <c r="K29" s="246"/>
      <c r="L29" s="118"/>
      <c r="M29" s="118"/>
      <c r="N29" s="213"/>
      <c r="O29" s="118"/>
      <c r="P29" s="118"/>
      <c r="Q29" s="118"/>
      <c r="R29" s="118"/>
      <c r="S29" s="118"/>
      <c r="T29" s="118"/>
      <c r="U29" s="118"/>
    </row>
    <row r="30" spans="1:21" ht="21">
      <c r="A30" s="245"/>
      <c r="B30" s="48"/>
      <c r="C30" s="48"/>
      <c r="D30" s="244" t="s">
        <v>44</v>
      </c>
      <c r="E30" s="48"/>
      <c r="F30" s="48"/>
      <c r="G30" s="48"/>
      <c r="H30" s="54"/>
      <c r="I30" s="329" t="s">
        <v>43</v>
      </c>
      <c r="J30" s="330"/>
      <c r="K30" s="246"/>
      <c r="L30" s="118"/>
      <c r="M30" s="118"/>
      <c r="N30" s="118"/>
      <c r="O30" s="118"/>
      <c r="P30" s="118"/>
      <c r="Q30" s="118"/>
      <c r="R30" s="118"/>
      <c r="S30" s="118"/>
      <c r="T30" s="118"/>
      <c r="U30" s="118"/>
    </row>
    <row r="31" spans="1:21" ht="8.1" customHeight="1" thickBot="1">
      <c r="A31" s="245"/>
      <c r="B31" s="1"/>
      <c r="C31" s="2"/>
      <c r="D31" s="2"/>
      <c r="E31" s="2"/>
      <c r="F31" s="2"/>
      <c r="G31" s="2"/>
      <c r="H31" s="27"/>
      <c r="I31" s="27"/>
      <c r="J31" s="3"/>
      <c r="K31" s="246"/>
      <c r="L31" s="118"/>
      <c r="M31" s="118"/>
      <c r="N31" s="118"/>
      <c r="O31" s="118"/>
      <c r="P31" s="118"/>
      <c r="Q31" s="118"/>
      <c r="R31" s="118"/>
      <c r="S31" s="118"/>
      <c r="T31" s="118"/>
      <c r="U31" s="118"/>
    </row>
    <row r="32" spans="1:21" ht="39.950000000000003" customHeight="1" thickTop="1" thickBot="1">
      <c r="A32" s="29"/>
      <c r="B32" s="33" t="s">
        <v>3</v>
      </c>
      <c r="C32" s="35" t="s">
        <v>192</v>
      </c>
      <c r="D32" s="33" t="s">
        <v>18</v>
      </c>
      <c r="E32" s="268" t="s">
        <v>50</v>
      </c>
      <c r="F32" s="331"/>
      <c r="G32" s="268" t="s">
        <v>45</v>
      </c>
      <c r="H32" s="269"/>
      <c r="I32" s="268" t="s">
        <v>49</v>
      </c>
      <c r="J32" s="269"/>
      <c r="K32" s="30"/>
      <c r="L32" s="118"/>
      <c r="M32" s="118"/>
      <c r="N32" s="209"/>
      <c r="O32" s="118"/>
      <c r="P32" s="118"/>
      <c r="Q32" s="118"/>
      <c r="R32" s="118"/>
      <c r="S32" s="118"/>
      <c r="T32" s="118"/>
      <c r="U32" s="118"/>
    </row>
    <row r="33" spans="1:43" ht="18.75" thickTop="1">
      <c r="A33" s="30"/>
      <c r="B33" s="28"/>
      <c r="C33" s="28"/>
      <c r="D33" s="28"/>
      <c r="E33" s="28"/>
      <c r="F33" s="28"/>
      <c r="G33" s="28"/>
      <c r="H33" s="28"/>
      <c r="I33" s="28"/>
      <c r="J33" s="28"/>
      <c r="K33" s="30"/>
      <c r="L33" s="118"/>
      <c r="M33" s="118"/>
      <c r="N33" s="118"/>
      <c r="O33" s="118"/>
      <c r="P33" s="118"/>
      <c r="Q33" s="118"/>
      <c r="R33" s="118"/>
      <c r="S33" s="118"/>
      <c r="T33" s="118"/>
      <c r="U33" s="118"/>
    </row>
    <row r="37" spans="1:43" ht="16.5" thickBot="1">
      <c r="AC37" s="5"/>
    </row>
    <row r="38" spans="1:43" ht="17.25" thickTop="1" thickBot="1">
      <c r="AC38" s="31"/>
    </row>
    <row r="39" spans="1:43" ht="16.5" thickTop="1">
      <c r="AD39" s="7"/>
      <c r="AE39" s="7"/>
      <c r="AQ39" s="7"/>
    </row>
  </sheetData>
  <sheetProtection algorithmName="SHA-512" hashValue="kINfo4iVKDy0VSy5zmGmb+GLKSUs5Kymv+9/VFb8q38sU7msrYSRj49QmFgNYM2KWFCEYB5nWCOHFLq3P3W5Lg==" saltValue="lIZXnjfaILmmON+rTExtlg==" spinCount="100000" sheet="1" objects="1" scenarios="1"/>
  <mergeCells count="40">
    <mergeCell ref="A1:K1"/>
    <mergeCell ref="A2:A28"/>
    <mergeCell ref="K2:K28"/>
    <mergeCell ref="B16:D16"/>
    <mergeCell ref="B17:D17"/>
    <mergeCell ref="B18:D18"/>
    <mergeCell ref="B2:J2"/>
    <mergeCell ref="B3:D12"/>
    <mergeCell ref="E3:J12"/>
    <mergeCell ref="B14:D14"/>
    <mergeCell ref="G22:J26"/>
    <mergeCell ref="G27:H28"/>
    <mergeCell ref="B23:D24"/>
    <mergeCell ref="B25:D26"/>
    <mergeCell ref="C27:D27"/>
    <mergeCell ref="C28:D28"/>
    <mergeCell ref="I30:J30"/>
    <mergeCell ref="E32:F32"/>
    <mergeCell ref="G32:H32"/>
    <mergeCell ref="I32:J32"/>
    <mergeCell ref="E22:F22"/>
    <mergeCell ref="B29:J29"/>
    <mergeCell ref="B27:B28"/>
    <mergeCell ref="B22:D22"/>
    <mergeCell ref="E27:F27"/>
    <mergeCell ref="E28:F28"/>
    <mergeCell ref="B13:J13"/>
    <mergeCell ref="B15:G15"/>
    <mergeCell ref="G16:G18"/>
    <mergeCell ref="H15:J18"/>
    <mergeCell ref="B19:D21"/>
    <mergeCell ref="E14:F14"/>
    <mergeCell ref="G14:H14"/>
    <mergeCell ref="I14:J14"/>
    <mergeCell ref="G19:H19"/>
    <mergeCell ref="E19:F19"/>
    <mergeCell ref="E16:F16"/>
    <mergeCell ref="E17:F17"/>
    <mergeCell ref="E18:F18"/>
    <mergeCell ref="I19:J21"/>
  </mergeCells>
  <dataValidations count="24">
    <dataValidation type="list" allowBlank="1" showInputMessage="1" showErrorMessage="1" prompt="Choose one option" sqref="E22:F22">
      <formula1>"&lt;50mm ,50 - 100mm ,100 - 250mm ,250 - 500mm ,500 - 750mm ,750 - 1000mm ,1000 - 1250mm ,1250 - 1500mm ,1500 - 1750mm ,1750 - 2000mm "</formula1>
    </dataValidation>
    <dataValidation type="list" allowBlank="1" showInputMessage="1" showErrorMessage="1" sqref="E24:F24 E26:F26">
      <formula1>"Jan ,Feb ,Mar ,Apr ,May ,Jun ,Jul ,Aug ,Sep ,Oct ,Nov ,Dec "</formula1>
    </dataValidation>
    <dataValidation type="list" allowBlank="1" showInputMessage="1" showErrorMessage="1" sqref="E27:F27">
      <formula1>"&lt;1.0 ,1.0 - 3.0 ,3.0 - 5.0 ,5.0 - 7.5 ,7.5 - 10.0 ,10.0 - 12.5 ,&gt;12.5"</formula1>
    </dataValidation>
    <dataValidation type="list" allowBlank="1" showInputMessage="1" showErrorMessage="1" sqref="E28:F28">
      <formula1>"5.0 - 7.5 ,7.5 - 10.0 ,10.0 - 15.0 ,15.0 - 20.0 ,20.0 - 25.0 ,25.0 - 30.0 ,30.0 - 40.0,&gt;40.0"</formula1>
    </dataValidation>
    <dataValidation allowBlank="1" showInputMessage="1" showErrorMessage="1" promptTitle="Notes:" prompt="Please add any other relevant information here " sqref="I19:J21"/>
    <dataValidation allowBlank="1" showInputMessage="1" showErrorMessage="1" promptTitle="Site information:" prompt="Please add any information related to site here." sqref="E3:J12"/>
    <dataValidation allowBlank="1" showInputMessage="1" showErrorMessage="1" prompt="Country or city " sqref="E14:F14"/>
    <dataValidation allowBlank="1" showInputMessage="1" showErrorMessage="1" prompt="Provide information about the exact location or site where the displaced are housed" sqref="I14:J14"/>
    <dataValidation allowBlank="1" showInputMessage="1" showErrorMessage="1" prompt="What is the estimated maximum temperature in summer?" sqref="E21"/>
    <dataValidation allowBlank="1" showInputMessage="1" showErrorMessage="1" prompt="What is the estimated lowest temperatre in summer?" sqref="F21"/>
    <dataValidation allowBlank="1" showInputMessage="1" showErrorMessage="1" prompt="What is the estimated heighest temperature in winter?" sqref="G21"/>
    <dataValidation allowBlank="1" showInputMessage="1" showErrorMessage="1" prompt="What is the estimated lowest temperature in summer?" sqref="H21"/>
    <dataValidation type="list" allowBlank="1" showInputMessage="1" showErrorMessage="1" prompt="Choose the most applicable climate condition using the map on the right " sqref="E16:F16">
      <formula1>"A, B, C, D, E, Other (Specifiy in the comment box on the right)"</formula1>
    </dataValidation>
    <dataValidation allowBlank="1" showInputMessage="1" showErrorMessage="1" promptTitle="Note:" prompt="Please provide any additional relevant information here" sqref="H15"/>
    <dataValidation allowBlank="1" showInputMessage="1" showErrorMessage="1" promptTitle="Note" prompt="Provide any additional information here. Or highlight any critical issues  related to weather in this box" sqref="G22:J26"/>
    <dataValidation allowBlank="1" showInputMessage="1" showErrorMessage="1" prompt="On which months such events may occur?" sqref="G27:H28"/>
    <dataValidation type="list" allowBlank="1" showInputMessage="1" showErrorMessage="1" prompt="Choose the most applicable climate condition using the map on the right " sqref="E17:F17">
      <formula1>"W, S, f, s, w, m, Other (Specifiy in the comment box on the right)"</formula1>
    </dataValidation>
    <dataValidation type="list" allowBlank="1" showInputMessage="1" showErrorMessage="1" prompt="Choose the most applicable cliamte condition using the map on the right" sqref="E18:F18">
      <formula1>"h, k, a, b, c, d, F, T, Other (Specifiy in the comment box on the right)"</formula1>
    </dataValidation>
    <dataValidation allowBlank="1" showInputMessage="1" showErrorMessage="1" prompt="Provide inforamtion about summer and winter temperature in yellow boxes on the right" sqref="B19:D21"/>
    <dataValidation allowBlank="1" showInputMessage="1" showErrorMessage="1" prompt="Specify the length of wet season in the yellow boxes on the right (starting &amp; finishing months)" sqref="B23:D24"/>
    <dataValidation allowBlank="1" showInputMessage="1" showErrorMessage="1" prompt="Specify the length of dry season in the yellow boxes on the right (starting &amp; finishing months)" sqref="B25:D26"/>
    <dataValidation allowBlank="1" showInputMessage="1" showErrorMessage="1" prompt="How much does it rain? Provide information in the yellow box on the right." sqref="B22:D22"/>
    <dataValidation type="list" allowBlank="1" showInputMessage="1" showErrorMessage="1" sqref="I28 J28">
      <formula1>"N/A,Jan ,Feb ,Mar ,Apr ,May ,Jun ,Jul ,Aug ,Sep ,Oct ,Nov ,Dec "</formula1>
    </dataValidation>
    <dataValidation allowBlank="1" showInputMessage="1" showErrorMessage="1" prompt="you can find your climate classification using the map to the right:" sqref="B15:G15"/>
  </dataValidations>
  <hyperlinks>
    <hyperlink ref="B32" location="'   Readme  '!A1" display="Readme"/>
    <hyperlink ref="D32" location="'   Site data   '!A1" display="Site data"/>
    <hyperlink ref="D30" location="'   Site data   '!A1" display="Next"/>
    <hyperlink ref="E32:F32" location="'Shelter data (1)'!A1" display="'Shelter data (1)'!A1"/>
    <hyperlink ref="I32:J32" location="'Shelter data (3)'!A1" display="'Shelter data (3)'!A1"/>
    <hyperlink ref="G32:H32" location="'Shelter data (2)'!A1" display="'Shelter data (2)'!A1"/>
    <hyperlink ref="I30:J30" location="'Shelter Summary'!A1" display="Summary"/>
  </hyperlinks>
  <pageMargins left="0.7" right="0.7" top="0.75" bottom="0.75" header="0.3" footer="0.3"/>
  <pageSetup paperSize="9" scale="73" orientation="portrait" verticalDpi="300" r:id="rId1"/>
  <colBreaks count="1" manualBreakCount="1">
    <brk id="11"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Note:" prompt="Choose applicable climate condition using the map on the right">
          <x14:formula1>
            <xm:f>'Inputs list'!$M$2:$M$32</xm:f>
          </x14:formula1>
          <xm:sqref>G16:G18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31"/>
  <sheetViews>
    <sheetView topLeftCell="A10" zoomScale="70" zoomScaleNormal="70" workbookViewId="0">
      <selection activeCell="P27" sqref="P27"/>
    </sheetView>
  </sheetViews>
  <sheetFormatPr defaultColWidth="11" defaultRowHeight="15.75"/>
  <cols>
    <col min="1" max="1" width="2.625" customWidth="1"/>
    <col min="8" max="8" width="14.125" customWidth="1"/>
    <col min="9" max="9" width="16.875" customWidth="1"/>
    <col min="10" max="10" width="12.625" customWidth="1"/>
    <col min="11" max="11" width="2.875" customWidth="1"/>
  </cols>
  <sheetData>
    <row r="1" spans="1:13" ht="16.5" thickBot="1">
      <c r="A1" s="408"/>
      <c r="B1" s="408"/>
      <c r="C1" s="408"/>
      <c r="D1" s="408"/>
      <c r="E1" s="408"/>
      <c r="F1" s="408"/>
      <c r="G1" s="408"/>
      <c r="H1" s="408"/>
      <c r="I1" s="408"/>
      <c r="J1" s="408"/>
      <c r="K1" s="408"/>
    </row>
    <row r="2" spans="1:13" ht="111" customHeight="1" thickTop="1" thickBot="1">
      <c r="A2" s="343"/>
      <c r="B2" s="409" t="s">
        <v>181</v>
      </c>
      <c r="C2" s="410"/>
      <c r="D2" s="410"/>
      <c r="E2" s="410"/>
      <c r="F2" s="410"/>
      <c r="G2" s="410"/>
      <c r="H2" s="410"/>
      <c r="I2" s="410"/>
      <c r="J2" s="410"/>
      <c r="K2" s="344"/>
    </row>
    <row r="3" spans="1:13" ht="37.5" customHeight="1" thickTop="1" thickBot="1">
      <c r="A3" s="343"/>
      <c r="B3" s="300" t="s">
        <v>237</v>
      </c>
      <c r="C3" s="301"/>
      <c r="D3" s="301"/>
      <c r="E3" s="301"/>
      <c r="F3" s="301"/>
      <c r="G3" s="301"/>
      <c r="H3" s="301"/>
      <c r="I3" s="301"/>
      <c r="J3" s="302"/>
      <c r="K3" s="344"/>
    </row>
    <row r="4" spans="1:13" s="32" customFormat="1" ht="25.5" customHeight="1" thickTop="1" thickBot="1">
      <c r="A4" s="343"/>
      <c r="B4" s="431" t="s">
        <v>28</v>
      </c>
      <c r="C4" s="432"/>
      <c r="D4" s="432"/>
      <c r="E4" s="432"/>
      <c r="F4" s="432"/>
      <c r="G4" s="432"/>
      <c r="H4" s="432"/>
      <c r="I4" s="432"/>
      <c r="J4" s="433"/>
      <c r="K4" s="344"/>
      <c r="M4" s="131"/>
    </row>
    <row r="5" spans="1:13" s="32" customFormat="1" ht="45" customHeight="1" thickTop="1" thickBot="1">
      <c r="A5" s="343"/>
      <c r="B5" s="386" t="s">
        <v>106</v>
      </c>
      <c r="C5" s="387"/>
      <c r="D5" s="388"/>
      <c r="E5" s="380" t="s">
        <v>113</v>
      </c>
      <c r="F5" s="381"/>
      <c r="G5" s="407"/>
      <c r="H5" s="251"/>
      <c r="I5" s="251"/>
      <c r="J5" s="252"/>
      <c r="K5" s="344"/>
      <c r="M5" s="131"/>
    </row>
    <row r="6" spans="1:13" s="32" customFormat="1" ht="21" customHeight="1" thickTop="1" thickBot="1">
      <c r="A6" s="343"/>
      <c r="B6" s="398" t="s">
        <v>144</v>
      </c>
      <c r="C6" s="399"/>
      <c r="D6" s="400"/>
      <c r="E6" s="380" t="s">
        <v>146</v>
      </c>
      <c r="F6" s="381"/>
      <c r="G6" s="407"/>
      <c r="H6" s="378"/>
      <c r="I6" s="379"/>
      <c r="J6" s="252"/>
      <c r="K6" s="344"/>
    </row>
    <row r="7" spans="1:13" s="32" customFormat="1" ht="32.25" customHeight="1" thickTop="1" thickBot="1">
      <c r="A7" s="343"/>
      <c r="B7" s="401" t="s">
        <v>101</v>
      </c>
      <c r="C7" s="402"/>
      <c r="D7" s="403"/>
      <c r="E7" s="380" t="s">
        <v>29</v>
      </c>
      <c r="F7" s="381"/>
      <c r="G7" s="381"/>
      <c r="H7" s="381"/>
      <c r="I7" s="378"/>
      <c r="J7" s="379"/>
      <c r="K7" s="344"/>
    </row>
    <row r="8" spans="1:13" s="32" customFormat="1" ht="38.25" customHeight="1" thickTop="1" thickBot="1">
      <c r="A8" s="343"/>
      <c r="B8" s="401" t="s">
        <v>102</v>
      </c>
      <c r="C8" s="402"/>
      <c r="D8" s="403"/>
      <c r="E8" s="377" t="s">
        <v>90</v>
      </c>
      <c r="F8" s="377"/>
      <c r="G8" s="377"/>
      <c r="H8" s="251"/>
      <c r="I8" s="251"/>
      <c r="J8" s="251"/>
      <c r="K8" s="344"/>
      <c r="M8" s="131"/>
    </row>
    <row r="9" spans="1:13" s="32" customFormat="1" ht="35.25" customHeight="1" thickTop="1" thickBot="1">
      <c r="A9" s="343"/>
      <c r="B9" s="404" t="s">
        <v>105</v>
      </c>
      <c r="C9" s="405"/>
      <c r="D9" s="406"/>
      <c r="E9" s="377" t="s">
        <v>151</v>
      </c>
      <c r="F9" s="377"/>
      <c r="G9" s="377"/>
      <c r="H9" s="377"/>
      <c r="I9" s="377"/>
      <c r="J9" s="377"/>
      <c r="K9" s="344"/>
    </row>
    <row r="10" spans="1:13" s="32" customFormat="1" ht="21" customHeight="1" thickTop="1" thickBot="1">
      <c r="A10" s="343"/>
      <c r="B10" s="386" t="s">
        <v>103</v>
      </c>
      <c r="C10" s="387"/>
      <c r="D10" s="388"/>
      <c r="E10" s="377" t="s">
        <v>30</v>
      </c>
      <c r="F10" s="377"/>
      <c r="G10" s="377"/>
      <c r="H10" s="377"/>
      <c r="I10" s="377"/>
      <c r="J10" s="377"/>
      <c r="K10" s="344"/>
    </row>
    <row r="11" spans="1:13" s="32" customFormat="1" ht="20.25" thickTop="1" thickBot="1">
      <c r="A11" s="343"/>
      <c r="B11" s="386" t="s">
        <v>104</v>
      </c>
      <c r="C11" s="387"/>
      <c r="D11" s="388"/>
      <c r="E11" s="389" t="s">
        <v>154</v>
      </c>
      <c r="F11" s="390"/>
      <c r="G11" s="390"/>
      <c r="H11" s="390"/>
      <c r="I11" s="390"/>
      <c r="J11" s="391"/>
      <c r="K11" s="344"/>
      <c r="M11" s="131"/>
    </row>
    <row r="12" spans="1:13" ht="20.25" thickTop="1" thickBot="1">
      <c r="A12" s="343"/>
      <c r="B12" s="386" t="s">
        <v>398</v>
      </c>
      <c r="C12" s="387"/>
      <c r="D12" s="388"/>
      <c r="E12" s="376" t="s">
        <v>399</v>
      </c>
      <c r="F12" s="376"/>
      <c r="G12" s="252" t="s">
        <v>399</v>
      </c>
      <c r="H12" s="392" t="s">
        <v>400</v>
      </c>
      <c r="I12" s="393"/>
      <c r="J12" s="394"/>
      <c r="K12" s="344"/>
      <c r="M12" s="130"/>
    </row>
    <row r="13" spans="1:13" ht="21" customHeight="1" thickTop="1">
      <c r="A13" s="343"/>
      <c r="B13" s="401" t="s">
        <v>78</v>
      </c>
      <c r="C13" s="402"/>
      <c r="D13" s="403"/>
      <c r="E13" s="411"/>
      <c r="F13" s="411"/>
      <c r="G13" s="411"/>
      <c r="H13" s="411"/>
      <c r="I13" s="411"/>
      <c r="J13" s="412"/>
      <c r="K13" s="344"/>
    </row>
    <row r="14" spans="1:13" ht="16.5" thickBot="1">
      <c r="A14" s="343"/>
      <c r="B14" s="418"/>
      <c r="C14" s="419"/>
      <c r="D14" s="420"/>
      <c r="E14" s="411"/>
      <c r="F14" s="411"/>
      <c r="G14" s="411"/>
      <c r="H14" s="411"/>
      <c r="I14" s="411"/>
      <c r="J14" s="412"/>
      <c r="K14" s="344"/>
    </row>
    <row r="15" spans="1:13" ht="21" customHeight="1" thickTop="1" thickBot="1">
      <c r="A15" s="343"/>
      <c r="B15" s="413" t="s">
        <v>19</v>
      </c>
      <c r="C15" s="414"/>
      <c r="D15" s="415"/>
      <c r="E15" s="395" t="s">
        <v>126</v>
      </c>
      <c r="F15" s="396"/>
      <c r="G15" s="397"/>
      <c r="H15" s="422"/>
      <c r="I15" s="423"/>
      <c r="J15" s="424"/>
      <c r="K15" s="344"/>
    </row>
    <row r="16" spans="1:13" ht="21" customHeight="1" thickTop="1" thickBot="1">
      <c r="A16" s="343"/>
      <c r="B16" s="428" t="s">
        <v>21</v>
      </c>
      <c r="C16" s="429"/>
      <c r="D16" s="430"/>
      <c r="E16" s="395" t="s">
        <v>157</v>
      </c>
      <c r="F16" s="396"/>
      <c r="G16" s="397"/>
      <c r="H16" s="425"/>
      <c r="I16" s="426"/>
      <c r="J16" s="427"/>
      <c r="K16" s="344"/>
    </row>
    <row r="17" spans="1:13" ht="52.5" customHeight="1" thickTop="1" thickBot="1">
      <c r="A17" s="343"/>
      <c r="B17" s="382" t="s">
        <v>20</v>
      </c>
      <c r="C17" s="383"/>
      <c r="D17" s="383"/>
      <c r="E17" s="384"/>
      <c r="F17" s="384"/>
      <c r="G17" s="384"/>
      <c r="H17" s="384"/>
      <c r="I17" s="384"/>
      <c r="J17" s="385"/>
      <c r="K17" s="344"/>
    </row>
    <row r="18" spans="1:13" ht="20.25" thickTop="1" thickBot="1">
      <c r="A18" s="343"/>
      <c r="B18" s="404" t="s">
        <v>238</v>
      </c>
      <c r="C18" s="405"/>
      <c r="D18" s="406"/>
      <c r="E18" s="443" t="s">
        <v>159</v>
      </c>
      <c r="F18" s="444"/>
      <c r="G18" s="443" t="s">
        <v>158</v>
      </c>
      <c r="H18" s="444"/>
      <c r="I18" s="443" t="s">
        <v>176</v>
      </c>
      <c r="J18" s="444"/>
      <c r="K18" s="344"/>
    </row>
    <row r="19" spans="1:13" ht="20.25" thickTop="1" thickBot="1">
      <c r="A19" s="343"/>
      <c r="B19" s="455"/>
      <c r="C19" s="456"/>
      <c r="D19" s="457"/>
      <c r="E19" s="416" t="s">
        <v>160</v>
      </c>
      <c r="F19" s="421"/>
      <c r="G19" s="416" t="s">
        <v>168</v>
      </c>
      <c r="H19" s="421"/>
      <c r="I19" s="416" t="s">
        <v>401</v>
      </c>
      <c r="J19" s="417"/>
      <c r="K19" s="344"/>
      <c r="L19" s="130"/>
      <c r="M19" s="130"/>
    </row>
    <row r="20" spans="1:13" ht="63.75" customHeight="1" thickTop="1" thickBot="1">
      <c r="A20" s="343"/>
      <c r="B20" s="458"/>
      <c r="C20" s="459"/>
      <c r="D20" s="460"/>
      <c r="E20" s="440"/>
      <c r="F20" s="441"/>
      <c r="G20" s="440"/>
      <c r="H20" s="441"/>
      <c r="I20" s="440"/>
      <c r="J20" s="441"/>
      <c r="K20" s="344"/>
      <c r="L20" s="130"/>
      <c r="M20" s="130"/>
    </row>
    <row r="21" spans="1:13" ht="20.25" thickTop="1" thickBot="1">
      <c r="A21" s="343"/>
      <c r="B21" s="401" t="s">
        <v>22</v>
      </c>
      <c r="C21" s="402"/>
      <c r="D21" s="403"/>
      <c r="E21" s="443" t="s">
        <v>129</v>
      </c>
      <c r="F21" s="444"/>
      <c r="G21" s="443" t="s">
        <v>23</v>
      </c>
      <c r="H21" s="444"/>
      <c r="I21" s="443" t="s">
        <v>24</v>
      </c>
      <c r="J21" s="444"/>
      <c r="K21" s="344"/>
      <c r="L21" s="130"/>
    </row>
    <row r="22" spans="1:13" ht="20.25" thickTop="1" thickBot="1">
      <c r="A22" s="343"/>
      <c r="B22" s="418"/>
      <c r="C22" s="419"/>
      <c r="D22" s="420"/>
      <c r="E22" s="416" t="s">
        <v>177</v>
      </c>
      <c r="F22" s="421"/>
      <c r="G22" s="416" t="s">
        <v>231</v>
      </c>
      <c r="H22" s="421"/>
      <c r="I22" s="416" t="s">
        <v>178</v>
      </c>
      <c r="J22" s="417"/>
      <c r="K22" s="344"/>
    </row>
    <row r="23" spans="1:13" ht="42.95" customHeight="1" thickTop="1" thickBot="1">
      <c r="A23" s="343"/>
      <c r="B23" s="386" t="s">
        <v>20</v>
      </c>
      <c r="C23" s="387"/>
      <c r="D23" s="388"/>
      <c r="E23" s="378"/>
      <c r="F23" s="442"/>
      <c r="G23" s="378"/>
      <c r="H23" s="379"/>
      <c r="I23" s="445"/>
      <c r="J23" s="446"/>
      <c r="K23" s="344"/>
    </row>
    <row r="24" spans="1:13" ht="52.5" customHeight="1" thickTop="1" thickBot="1">
      <c r="A24" s="343"/>
      <c r="B24" s="401" t="s">
        <v>256</v>
      </c>
      <c r="C24" s="402"/>
      <c r="D24" s="403"/>
      <c r="E24" s="436" t="s">
        <v>79</v>
      </c>
      <c r="F24" s="437"/>
      <c r="G24" s="436" t="s">
        <v>131</v>
      </c>
      <c r="H24" s="437"/>
      <c r="I24" s="436" t="s">
        <v>132</v>
      </c>
      <c r="J24" s="437"/>
      <c r="K24" s="344"/>
      <c r="L24" s="130"/>
    </row>
    <row r="25" spans="1:13" ht="26.25" customHeight="1" thickTop="1" thickBot="1">
      <c r="A25" s="343"/>
      <c r="B25" s="418"/>
      <c r="C25" s="419"/>
      <c r="D25" s="420"/>
      <c r="E25" s="438">
        <v>6</v>
      </c>
      <c r="F25" s="439"/>
      <c r="G25" s="438">
        <v>3.5</v>
      </c>
      <c r="H25" s="439"/>
      <c r="I25" s="434">
        <f>G25*E25</f>
        <v>21</v>
      </c>
      <c r="J25" s="435"/>
      <c r="K25" s="344"/>
    </row>
    <row r="26" spans="1:13" ht="63" customHeight="1" thickTop="1" thickBot="1">
      <c r="A26" s="343"/>
      <c r="B26" s="452" t="s">
        <v>20</v>
      </c>
      <c r="C26" s="453"/>
      <c r="D26" s="454"/>
      <c r="E26" s="449"/>
      <c r="F26" s="450"/>
      <c r="G26" s="449"/>
      <c r="H26" s="450"/>
      <c r="I26" s="449"/>
      <c r="J26" s="450"/>
      <c r="K26" s="344"/>
    </row>
    <row r="27" spans="1:13" ht="20.25" customHeight="1" thickTop="1">
      <c r="A27" s="21"/>
      <c r="B27" s="332" t="s">
        <v>230</v>
      </c>
      <c r="C27" s="333"/>
      <c r="D27" s="333"/>
      <c r="E27" s="333"/>
      <c r="F27" s="333"/>
      <c r="G27" s="333"/>
      <c r="H27" s="333"/>
      <c r="I27" s="333"/>
      <c r="J27" s="334"/>
      <c r="K27" s="22"/>
    </row>
    <row r="28" spans="1:13" ht="21">
      <c r="A28" s="21"/>
      <c r="B28" s="4"/>
      <c r="C28" s="4"/>
      <c r="D28" s="4"/>
      <c r="E28" s="447" t="s">
        <v>44</v>
      </c>
      <c r="F28" s="448"/>
      <c r="G28" s="48"/>
      <c r="H28" s="55"/>
      <c r="I28" s="451" t="s">
        <v>43</v>
      </c>
      <c r="J28" s="330"/>
      <c r="K28" s="22"/>
    </row>
    <row r="29" spans="1:13" ht="8.1" customHeight="1" thickBot="1">
      <c r="A29" s="21"/>
      <c r="B29" s="1"/>
      <c r="C29" s="2"/>
      <c r="D29" s="2"/>
      <c r="E29" s="2"/>
      <c r="F29" s="2"/>
      <c r="G29" s="2"/>
      <c r="H29" s="27"/>
      <c r="I29" s="27"/>
      <c r="J29" s="3"/>
      <c r="K29" s="22"/>
    </row>
    <row r="30" spans="1:13" ht="39.950000000000003" customHeight="1" thickTop="1" thickBot="1">
      <c r="A30" s="15"/>
      <c r="B30" s="42" t="s">
        <v>3</v>
      </c>
      <c r="C30" s="43" t="s">
        <v>16</v>
      </c>
      <c r="D30" s="38" t="s">
        <v>18</v>
      </c>
      <c r="E30" s="268" t="s">
        <v>50</v>
      </c>
      <c r="F30" s="269"/>
      <c r="G30" s="268" t="s">
        <v>45</v>
      </c>
      <c r="H30" s="269"/>
      <c r="I30" s="268" t="s">
        <v>49</v>
      </c>
      <c r="J30" s="269"/>
      <c r="K30" s="11"/>
    </row>
    <row r="31" spans="1:13" ht="16.5" thickTop="1"/>
  </sheetData>
  <sheetProtection algorithmName="SHA-512" hashValue="KNmw07hQi7oo6ASv29PtSJo4hEb1Bk/CNvkqZFAoA1bsXaB8qZw3ukLVmsrCC9ENLEdjdfhyN7k3ShlQzq4m5A==" saltValue="SnfwCYSKeKItOVzg2UyLVg==" spinCount="100000" sheet="1" objects="1" scenarios="1"/>
  <mergeCells count="72">
    <mergeCell ref="B23:D23"/>
    <mergeCell ref="E18:F18"/>
    <mergeCell ref="E21:F21"/>
    <mergeCell ref="G21:H21"/>
    <mergeCell ref="E22:F22"/>
    <mergeCell ref="B21:D22"/>
    <mergeCell ref="B18:D20"/>
    <mergeCell ref="E20:F20"/>
    <mergeCell ref="G20:H20"/>
    <mergeCell ref="E30:F30"/>
    <mergeCell ref="G30:H30"/>
    <mergeCell ref="I30:J30"/>
    <mergeCell ref="E28:F28"/>
    <mergeCell ref="E26:F26"/>
    <mergeCell ref="G26:H26"/>
    <mergeCell ref="I28:J28"/>
    <mergeCell ref="I26:J26"/>
    <mergeCell ref="B27:J27"/>
    <mergeCell ref="B26:D26"/>
    <mergeCell ref="I20:J20"/>
    <mergeCell ref="E19:F19"/>
    <mergeCell ref="E23:F23"/>
    <mergeCell ref="I18:J18"/>
    <mergeCell ref="G18:H18"/>
    <mergeCell ref="I21:J21"/>
    <mergeCell ref="G19:H19"/>
    <mergeCell ref="I22:J22"/>
    <mergeCell ref="G23:H23"/>
    <mergeCell ref="I23:J23"/>
    <mergeCell ref="E24:F24"/>
    <mergeCell ref="G24:H24"/>
    <mergeCell ref="G25:H25"/>
    <mergeCell ref="E25:F25"/>
    <mergeCell ref="I24:J24"/>
    <mergeCell ref="A1:K1"/>
    <mergeCell ref="A2:A26"/>
    <mergeCell ref="B2:J2"/>
    <mergeCell ref="K2:K26"/>
    <mergeCell ref="B12:D12"/>
    <mergeCell ref="E13:J14"/>
    <mergeCell ref="B15:D15"/>
    <mergeCell ref="I19:J19"/>
    <mergeCell ref="E15:G15"/>
    <mergeCell ref="B13:D14"/>
    <mergeCell ref="G22:H22"/>
    <mergeCell ref="H15:J16"/>
    <mergeCell ref="B16:D16"/>
    <mergeCell ref="B4:J4"/>
    <mergeCell ref="B24:D25"/>
    <mergeCell ref="I25:J25"/>
    <mergeCell ref="B17:D17"/>
    <mergeCell ref="E17:J17"/>
    <mergeCell ref="B5:D5"/>
    <mergeCell ref="B11:D11"/>
    <mergeCell ref="E11:J11"/>
    <mergeCell ref="H12:J12"/>
    <mergeCell ref="E16:G16"/>
    <mergeCell ref="E10:J10"/>
    <mergeCell ref="B6:D6"/>
    <mergeCell ref="B7:D7"/>
    <mergeCell ref="B9:D9"/>
    <mergeCell ref="B10:D10"/>
    <mergeCell ref="B8:D8"/>
    <mergeCell ref="E9:J9"/>
    <mergeCell ref="E5:G5"/>
    <mergeCell ref="E6:G6"/>
    <mergeCell ref="E12:F12"/>
    <mergeCell ref="E8:G8"/>
    <mergeCell ref="H6:I6"/>
    <mergeCell ref="B3:J3"/>
    <mergeCell ref="E7:H7"/>
    <mergeCell ref="I7:J7"/>
  </mergeCells>
  <dataValidations count="26">
    <dataValidation type="list" allowBlank="1" showInputMessage="1" showErrorMessage="1" prompt="For example this data might be useful for deciding the roof type/shape such as sloped or flate roof OR the type of floor such as suspended or elevated floor etc." sqref="E16:G16">
      <formula1>"Flat ,Sloped ,Undulating ,Other"</formula1>
    </dataValidation>
    <dataValidation type="list" allowBlank="1" showInputMessage="1" showErrorMessage="1" prompt="Were they living in the city or in rurla areas in their home country?" sqref="E7">
      <formula1>"Equal numbers of rural and urban population, Mostly rural population,Mostly urban population, Other (Specify on the right)"</formula1>
    </dataValidation>
    <dataValidation type="list" allowBlank="1" showInputMessage="1" showErrorMessage="1" sqref="E10:J10">
      <formula1>"Uknown, N/A, Equal distribution of male &amp; female, Mostly female, Mostly male, All female, All male"</formula1>
    </dataValidation>
    <dataValidation allowBlank="1" showInputMessage="1" showErrorMessage="1" prompt="Understanding the demography of the displaced will help us know the size, structure, and distribution of these populations. Will will have a huge imapct on the design of shelters such as the size of the shelter" sqref="B2:J2"/>
    <dataValidation allowBlank="1" showInputMessage="1" showErrorMessage="1" prompt="Additional notes here:" sqref="H15:J16"/>
    <dataValidation allowBlank="1" showInputMessage="1" showErrorMessage="1" prompt="Name of the exact location/camp/area where the dispalced will be housed. Or the Coordinates" sqref="H12:J12"/>
    <dataValidation allowBlank="1" showInputMessage="1" showErrorMessage="1" prompt="Are there any political constrians for example using concrete for shelter cosntruction not allowed or no temporary housing permitted?" sqref="E13:J14"/>
    <dataValidation allowBlank="1" showInputMessage="1" showErrorMessage="1" promptTitle="Notes:" prompt="provide any additional information in this cell" sqref="B17 E17"/>
    <dataValidation allowBlank="1" showInputMessage="1" showErrorMessage="1" promptTitle="Why needed?" prompt="For example hard and rocky making it difficult to use footings" sqref="B15:D15"/>
    <dataValidation allowBlank="1" showInputMessage="1" showErrorMessage="1" prompt="Provide any additional information here:_x000a__x000a_" sqref="E26:J26"/>
    <dataValidation allowBlank="1" showInputMessage="1" showErrorMessage="1" promptTitle="Additional items " prompt="List here if more than one item. Leave blank if not applicable." sqref="E20:J20"/>
    <dataValidation allowBlank="1" showInputMessage="1" showErrorMessage="1" promptTitle="Notes:" prompt="Provide any relevant and additional infromation in the boxes on the right" sqref="B26:D26"/>
    <dataValidation allowBlank="1" showInputMessage="1" showErrorMessage="1" prompt="Choose multiple on the right (if applicable)" sqref="B5:D6"/>
    <dataValidation allowBlank="1" showInputMessage="1" showErrorMessage="1" prompt="Provide information about the category of population" sqref="I7"/>
    <dataValidation allowBlank="1" showInputMessage="1" showErrorMessage="1" prompt="List what utilities are avilable in the site? This will help in choosing the method of shelter construction." sqref="B21:D22"/>
    <dataValidation allowBlank="1" showInputMessage="1" showErrorMessage="1" prompt="List any additonal utilities soruces here " sqref="E23:J23"/>
    <dataValidation allowBlank="1" showInputMessage="1" showErrorMessage="1" prompt="List of utilities avilable in the site" sqref="E22:J22"/>
    <dataValidation allowBlank="1" showInputMessage="1" showErrorMessage="1" prompt="Provide inforamtion about availability of sustainably sourced local materials in the site/camp/location" sqref="B18:D20"/>
    <dataValidation allowBlank="1" showInputMessage="1" showErrorMessage="1" prompt="What type of locally sourced materials are available? List below if more than what item is available. Choose &quot;Not available&quot; if there are no localy sourced materials in the site." sqref="E19:H19"/>
    <dataValidation allowBlank="1" showInputMessage="1" showErrorMessage="1" prompt="How many people will be living in each shelter and how much livable space is required per person? Please provide inforamtion in the cells on the right hand" sqref="B24:D25"/>
    <dataValidation allowBlank="1" showInputMessage="1" showErrorMessage="1" prompt="How many people will be living in each shelter" sqref="E24:H24"/>
    <dataValidation allowBlank="1" showInputMessage="1" showErrorMessage="1" prompt="How many people will be living in each shelter. This depends on minimum space required per person who will be living in the shelter" sqref="I24:J24"/>
    <dataValidation allowBlank="1" showInputMessage="1" showErrorMessage="1" prompt="Are there any political constrians?" sqref="B13:D14"/>
    <dataValidation allowBlank="1" showInputMessage="1" showErrorMessage="1" prompt="What type of locally sourced materials are available? List below if more than what item is available. Choose &quot;Not available&quot; if there are no locally sourced materials in the site." sqref="I19:J19"/>
    <dataValidation allowBlank="1" showInputMessage="1" showErrorMessage="1" prompt="City " sqref="G12"/>
    <dataValidation allowBlank="1" showInputMessage="1" showErrorMessage="1" prompt="Country" sqref="E12:F12"/>
  </dataValidations>
  <hyperlinks>
    <hyperlink ref="E28:F28" location="'Shelter data (1)'!A1" display="'Shelter data (1)'!A1"/>
    <hyperlink ref="I30:J30" location="'Shelter data (3)'!A1" display="'Shelter data (3)'!A1"/>
    <hyperlink ref="B30" location="'   Readme  '!A1" display="Readme"/>
    <hyperlink ref="C30" location="'Climatic data'!A1" display="Climatic data"/>
    <hyperlink ref="E30:F30" location="'Shelter data (1)'!A1" display="'Shelter data (1)'!A1"/>
    <hyperlink ref="G30:H30" location="'Shelter data (2)'!A1" display="'Shelter data (2)'!A1"/>
    <hyperlink ref="I28:J28" location="'Shelter Summary'!A1" display="'Shelter Summary'!A1"/>
  </hyperlinks>
  <pageMargins left="0.7" right="0.7" top="0.75" bottom="0.75" header="0.3" footer="0.3"/>
  <pageSetup paperSize="9" scale="71" orientation="portrait" verticalDpi="300"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'Inputs list'!$K$2:$K$7</xm:f>
          </x14:formula1>
          <xm:sqref>E9:J9</xm:sqref>
        </x14:dataValidation>
        <x14:dataValidation type="list" allowBlank="1" showInputMessage="1" showErrorMessage="1">
          <x14:formula1>
            <xm:f>'Inputs list'!$D$2:$D$9</xm:f>
          </x14:formula1>
          <xm:sqref>G25:H25</xm:sqref>
        </x14:dataValidation>
        <x14:dataValidation type="list" allowBlank="1" showInputMessage="1" showErrorMessage="1" prompt="This will help us identify and consider cultural aspects and believes of the disaplced population whoch will have an impact on the design of sheleter such as location and number of window etc. ">
          <x14:formula1>
            <xm:f>'Inputs list'!$A$1:$A$17</xm:f>
          </x14:formula1>
          <xm:sqref>E8 H8:J8</xm:sqref>
        </x14:dataValidation>
        <x14:dataValidation type="list" allowBlank="1" showInputMessage="1" showErrorMessage="1" prompt="This information will help in choosing the type of foundation or ground anchoring methods.">
          <x14:formula1>
            <xm:f>'Inputs list'!$C$2:$C$13</xm:f>
          </x14:formula1>
          <xm:sqref>E15:G15</xm:sqref>
        </x14:dataValidation>
        <x14:dataValidation type="list" allowBlank="1" showInputMessage="1" showErrorMessage="1">
          <x14:formula1>
            <xm:f>'Inputs list'!$E$2:$E$9</xm:f>
          </x14:formula1>
          <xm:sqref>E25:F25</xm:sqref>
        </x14:dataValidation>
        <x14:dataValidation type="list" allowBlank="1" showInputMessage="1" showErrorMessage="1">
          <x14:formula1>
            <xm:f>'Inputs list'!$L$2:$L$8</xm:f>
          </x14:formula1>
          <xm:sqref>E11:J11</xm:sqref>
        </x14:dataValidation>
        <x14:dataValidation type="list" allowBlank="1" showInputMessage="1" showErrorMessage="1" prompt="Specify the reason for displacement">
          <x14:formula1>
            <xm:f>'Inputs list'!$B$2:$B$11</xm:f>
          </x14:formula1>
          <xm:sqref>J5</xm:sqref>
        </x14:dataValidation>
        <x14:dataValidation type="list" allowBlank="1" showInputMessage="1" showErrorMessage="1" prompt="Provide information about the nature of dispalcement in this cell">
          <x14:formula1>
            <xm:f>'Inputs list'!$J$2:$J$8</xm:f>
          </x14:formula1>
          <xm:sqref>E6:J6</xm:sqref>
        </x14:dataValidation>
        <x14:dataValidation type="list" allowBlank="1" showInputMessage="1" showErrorMessage="1" promptTitle="Reason of displacement " prompt="Specify the reason for displacement_x000a_Choose several if population has different types reasons for displacement">
          <x14:formula1>
            <xm:f>'Inputs list'!$B$2:$B$9</xm:f>
          </x14:formula1>
          <xm:sqref>E5:G5</xm:sqref>
        </x14:dataValidation>
        <x14:dataValidation type="list" allowBlank="1" showInputMessage="1" showErrorMessage="1" promptTitle="Reason of displacement" prompt="Specify the reason for displacement_x000a_Choose several if population has different types reasons for displacement">
          <x14:formula1>
            <xm:f>'Inputs list'!$B$2:$B$11</xm:f>
          </x14:formula1>
          <xm:sqref>H5 I5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20"/>
  <sheetViews>
    <sheetView zoomScale="40" zoomScaleNormal="40" zoomScaleSheetLayoutView="40" zoomScalePageLayoutView="25" workbookViewId="0">
      <selection activeCell="S5" sqref="S5"/>
    </sheetView>
  </sheetViews>
  <sheetFormatPr defaultColWidth="11" defaultRowHeight="26.25"/>
  <cols>
    <col min="1" max="1" width="2.625" style="64" customWidth="1"/>
    <col min="2" max="2" width="17.625" style="64" customWidth="1"/>
    <col min="3" max="3" width="19.125" style="64" customWidth="1"/>
    <col min="4" max="4" width="41.5" style="64" customWidth="1"/>
    <col min="5" max="5" width="28.625" style="64" customWidth="1"/>
    <col min="6" max="6" width="9.875" style="64" customWidth="1"/>
    <col min="7" max="7" width="95.875" style="75" customWidth="1"/>
    <col min="8" max="8" width="27.375" style="64" customWidth="1"/>
    <col min="9" max="9" width="35.375" style="64" customWidth="1"/>
    <col min="10" max="10" width="31" style="160" customWidth="1"/>
    <col min="11" max="11" width="3.5" style="64" customWidth="1"/>
    <col min="12" max="12" width="2.625" style="122" hidden="1" customWidth="1"/>
    <col min="13" max="13" width="4.125" style="122" hidden="1" customWidth="1"/>
    <col min="14" max="14" width="33.625" style="210" customWidth="1"/>
    <col min="15" max="15" width="42.5" style="64" customWidth="1"/>
    <col min="16" max="16" width="49.625" style="64" customWidth="1"/>
    <col min="17" max="19" width="11" style="64"/>
    <col min="20" max="20" width="11" style="64" customWidth="1"/>
    <col min="21" max="21" width="21.5" style="167" customWidth="1"/>
    <col min="22" max="22" width="10.125" style="167" customWidth="1"/>
    <col min="23" max="25" width="11" style="167"/>
    <col min="26" max="16384" width="11" style="64"/>
  </cols>
  <sheetData>
    <row r="1" spans="1:30" ht="100.5" customHeight="1" thickTop="1" thickBot="1">
      <c r="A1" s="477"/>
      <c r="B1" s="472" t="s">
        <v>397</v>
      </c>
      <c r="C1" s="473"/>
      <c r="D1" s="473"/>
      <c r="E1" s="473"/>
      <c r="F1" s="473"/>
      <c r="G1" s="473"/>
      <c r="H1" s="473"/>
      <c r="I1" s="473"/>
      <c r="J1" s="473"/>
      <c r="K1" s="473"/>
      <c r="L1" s="473"/>
      <c r="M1" s="473"/>
      <c r="N1" s="474"/>
      <c r="O1" s="468" t="s">
        <v>257</v>
      </c>
    </row>
    <row r="2" spans="1:30" ht="44.1" customHeight="1" thickTop="1" thickBot="1">
      <c r="A2" s="478"/>
      <c r="B2" s="486" t="s">
        <v>25</v>
      </c>
      <c r="C2" s="486"/>
      <c r="D2" s="466" t="s">
        <v>340</v>
      </c>
      <c r="E2" s="467"/>
      <c r="F2" s="467"/>
      <c r="G2" s="467"/>
      <c r="H2" s="469" t="s">
        <v>387</v>
      </c>
      <c r="I2" s="469"/>
      <c r="J2" s="256" t="s">
        <v>402</v>
      </c>
      <c r="K2" s="65"/>
      <c r="N2" s="475" t="s">
        <v>386</v>
      </c>
      <c r="O2" s="468"/>
    </row>
    <row r="3" spans="1:30" ht="127.5" customHeight="1" thickTop="1" thickBot="1">
      <c r="A3" s="478"/>
      <c r="B3" s="92" t="s">
        <v>61</v>
      </c>
      <c r="C3" s="93" t="s">
        <v>31</v>
      </c>
      <c r="D3" s="94" t="s">
        <v>326</v>
      </c>
      <c r="E3" s="164" t="s">
        <v>289</v>
      </c>
      <c r="F3" s="487"/>
      <c r="G3" s="92" t="s">
        <v>282</v>
      </c>
      <c r="H3" s="163" t="s">
        <v>285</v>
      </c>
      <c r="I3" s="166" t="s">
        <v>287</v>
      </c>
      <c r="J3" s="168" t="s">
        <v>286</v>
      </c>
      <c r="K3" s="104"/>
      <c r="N3" s="476"/>
      <c r="O3" s="468"/>
      <c r="U3" s="134"/>
    </row>
    <row r="4" spans="1:30" ht="123" customHeight="1" thickTop="1" thickBot="1">
      <c r="A4" s="477"/>
      <c r="B4" s="483" t="s">
        <v>52</v>
      </c>
      <c r="C4" s="81" t="s">
        <v>34</v>
      </c>
      <c r="D4" s="82" t="s">
        <v>294</v>
      </c>
      <c r="E4" s="253">
        <v>4</v>
      </c>
      <c r="F4" s="488"/>
      <c r="G4" s="84" t="s">
        <v>284</v>
      </c>
      <c r="H4" s="254">
        <v>4</v>
      </c>
      <c r="I4" s="255">
        <v>3</v>
      </c>
      <c r="J4" s="158">
        <f>2*E4*(H4-3.5)+IF('Shelter data (1)'!$J$2="yes",1,0)*E4*(I4-1)+25</f>
        <v>37</v>
      </c>
      <c r="K4" s="66"/>
      <c r="L4" s="162" t="s">
        <v>8</v>
      </c>
      <c r="M4" s="128" t="s">
        <v>281</v>
      </c>
      <c r="N4" s="242"/>
      <c r="O4" s="257"/>
      <c r="P4" s="133"/>
    </row>
    <row r="5" spans="1:30" ht="123" customHeight="1" thickTop="1" thickBot="1">
      <c r="A5" s="477"/>
      <c r="B5" s="484"/>
      <c r="C5" s="126" t="s">
        <v>240</v>
      </c>
      <c r="D5" s="83" t="s">
        <v>295</v>
      </c>
      <c r="E5" s="253">
        <v>4</v>
      </c>
      <c r="F5" s="488"/>
      <c r="G5" s="148" t="s">
        <v>327</v>
      </c>
      <c r="H5" s="254">
        <v>4</v>
      </c>
      <c r="I5" s="255">
        <v>3</v>
      </c>
      <c r="J5" s="158">
        <f>2*E5*(H5-3.5)+IF('Shelter data (1)'!$J$2="yes",1,0)*E5*(I5-1)+25</f>
        <v>37</v>
      </c>
      <c r="K5" s="66"/>
      <c r="L5" s="470">
        <f>3*60</f>
        <v>180</v>
      </c>
      <c r="M5" s="470">
        <f>+SUM(J4:J6)</f>
        <v>115</v>
      </c>
      <c r="N5" s="242"/>
      <c r="O5" s="257" t="s">
        <v>391</v>
      </c>
      <c r="P5" s="134"/>
    </row>
    <row r="6" spans="1:30" ht="123" customHeight="1" thickTop="1" thickBot="1">
      <c r="A6" s="477"/>
      <c r="B6" s="485"/>
      <c r="C6" s="127" t="s">
        <v>187</v>
      </c>
      <c r="D6" s="243" t="s">
        <v>258</v>
      </c>
      <c r="E6" s="253">
        <v>4</v>
      </c>
      <c r="F6" s="488"/>
      <c r="G6" s="150" t="s">
        <v>290</v>
      </c>
      <c r="H6" s="254">
        <v>5</v>
      </c>
      <c r="I6" s="255">
        <v>2</v>
      </c>
      <c r="J6" s="158">
        <f>2*E6*(H6-3.5)+IF('Shelter data (1)'!$J$2="yes",1,0)*E6*(I6-1)+25</f>
        <v>41</v>
      </c>
      <c r="K6" s="66"/>
      <c r="L6" s="470"/>
      <c r="M6" s="470"/>
      <c r="N6" s="242"/>
      <c r="O6" s="257"/>
      <c r="Z6" s="167"/>
      <c r="AA6" s="167"/>
      <c r="AB6" s="167"/>
      <c r="AC6" s="167"/>
      <c r="AD6" s="167"/>
    </row>
    <row r="7" spans="1:30" ht="138.94999999999999" customHeight="1" thickTop="1" thickBot="1">
      <c r="A7" s="477"/>
      <c r="B7" s="483" t="s">
        <v>53</v>
      </c>
      <c r="C7" s="89" t="s">
        <v>60</v>
      </c>
      <c r="D7" s="84" t="s">
        <v>291</v>
      </c>
      <c r="E7" s="253">
        <v>4</v>
      </c>
      <c r="F7" s="488"/>
      <c r="G7" s="148" t="s">
        <v>292</v>
      </c>
      <c r="H7" s="254">
        <v>5</v>
      </c>
      <c r="I7" s="255">
        <v>5</v>
      </c>
      <c r="J7" s="158">
        <f>2*E7*(H7-3.5)+IF('Shelter data (1)'!$J$2="yes",1,0)*E7*(I7-1)+25</f>
        <v>53</v>
      </c>
      <c r="K7" s="66"/>
      <c r="L7" s="470"/>
      <c r="M7" s="470"/>
      <c r="N7" s="242"/>
      <c r="O7" s="257" t="s">
        <v>391</v>
      </c>
    </row>
    <row r="8" spans="1:30" ht="123" customHeight="1" thickTop="1" thickBot="1">
      <c r="A8" s="477"/>
      <c r="B8" s="484"/>
      <c r="C8" s="479" t="s">
        <v>35</v>
      </c>
      <c r="D8" s="83" t="s">
        <v>259</v>
      </c>
      <c r="E8" s="253">
        <v>4</v>
      </c>
      <c r="F8" s="488"/>
      <c r="G8" s="148" t="s">
        <v>266</v>
      </c>
      <c r="H8" s="254">
        <v>5</v>
      </c>
      <c r="I8" s="255">
        <v>2</v>
      </c>
      <c r="J8" s="158">
        <f>2*E8*(H8-3.5)+IF('Shelter data (1)'!$J$2="yes",1,0)*E8*(I8-1)+25</f>
        <v>41</v>
      </c>
      <c r="K8" s="66"/>
      <c r="L8" s="470">
        <f>7*60</f>
        <v>420</v>
      </c>
      <c r="M8" s="470">
        <f>+SUM(J7:J13)</f>
        <v>282</v>
      </c>
      <c r="N8" s="242"/>
      <c r="O8" s="257" t="s">
        <v>391</v>
      </c>
    </row>
    <row r="9" spans="1:30" ht="134.1" customHeight="1" thickTop="1" thickBot="1">
      <c r="A9" s="477"/>
      <c r="B9" s="484"/>
      <c r="C9" s="480"/>
      <c r="D9" s="83" t="s">
        <v>296</v>
      </c>
      <c r="E9" s="253">
        <v>4</v>
      </c>
      <c r="F9" s="488"/>
      <c r="G9" s="148" t="s">
        <v>293</v>
      </c>
      <c r="H9" s="254">
        <v>5</v>
      </c>
      <c r="I9" s="255">
        <v>3</v>
      </c>
      <c r="J9" s="158">
        <f>2*E9*(H9-3.5)+IF('Shelter data (1)'!$J$2="yes",1,0)*E9*(I9-1)+25</f>
        <v>45</v>
      </c>
      <c r="K9" s="66"/>
      <c r="L9" s="470"/>
      <c r="M9" s="470"/>
      <c r="N9" s="242"/>
      <c r="O9" s="257" t="s">
        <v>391</v>
      </c>
    </row>
    <row r="10" spans="1:30" ht="189" thickTop="1" thickBot="1">
      <c r="A10" s="477"/>
      <c r="B10" s="484"/>
      <c r="C10" s="471" t="s">
        <v>57</v>
      </c>
      <c r="D10" s="83" t="s">
        <v>328</v>
      </c>
      <c r="E10" s="253">
        <v>4</v>
      </c>
      <c r="F10" s="488"/>
      <c r="G10" s="176" t="s">
        <v>329</v>
      </c>
      <c r="H10" s="254">
        <v>4</v>
      </c>
      <c r="I10" s="255">
        <v>3</v>
      </c>
      <c r="J10" s="158">
        <f>2*E10*(H10-3.5)+IF('Shelter data (1)'!$J$2="yes",1,0)*E10*(I10-1)+25</f>
        <v>37</v>
      </c>
      <c r="K10" s="66"/>
      <c r="L10" s="470"/>
      <c r="M10" s="470"/>
      <c r="N10" s="242"/>
      <c r="O10" s="257" t="s">
        <v>391</v>
      </c>
      <c r="P10" s="132"/>
    </row>
    <row r="11" spans="1:30" ht="123.95" customHeight="1" thickTop="1" thickBot="1">
      <c r="A11" s="477"/>
      <c r="B11" s="484"/>
      <c r="C11" s="471"/>
      <c r="D11" s="83" t="s">
        <v>297</v>
      </c>
      <c r="E11" s="253">
        <v>1</v>
      </c>
      <c r="F11" s="488"/>
      <c r="G11" s="148" t="s">
        <v>267</v>
      </c>
      <c r="H11" s="254">
        <v>1</v>
      </c>
      <c r="I11" s="255">
        <v>5</v>
      </c>
      <c r="J11" s="158">
        <f>2*E11*(H11-3.5)+IF('Shelter data (1)'!$J$2="yes",1,0)*E11*(I11-1)+25</f>
        <v>24</v>
      </c>
      <c r="K11" s="66"/>
      <c r="L11" s="470"/>
      <c r="M11" s="470"/>
      <c r="N11" s="242"/>
      <c r="O11" s="257" t="s">
        <v>391</v>
      </c>
    </row>
    <row r="12" spans="1:30" ht="123.95" customHeight="1" thickTop="1" thickBot="1">
      <c r="A12" s="477"/>
      <c r="B12" s="484"/>
      <c r="C12" s="471"/>
      <c r="D12" s="83" t="s">
        <v>298</v>
      </c>
      <c r="E12" s="253">
        <v>4</v>
      </c>
      <c r="F12" s="488"/>
      <c r="G12" s="148" t="s">
        <v>275</v>
      </c>
      <c r="H12" s="254">
        <v>4</v>
      </c>
      <c r="I12" s="255">
        <v>3</v>
      </c>
      <c r="J12" s="158">
        <f>2*E12*(H12-3.5)+IF('Shelter data (1)'!$J$2="yes",1,0)*E12*(I12-1)+25</f>
        <v>37</v>
      </c>
      <c r="K12" s="66"/>
      <c r="L12" s="470"/>
      <c r="M12" s="470"/>
      <c r="N12" s="242"/>
      <c r="O12" s="257" t="s">
        <v>391</v>
      </c>
    </row>
    <row r="13" spans="1:30" ht="162" customHeight="1" thickTop="1" thickBot="1">
      <c r="A13" s="477"/>
      <c r="B13" s="485"/>
      <c r="C13" s="88" t="s">
        <v>36</v>
      </c>
      <c r="D13" s="83" t="s">
        <v>241</v>
      </c>
      <c r="E13" s="253">
        <v>4</v>
      </c>
      <c r="F13" s="488"/>
      <c r="G13" s="148" t="s">
        <v>268</v>
      </c>
      <c r="H13" s="254">
        <v>5</v>
      </c>
      <c r="I13" s="255">
        <v>3</v>
      </c>
      <c r="J13" s="158">
        <f>2*E13*(H13-3.5)+IF('Shelter data (1)'!$J$2="yes",1,0)*E13*(I13-1)+25</f>
        <v>45</v>
      </c>
      <c r="K13" s="66"/>
      <c r="L13" s="470"/>
      <c r="M13" s="470"/>
      <c r="N13" s="242"/>
      <c r="O13" s="257" t="s">
        <v>391</v>
      </c>
    </row>
    <row r="14" spans="1:30" ht="126.95" customHeight="1" thickTop="1" thickBot="1">
      <c r="A14" s="477"/>
      <c r="B14" s="484" t="s">
        <v>62</v>
      </c>
      <c r="C14" s="88" t="s">
        <v>37</v>
      </c>
      <c r="D14" s="83" t="s">
        <v>299</v>
      </c>
      <c r="E14" s="253">
        <v>4</v>
      </c>
      <c r="F14" s="488"/>
      <c r="G14" s="148" t="s">
        <v>269</v>
      </c>
      <c r="H14" s="254">
        <v>5</v>
      </c>
      <c r="I14" s="255">
        <v>3</v>
      </c>
      <c r="J14" s="158">
        <f>2*E14*(H14-3.5)+IF('Shelter data (1)'!$J$2="yes",1,0)*E14*(I14-1)+25</f>
        <v>45</v>
      </c>
      <c r="K14" s="66"/>
      <c r="L14" s="470"/>
      <c r="M14" s="470"/>
      <c r="N14" s="242"/>
      <c r="O14" s="257" t="s">
        <v>391</v>
      </c>
    </row>
    <row r="15" spans="1:30" ht="135" customHeight="1" thickTop="1" thickBot="1">
      <c r="A15" s="477"/>
      <c r="B15" s="484"/>
      <c r="C15" s="88" t="s">
        <v>276</v>
      </c>
      <c r="D15" s="83" t="s">
        <v>242</v>
      </c>
      <c r="E15" s="253">
        <v>4</v>
      </c>
      <c r="F15" s="488"/>
      <c r="G15" s="148" t="s">
        <v>288</v>
      </c>
      <c r="H15" s="254">
        <v>5</v>
      </c>
      <c r="I15" s="255">
        <v>5</v>
      </c>
      <c r="J15" s="158">
        <f>2*E15*(H15-3.5)+IF('Shelter data (1)'!$J$2="yes",1,0)*E15*(I15-1)+25</f>
        <v>53</v>
      </c>
      <c r="K15" s="66"/>
      <c r="L15" s="470">
        <f>4*60</f>
        <v>240</v>
      </c>
      <c r="M15" s="470">
        <f>+SUM(J14:J17)</f>
        <v>188</v>
      </c>
      <c r="N15" s="242"/>
      <c r="O15" s="257" t="s">
        <v>391</v>
      </c>
    </row>
    <row r="16" spans="1:30" ht="84" customHeight="1" thickTop="1" thickBot="1">
      <c r="A16" s="477"/>
      <c r="B16" s="484"/>
      <c r="C16" s="479" t="s">
        <v>38</v>
      </c>
      <c r="D16" s="83" t="s">
        <v>243</v>
      </c>
      <c r="E16" s="253">
        <v>4</v>
      </c>
      <c r="F16" s="488"/>
      <c r="G16" s="481" t="s">
        <v>325</v>
      </c>
      <c r="H16" s="254">
        <v>5</v>
      </c>
      <c r="I16" s="255">
        <v>3</v>
      </c>
      <c r="J16" s="158">
        <f>2*E16*(H16-3.5)+IF('Shelter data (1)'!$J$2="yes",1,0)*E16*(I16-1)+25</f>
        <v>45</v>
      </c>
      <c r="K16" s="66"/>
      <c r="L16" s="470"/>
      <c r="M16" s="470"/>
      <c r="N16" s="242"/>
      <c r="O16" s="257" t="s">
        <v>391</v>
      </c>
    </row>
    <row r="17" spans="1:15" ht="84" customHeight="1" thickTop="1" thickBot="1">
      <c r="A17" s="477"/>
      <c r="B17" s="485"/>
      <c r="C17" s="480"/>
      <c r="D17" s="83" t="s">
        <v>244</v>
      </c>
      <c r="E17" s="253">
        <v>4</v>
      </c>
      <c r="F17" s="489"/>
      <c r="G17" s="482"/>
      <c r="H17" s="254">
        <v>5</v>
      </c>
      <c r="I17" s="255">
        <v>3</v>
      </c>
      <c r="J17" s="158">
        <f>2*E17*(H17-3.5)+IF('Shelter data (1)'!$J$2="yes",1,0)*E17*(I17-1)+25</f>
        <v>45</v>
      </c>
      <c r="K17" s="66"/>
      <c r="L17" s="470"/>
      <c r="M17" s="470"/>
      <c r="N17" s="242"/>
      <c r="O17" s="257" t="s">
        <v>391</v>
      </c>
    </row>
    <row r="18" spans="1:15" ht="20.25" thickTop="1" thickBot="1">
      <c r="A18" s="477"/>
      <c r="B18" s="463" t="s">
        <v>343</v>
      </c>
      <c r="C18" s="464"/>
      <c r="D18" s="464"/>
      <c r="E18" s="464"/>
      <c r="F18" s="464"/>
      <c r="G18" s="464"/>
      <c r="H18" s="464"/>
      <c r="I18" s="464"/>
      <c r="J18" s="464"/>
      <c r="K18" s="465"/>
      <c r="L18" s="470"/>
      <c r="M18" s="470"/>
      <c r="N18" s="211"/>
      <c r="O18" s="461"/>
    </row>
    <row r="19" spans="1:15" ht="39" thickTop="1" thickBot="1">
      <c r="A19" s="68"/>
      <c r="B19" s="71" t="s">
        <v>3</v>
      </c>
      <c r="C19" s="71" t="s">
        <v>16</v>
      </c>
      <c r="D19" s="73" t="s">
        <v>18</v>
      </c>
      <c r="E19" s="462" t="s">
        <v>280</v>
      </c>
      <c r="F19" s="462"/>
      <c r="G19" s="462"/>
      <c r="H19" s="73" t="s">
        <v>45</v>
      </c>
      <c r="I19" s="73" t="s">
        <v>49</v>
      </c>
      <c r="J19" s="161"/>
      <c r="K19" s="146"/>
      <c r="O19" s="461"/>
    </row>
    <row r="20" spans="1:15" ht="84.75" customHeight="1" thickTop="1">
      <c r="A20" s="70"/>
      <c r="L20" s="147"/>
      <c r="M20" s="147"/>
      <c r="N20" s="212"/>
      <c r="O20" s="461"/>
    </row>
  </sheetData>
  <sheetProtection algorithmName="SHA-512" hashValue="cF6eznr8vVY2UWpcEhr8grV3tSMXHcf1WMRf8O/AY50OBSdU5Xjc6VVJanp/EQMJUHAUGVOE1li3YbgrNRRpag==" saltValue="iKdFSMAqZVUXKPrNJ6rZ3g==" spinCount="100000" sheet="1" objects="1" scenarios="1"/>
  <mergeCells count="24">
    <mergeCell ref="A1:A18"/>
    <mergeCell ref="C8:C9"/>
    <mergeCell ref="C16:C17"/>
    <mergeCell ref="G16:G17"/>
    <mergeCell ref="B4:B6"/>
    <mergeCell ref="B7:B13"/>
    <mergeCell ref="B14:B17"/>
    <mergeCell ref="B2:C2"/>
    <mergeCell ref="F3:F17"/>
    <mergeCell ref="O18:O20"/>
    <mergeCell ref="E19:G19"/>
    <mergeCell ref="B18:K18"/>
    <mergeCell ref="D2:G2"/>
    <mergeCell ref="O1:O3"/>
    <mergeCell ref="H2:I2"/>
    <mergeCell ref="M15:M18"/>
    <mergeCell ref="L15:L18"/>
    <mergeCell ref="C10:C12"/>
    <mergeCell ref="M5:M7"/>
    <mergeCell ref="L8:L14"/>
    <mergeCell ref="M8:M14"/>
    <mergeCell ref="L5:L7"/>
    <mergeCell ref="B1:N1"/>
    <mergeCell ref="N2:N3"/>
  </mergeCells>
  <conditionalFormatting sqref="K11">
    <cfRule type="iconSet" priority="12">
      <iconSet iconSet="4TrafficLights">
        <cfvo type="percent" val="0"/>
        <cfvo type="num" val="5"/>
        <cfvo type="num" val="10"/>
        <cfvo type="num" val="15"/>
      </iconSet>
    </cfRule>
    <cfRule type="dataBar" priority="13">
      <dataBar>
        <cfvo type="num" val="0"/>
        <cfvo type="num" val="20"/>
        <color rgb="FF638EC6"/>
      </dataBar>
      <extLst>
        <ext xmlns:x14="http://schemas.microsoft.com/office/spreadsheetml/2009/9/main" uri="{B025F937-C7B1-47D3-B67F-A62EFF666E3E}">
          <x14:id>{609E752E-71BC-FC43-9D6D-D96FC7CF0878}</x14:id>
        </ext>
      </extLst>
    </cfRule>
    <cfRule type="iconSet" priority="14">
      <iconSet iconSet="4TrafficLights">
        <cfvo type="percent" val="0"/>
        <cfvo type="percent" val="25"/>
        <cfvo type="percent" val="50"/>
        <cfvo type="percent" val="75"/>
      </iconSet>
    </cfRule>
  </conditionalFormatting>
  <conditionalFormatting sqref="K12">
    <cfRule type="iconSet" priority="9">
      <iconSet iconSet="4TrafficLights">
        <cfvo type="percent" val="0"/>
        <cfvo type="num" val="5"/>
        <cfvo type="num" val="10"/>
        <cfvo type="num" val="15"/>
      </iconSet>
    </cfRule>
    <cfRule type="dataBar" priority="10">
      <dataBar>
        <cfvo type="num" val="0"/>
        <cfvo type="num" val="20"/>
        <color rgb="FF638EC6"/>
      </dataBar>
      <extLst>
        <ext xmlns:x14="http://schemas.microsoft.com/office/spreadsheetml/2009/9/main" uri="{B025F937-C7B1-47D3-B67F-A62EFF666E3E}">
          <x14:id>{B1F7905F-C556-AB45-8A2E-EC1FB8F37835}</x14:id>
        </ext>
      </extLst>
    </cfRule>
    <cfRule type="iconSet" priority="11">
      <iconSet iconSet="4TrafficLights">
        <cfvo type="percent" val="0"/>
        <cfvo type="percent" val="25"/>
        <cfvo type="percent" val="50"/>
        <cfvo type="percent" val="75"/>
      </iconSet>
    </cfRule>
  </conditionalFormatting>
  <conditionalFormatting sqref="M4:N4">
    <cfRule type="dataBar" priority="3">
      <dataBar>
        <cfvo type="min"/>
        <cfvo type="max"/>
        <color rgb="FFFFB628"/>
      </dataBar>
      <extLst>
        <ext xmlns:x14="http://schemas.microsoft.com/office/spreadsheetml/2009/9/main" uri="{B025F937-C7B1-47D3-B67F-A62EFF666E3E}">
          <x14:id>{75187D93-2C0A-0D49-A5D0-26C48F840F5D}</x14:id>
        </ext>
      </extLst>
    </cfRule>
  </conditionalFormatting>
  <conditionalFormatting sqref="K13:K17 K4:K10">
    <cfRule type="iconSet" priority="144">
      <iconSet iconSet="4TrafficLights">
        <cfvo type="percent" val="0"/>
        <cfvo type="num" val="5"/>
        <cfvo type="num" val="10"/>
        <cfvo type="num" val="15"/>
      </iconSet>
    </cfRule>
    <cfRule type="dataBar" priority="145">
      <dataBar>
        <cfvo type="num" val="0"/>
        <cfvo type="num" val="20"/>
        <color rgb="FF638EC6"/>
      </dataBar>
      <extLst>
        <ext xmlns:x14="http://schemas.microsoft.com/office/spreadsheetml/2009/9/main" uri="{B025F937-C7B1-47D3-B67F-A62EFF666E3E}">
          <x14:id>{CA8F3396-EDF9-E24A-BFFA-8FFA51A66030}</x14:id>
        </ext>
      </extLst>
    </cfRule>
    <cfRule type="iconSet" priority="146">
      <iconSet iconSet="4TrafficLights">
        <cfvo type="percent" val="0"/>
        <cfvo type="percent" val="25"/>
        <cfvo type="percent" val="50"/>
        <cfvo type="percent" val="75"/>
      </iconSet>
    </cfRule>
  </conditionalFormatting>
  <conditionalFormatting sqref="J4:J17">
    <cfRule type="dataBar" priority="1">
      <dataBar>
        <cfvo type="min"/>
        <cfvo type="num" val="60"/>
        <color rgb="FF638EC6"/>
      </dataBar>
      <extLst>
        <ext xmlns:x14="http://schemas.microsoft.com/office/spreadsheetml/2009/9/main" uri="{B025F937-C7B1-47D3-B67F-A62EFF666E3E}">
          <x14:id>{A91DFC50-D7AC-4FB7-AA69-C0977926A0E1}</x14:id>
        </ext>
      </extLst>
    </cfRule>
    <cfRule type="colorScale" priority="2">
      <colorScale>
        <cfvo type="min"/>
        <cfvo type="percentile" val="50"/>
        <cfvo type="max"/>
        <color rgb="FFFF0000"/>
        <color rgb="FFFFC000"/>
        <color rgb="FF00B050"/>
      </colorScale>
    </cfRule>
  </conditionalFormatting>
  <dataValidations count="25">
    <dataValidation allowBlank="1" showInputMessage="1" showErrorMessage="1" prompt="Rating in this column is ONLY ABOUT THE SITE/LOCATION not about the shelter" sqref="F3"/>
    <dataValidation allowBlank="1" showInputMessage="1" showErrorMessage="1" prompt="This column is to help you fill-in column G and to define the performance of the shelter. This is about the shelter which you are assessing NOT about the site/location" sqref="G4:G17"/>
    <dataValidation allowBlank="1" showInputMessage="1" showErrorMessage="1" prompt="Provide the name of the shelter you are assessing" sqref="D2 H2"/>
    <dataValidation type="list" allowBlank="1" showInputMessage="1" showErrorMessage="1" sqref="H4:H17">
      <formula1>"1,2,3,4,5"</formula1>
    </dataValidation>
    <dataValidation type="list" allowBlank="1" showInputMessage="1" showErrorMessage="1" prompt="Rating in this column is the importance of Issue and/or sub-issue. NOT about the shelter " sqref="E4:E17">
      <formula1>"1,2,3,4,5"</formula1>
    </dataValidation>
    <dataValidation type="list" allowBlank="1" showInputMessage="1" showErrorMessage="1" promptTitle="Evidence based on:" prompt="1. Best guess_x000a_2. From bill of quantities_x000a_3 From prototype or similar shelter (not in similar setting)_x000a_4 From prototype or similar shelter (in similar setting)_x000a_5. Already built (or very similar shelter) in large numbers in similar setting" sqref="I4">
      <formula1>"1,2,3,4,5"</formula1>
    </dataValidation>
    <dataValidation type="list" allowBlank="1" showInputMessage="1" showErrorMessage="1" promptTitle="Evidence based on:" prompt="1. Unknown_x000a_2. Best guess/reasonable assumption_x000a_3 From prototype or similar selter (not in similar setting)_x000a_4 From prototype or similar shelter (in similar setting)_x000a_5. Already built (or very similar shelter) in large numbers in similar setting" sqref="I5">
      <formula1>"1,2,3,4,5"</formula1>
    </dataValidation>
    <dataValidation type="list" allowBlank="1" showInputMessage="1" showErrorMessage="1" promptTitle="Evidence based on:" prompt="1 At drawing stage and some details unknown_x000a_2 Junction details resolved, but no prototype_x000a_3 Prototype built but not by in-country workforce/beneficaries_x000a_4 Prototype built by in-country workforce/beneficaries_x000a_5 Mass camp build" sqref="I9">
      <formula1>"1,2,3,4,5"</formula1>
    </dataValidation>
    <dataValidation type="list" allowBlank="1" showInputMessage="1" showErrorMessage="1" promptTitle="Evidence based on:" prompt="1. Best guess_x000a_2. Best guess having worked in camp settings_x000a_3. Prototype built but not by in-country workforce/beneficaries_x000a_4. Prototype built but by in-country workforce/beneficaries_x000a_5. Mass build of camp_x000a_" sqref="I8">
      <formula1>"1,2,3,4,5,"</formula1>
    </dataValidation>
    <dataValidation allowBlank="1" showInputMessage="1" showErrorMessage="1" prompt="Rating in this column is ONLY ABOUT THE SITE/LOCATION/DISATER not about the shelter._x000a_1=Not important_x000d__x000a_2=Slight_x000d__x000a_3=Moderate_x000d__x000a_4=Important_x000d__x000a_5=Very important" sqref="E3"/>
    <dataValidation allowBlank="1" showInputMessage="1" showErrorMessage="1" prompt="1= Very Poor_x000d__x000a_Up to _x000d__x000a_5=Very Good" sqref="H3"/>
    <dataValidation allowBlank="1" showInputMessage="1" showErrorMessage="1" promptTitle="Choose closest" prompt="If no match, think of 1 as &quot;reasonable guess&quot; and 5 as &quot;solid evidence&quot;. You can ignore this column by setting cell J2 to &quot;no&quot;; only do this at a very early design stage; you must gather evidence for your score in Column H for final design" sqref="I3"/>
    <dataValidation allowBlank="1" showInputMessage="1" showErrorMessage="1" prompt="Accounting for importance of the sub issue, the shelter's ability to match this and the quailty of the evidence you have (The left blue textured bar shows performance - the more blue the higher the score)" sqref="J3"/>
    <dataValidation type="list" allowBlank="1" showInputMessage="1" showErrorMessage="1" promptTitle="Evidence based on:" prompt="1. Unknown (possibly as context unknown)_x000a_2. Reasonable assumption_x000a_3. Have used similar materials in similar settings_x000a_4. Have discussed regulations with host country_x000a_5. Have discussed regulations with host country and built in country with similar material" sqref="I6">
      <formula1>"1,2,3,4,5"</formula1>
    </dataValidation>
    <dataValidation type="list" allowBlank="1" showInputMessage="1" showErrorMessage="1" promptTitle="Evidence based on:" prompt="1 Best guess_x000a_2 Special features incorporated in design_x000a_3 Prototype built and tested, but not by displaced population_x000a_4 Prototype built and tested by displaced population_x000a_5 Already built (or very similar shelter) in large numbers in similar setting" sqref="I10">
      <formula1>"1,2,3,4,5"</formula1>
    </dataValidation>
    <dataValidation type="list" allowBlank="1" showInputMessage="1" showErrorMessage="1" promptTitle="Evidence based on:" prompt="1 Best guess_x000a_2 Design calculations done_x000a_3 Prototype built and tested_x000a_4 Prototype built and tested by displaced population_x000a_5 Already built (or very similar shelter) in large numbers in and such loads observed" sqref="I11">
      <formula1>"1,2,3,4,5"</formula1>
    </dataValidation>
    <dataValidation type="list" allowBlank="1" showInputMessage="1" showErrorMessage="1" promptTitle="Evidence based on:" prompt="1 Best guess_x000a_2 Reasonable assumption looking at design_x000a_3 Prototype built and tested_x000a_4 Prototype built and tested by displaced population_x000a_5 Already built (or very similar shelter) in large numbers in and such shelving observed" sqref="I12">
      <formula1>"1,2,3,4,5"</formula1>
    </dataValidation>
    <dataValidation type="list" allowBlank="1" showInputMessage="1" showErrorMessage="1" promptTitle="Evidence based on:" prompt="1 Best guess_x000a_2 Reasonable assumption looking at design_x000a_3 built and tested (not in camp setting) by linking several_x000a_4 built and tested by displaced population in camp setting_x000a_5 Already built (or very similar shelter) in large numbers in-camp" sqref="I13">
      <formula1>"1,2,3,4,5"</formula1>
    </dataValidation>
    <dataValidation type="list" allowBlank="1" showInputMessage="1" showErrorMessage="1" promptTitle="Evidence based on:" prompt="1 Guess_x000a_2 assumption looking at design and knowledge of the materials_x000a_3 Lab-based accelerated aging and exposure testing_x000a_4 Prototype built and tested _x000a_5 Built (or very similar shelter) in large numbers in similar setting and they have survied many years" sqref="I14">
      <formula1>"1,2,3,4,5"</formula1>
    </dataValidation>
    <dataValidation type="list" allowBlank="1" showInputMessage="1" showErrorMessage="1" prompt="yes or no" sqref="J2">
      <formula1>"yes,no"</formula1>
    </dataValidation>
    <dataValidation type="list" allowBlank="1" showInputMessage="1" showErrorMessage="1" promptTitle="Evidence based on:" prompt="1 Guess_x000a_2 Assumption looking at design and knowledge of the materials_x000a_3 Have run tests by damaging shelter and repairing it_x000a_4 Shelter trialled in camp and repairs whitnessed _x000a_5 Already built (or very similar shelter) in large numbers in similar settings" sqref="I15">
      <formula1>"1,2,3,4,5"</formula1>
    </dataValidation>
    <dataValidation type="list" allowBlank="1" showInputMessage="1" showErrorMessage="1" promptTitle="Evidence based on:" prompt="1 Guess_x000a_2 Looking at design and knowledge of the materials_x000a_3 Built out of country and cleaning completed_x000a_4 Built in country and cleaning completed by displaced people_x000a_5 Already built (or very similar shelter) in context and beneficaries interviewed" sqref="I17">
      <formula1>"1,2,3,4,5"</formula1>
    </dataValidation>
    <dataValidation type="list" allowBlank="1" showInputMessage="1" showErrorMessage="1" promptTitle="Evidence based on:" prompt="1. Unknown as design only at drawing stage and some details unknown_x000a_2. All junction details resolved; no prototype_x000a_3. Prototype built but not by in-country workforce/beneficaries_x000a_4. Prototype built by in-country workforce/beneficaries" sqref="I7">
      <formula1>"1,2,3,4,5"</formula1>
    </dataValidation>
    <dataValidation type="list" allowBlank="1" showInputMessage="1" showErrorMessage="1" promptTitle="Evidence based on:" prompt="1 Guess_x000a_2 Looking at design and knowledge of the materials_x000a_3 Built out of country and cleaning completed_x000a_4 Built in country and cleaning completed by displaced people_x000a_5 Already built (or very similar shelter) and beneficaries interviewed" sqref="I16">
      <formula1>"1,2,3,4,5"</formula1>
    </dataValidation>
    <dataValidation allowBlank="1" showInputMessage="1" showErrorMessage="1" promptTitle="Comments/Notes" prompt="Write your comments or notes (if any) here:" sqref="N4:N17"/>
  </dataValidations>
  <hyperlinks>
    <hyperlink ref="D19" location="'   Site data   '!A1" display="Site data"/>
    <hyperlink ref="B19" location="'   Readme  '!A1" display="Readme"/>
    <hyperlink ref="C19" location="'Climatic data'!A1" display="Climatic data"/>
    <hyperlink ref="H19" location="'Shelter data (2)'!A1" display="'Shelter data (2)'!A1"/>
    <hyperlink ref="I19" location="'Shelter data (3)'!A1" display="'Shelter data (3)'!A1"/>
  </hyperlinks>
  <pageMargins left="0.70866141732283472" right="0.70866141732283472" top="0.74803149606299213" bottom="0.74803149606299213" header="0.31496062992125984" footer="0.31496062992125984"/>
  <pageSetup paperSize="9" scale="19" orientation="portrait" verticalDpi="300" r:id="rId1"/>
  <headerFooter>
    <oddHeader>&amp;L&amp;K00+000&amp;N</oddHeader>
  </headerFooter>
  <drawing r:id="rId2"/>
  <legacyDrawing r:id="rId3"/>
  <oleObjects>
    <mc:AlternateContent xmlns:mc="http://schemas.openxmlformats.org/markup-compatibility/2006">
      <mc:Choice Requires="x14">
        <oleObject progId="Acrobat Document" dvAspect="DVASPECT_ICON" shapeId="4097" r:id="rId4">
          <objectPr defaultSize="0" autoPict="0" r:id="rId5">
            <anchor moveWithCells="1">
              <from>
                <xdr:col>14</xdr:col>
                <xdr:colOff>647700</xdr:colOff>
                <xdr:row>3</xdr:row>
                <xdr:rowOff>66675</xdr:rowOff>
              </from>
              <to>
                <xdr:col>14</xdr:col>
                <xdr:colOff>2581275</xdr:colOff>
                <xdr:row>3</xdr:row>
                <xdr:rowOff>1524000</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4100" r:id="rId6">
          <objectPr defaultSize="0" autoPict="0" r:id="rId7">
            <anchor moveWithCells="1">
              <from>
                <xdr:col>14</xdr:col>
                <xdr:colOff>600075</xdr:colOff>
                <xdr:row>5</xdr:row>
                <xdr:rowOff>66675</xdr:rowOff>
              </from>
              <to>
                <xdr:col>14</xdr:col>
                <xdr:colOff>2390775</xdr:colOff>
                <xdr:row>5</xdr:row>
                <xdr:rowOff>1419225</xdr:rowOff>
              </to>
            </anchor>
          </objectPr>
        </oleObject>
      </mc:Choice>
      <mc:Fallback>
        <oleObject progId="Acrobat Document" dvAspect="DVASPECT_ICON" shapeId="4100" r:id="rId6"/>
      </mc:Fallback>
    </mc:AlternateContent>
  </oleObjects>
  <extLst>
    <ext xmlns:x14="http://schemas.microsoft.com/office/spreadsheetml/2009/9/main" uri="{78C0D931-6437-407d-A8EE-F0AAD7539E65}">
      <x14:conditionalFormattings>
        <x14:conditionalFormatting xmlns:xm="http://schemas.microsoft.com/office/excel/2006/main">
          <x14:cfRule type="dataBar" id="{609E752E-71BC-FC43-9D6D-D96FC7CF0878}">
            <x14:dataBar minLength="0" maxLength="100" border="1">
              <x14:cfvo type="num">
                <xm:f>0</xm:f>
              </x14:cfvo>
              <x14:cfvo type="num">
                <xm:f>20</xm:f>
              </x14:cfvo>
              <x14:borderColor rgb="FF000000"/>
              <x14:negativeFillColor rgb="FFFF0000"/>
              <x14:axisColor rgb="FF000000"/>
            </x14:dataBar>
          </x14:cfRule>
          <xm:sqref>K11</xm:sqref>
        </x14:conditionalFormatting>
        <x14:conditionalFormatting xmlns:xm="http://schemas.microsoft.com/office/excel/2006/main">
          <x14:cfRule type="dataBar" id="{B1F7905F-C556-AB45-8A2E-EC1FB8F37835}">
            <x14:dataBar minLength="0" maxLength="100" border="1">
              <x14:cfvo type="num">
                <xm:f>0</xm:f>
              </x14:cfvo>
              <x14:cfvo type="num">
                <xm:f>20</xm:f>
              </x14:cfvo>
              <x14:borderColor rgb="FF000000"/>
              <x14:negativeFillColor rgb="FFFF0000"/>
              <x14:axisColor rgb="FF000000"/>
            </x14:dataBar>
          </x14:cfRule>
          <xm:sqref>K12</xm:sqref>
        </x14:conditionalFormatting>
        <x14:conditionalFormatting xmlns:xm="http://schemas.microsoft.com/office/excel/2006/main">
          <x14:cfRule type="dataBar" id="{75187D93-2C0A-0D49-A5D0-26C48F840F5D}">
            <x14:dataBar minLength="0" maxLength="100" border="1" negativeBarBorderColorSameAsPositive="0">
              <x14:cfvo type="autoMin"/>
              <x14:cfvo type="autoMax"/>
              <x14:borderColor rgb="FFFFB628"/>
              <x14:negativeFillColor rgb="FFFF0000"/>
              <x14:negativeBorderColor rgb="FFFF0000"/>
              <x14:axisColor rgb="FF000000"/>
            </x14:dataBar>
          </x14:cfRule>
          <xm:sqref>M4:N4</xm:sqref>
        </x14:conditionalFormatting>
        <x14:conditionalFormatting xmlns:xm="http://schemas.microsoft.com/office/excel/2006/main">
          <x14:cfRule type="dataBar" id="{CA8F3396-EDF9-E24A-BFFA-8FFA51A66030}">
            <x14:dataBar minLength="0" maxLength="100" border="1">
              <x14:cfvo type="num">
                <xm:f>0</xm:f>
              </x14:cfvo>
              <x14:cfvo type="num">
                <xm:f>20</xm:f>
              </x14:cfvo>
              <x14:borderColor rgb="FF000000"/>
              <x14:negativeFillColor rgb="FFFF0000"/>
              <x14:axisColor rgb="FF000000"/>
            </x14:dataBar>
          </x14:cfRule>
          <xm:sqref>K13:K17 K4:K10</xm:sqref>
        </x14:conditionalFormatting>
        <x14:conditionalFormatting xmlns:xm="http://schemas.microsoft.com/office/excel/2006/main">
          <x14:cfRule type="dataBar" id="{A91DFC50-D7AC-4FB7-AA69-C0977926A0E1}">
            <x14:dataBar minLength="0" maxLength="100" border="1" negativeBarBorderColorSameAsPositive="0">
              <x14:cfvo type="autoMin"/>
              <x14:cfvo type="num">
                <xm:f>60</xm:f>
              </x14:cfvo>
              <x14:borderColor rgb="FF638EC6"/>
              <x14:negativeFillColor rgb="FFFF0000"/>
              <x14:negativeBorderColor rgb="FFFF0000"/>
              <x14:axisColor rgb="FF000000"/>
            </x14:dataBar>
          </x14:cfRule>
          <xm:sqref>J4:J17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0"/>
  <sheetViews>
    <sheetView zoomScale="40" zoomScaleNormal="40" zoomScaleSheetLayoutView="25" zoomScalePageLayoutView="40" workbookViewId="0">
      <selection activeCell="N3" activeCellId="2" sqref="E3:E15 H3:I15 N3:O15"/>
    </sheetView>
  </sheetViews>
  <sheetFormatPr defaultColWidth="11" defaultRowHeight="26.25"/>
  <cols>
    <col min="1" max="1" width="2.625" style="64" customWidth="1"/>
    <col min="2" max="2" width="16.625" style="64" customWidth="1"/>
    <col min="3" max="3" width="19.625" style="64" customWidth="1"/>
    <col min="4" max="4" width="48.125" style="64" customWidth="1"/>
    <col min="5" max="5" width="27.125" style="64" customWidth="1"/>
    <col min="6" max="6" width="10.375" style="64" customWidth="1"/>
    <col min="7" max="7" width="95.625" style="64" customWidth="1"/>
    <col min="8" max="8" width="29" style="64" customWidth="1"/>
    <col min="9" max="9" width="33" style="64" customWidth="1"/>
    <col min="10" max="10" width="30.375" style="160" customWidth="1"/>
    <col min="11" max="11" width="2.625" style="64" customWidth="1"/>
    <col min="12" max="12" width="6" style="122" hidden="1" customWidth="1"/>
    <col min="13" max="13" width="17" style="122" hidden="1" customWidth="1"/>
    <col min="14" max="14" width="31.125" style="122" customWidth="1"/>
    <col min="15" max="15" width="42.5" style="64" customWidth="1"/>
    <col min="16" max="16" width="10.375" style="64" customWidth="1"/>
    <col min="17" max="19" width="5.625" style="64" customWidth="1"/>
    <col min="20" max="16384" width="11" style="64"/>
  </cols>
  <sheetData>
    <row r="1" spans="1:16" s="197" customFormat="1" ht="30.75" customHeight="1" thickTop="1" thickBot="1">
      <c r="A1" s="193"/>
      <c r="B1" s="492" t="s">
        <v>330</v>
      </c>
      <c r="C1" s="493"/>
      <c r="D1" s="493"/>
      <c r="E1" s="493"/>
      <c r="F1" s="493"/>
      <c r="G1" s="493"/>
      <c r="H1" s="493"/>
      <c r="I1" s="493"/>
      <c r="J1" s="494"/>
      <c r="K1" s="202"/>
      <c r="L1" s="203"/>
      <c r="M1" s="203"/>
      <c r="N1" s="495" t="s">
        <v>386</v>
      </c>
      <c r="O1" s="490" t="s">
        <v>257</v>
      </c>
      <c r="P1" s="236"/>
    </row>
    <row r="2" spans="1:16" s="201" customFormat="1" ht="122.25" customHeight="1" thickTop="1" thickBot="1">
      <c r="A2" s="198"/>
      <c r="B2" s="92" t="s">
        <v>61</v>
      </c>
      <c r="C2" s="93" t="s">
        <v>31</v>
      </c>
      <c r="D2" s="94" t="s">
        <v>326</v>
      </c>
      <c r="E2" s="164" t="s">
        <v>289</v>
      </c>
      <c r="F2" s="177"/>
      <c r="G2" s="92" t="s">
        <v>283</v>
      </c>
      <c r="H2" s="165" t="s">
        <v>300</v>
      </c>
      <c r="I2" s="166" t="s">
        <v>306</v>
      </c>
      <c r="J2" s="195" t="s">
        <v>301</v>
      </c>
      <c r="K2" s="199"/>
      <c r="L2" s="200" t="s">
        <v>8</v>
      </c>
      <c r="M2" s="196" t="s">
        <v>281</v>
      </c>
      <c r="N2" s="495"/>
      <c r="O2" s="491"/>
      <c r="P2" s="232"/>
    </row>
    <row r="3" spans="1:16" ht="117.95" customHeight="1" thickTop="1" thickBot="1">
      <c r="A3" s="175"/>
      <c r="B3" s="498" t="s">
        <v>46</v>
      </c>
      <c r="C3" s="504" t="s">
        <v>47</v>
      </c>
      <c r="D3" s="170" t="s">
        <v>331</v>
      </c>
      <c r="E3" s="253">
        <v>5</v>
      </c>
      <c r="F3" s="178"/>
      <c r="G3" s="87" t="s">
        <v>332</v>
      </c>
      <c r="H3" s="254">
        <v>4</v>
      </c>
      <c r="I3" s="255">
        <v>3</v>
      </c>
      <c r="J3" s="158">
        <f>2*E3*(H3-3.5)+IF('Shelter data (1)'!$J$2="yes",1,0)*E3*(I3-1)+25</f>
        <v>40</v>
      </c>
      <c r="K3" s="66"/>
      <c r="L3" s="180">
        <f>7*60</f>
        <v>420</v>
      </c>
      <c r="M3" s="181">
        <f>+SUM(J3:J9)</f>
        <v>280</v>
      </c>
      <c r="N3" s="258"/>
      <c r="O3" s="259" t="s">
        <v>391</v>
      </c>
      <c r="P3" s="233"/>
    </row>
    <row r="4" spans="1:16" ht="117.95" customHeight="1" thickTop="1" thickBot="1">
      <c r="A4" s="175"/>
      <c r="B4" s="499"/>
      <c r="C4" s="505"/>
      <c r="D4" s="170" t="s">
        <v>302</v>
      </c>
      <c r="E4" s="253">
        <v>5</v>
      </c>
      <c r="F4" s="178"/>
      <c r="G4" s="87" t="s">
        <v>333</v>
      </c>
      <c r="H4" s="254">
        <v>5</v>
      </c>
      <c r="I4" s="255">
        <v>3</v>
      </c>
      <c r="J4" s="158">
        <f>2*E4*(H4-3.5)+IF('Shelter data (1)'!$J$2="yes",1,0)*E4*(I4-1)+25</f>
        <v>50</v>
      </c>
      <c r="K4" s="66"/>
      <c r="L4" s="180"/>
      <c r="M4" s="181"/>
      <c r="N4" s="258"/>
      <c r="O4" s="259" t="s">
        <v>391</v>
      </c>
      <c r="P4" s="234"/>
    </row>
    <row r="5" spans="1:16" ht="117.95" customHeight="1" thickTop="1" thickBot="1">
      <c r="A5" s="175"/>
      <c r="B5" s="499"/>
      <c r="C5" s="505"/>
      <c r="D5" s="172" t="s">
        <v>260</v>
      </c>
      <c r="E5" s="253">
        <v>5</v>
      </c>
      <c r="F5" s="178"/>
      <c r="G5" s="77" t="s">
        <v>334</v>
      </c>
      <c r="H5" s="254">
        <v>5</v>
      </c>
      <c r="I5" s="255">
        <v>3</v>
      </c>
      <c r="J5" s="158">
        <f>2*E5*(H5-3.5)+IF('Shelter data (1)'!$J$2="yes",1,0)*E5*(I5-1)+25</f>
        <v>50</v>
      </c>
      <c r="K5" s="66"/>
      <c r="L5" s="180"/>
      <c r="M5" s="181"/>
      <c r="N5" s="258"/>
      <c r="O5" s="259" t="s">
        <v>391</v>
      </c>
      <c r="P5" s="234"/>
    </row>
    <row r="6" spans="1:16" ht="117.95" customHeight="1" thickTop="1" thickBot="1">
      <c r="A6" s="175"/>
      <c r="B6" s="499"/>
      <c r="C6" s="506"/>
      <c r="D6" s="67" t="s">
        <v>303</v>
      </c>
      <c r="E6" s="253">
        <v>5</v>
      </c>
      <c r="F6" s="178"/>
      <c r="G6" s="77" t="s">
        <v>335</v>
      </c>
      <c r="H6" s="254">
        <v>2</v>
      </c>
      <c r="I6" s="255">
        <v>1</v>
      </c>
      <c r="J6" s="158">
        <f>2*E6*(H6-3.5)+IF('Shelter data (1)'!$J$2="yes",1,0)*E6*(I6-1)+25</f>
        <v>10</v>
      </c>
      <c r="K6" s="66"/>
      <c r="L6" s="180"/>
      <c r="M6" s="181"/>
      <c r="N6" s="258"/>
      <c r="O6" s="259" t="s">
        <v>391</v>
      </c>
      <c r="P6" s="234"/>
    </row>
    <row r="7" spans="1:16" ht="117.95" customHeight="1" thickTop="1" thickBot="1">
      <c r="A7" s="175"/>
      <c r="B7" s="499"/>
      <c r="C7" s="63" t="s">
        <v>48</v>
      </c>
      <c r="D7" s="172" t="s">
        <v>336</v>
      </c>
      <c r="E7" s="253">
        <v>5</v>
      </c>
      <c r="F7" s="178"/>
      <c r="G7" s="77" t="s">
        <v>270</v>
      </c>
      <c r="H7" s="254">
        <v>5</v>
      </c>
      <c r="I7" s="255">
        <v>3</v>
      </c>
      <c r="J7" s="158">
        <f>2*E7*(H7-3.5)+IF('Shelter data (1)'!$J$2="yes",1,0)*E7*(I7-1)+25</f>
        <v>50</v>
      </c>
      <c r="K7" s="66"/>
      <c r="L7" s="180"/>
      <c r="M7" s="181"/>
      <c r="N7" s="258"/>
      <c r="O7" s="259" t="s">
        <v>391</v>
      </c>
      <c r="P7" s="234"/>
    </row>
    <row r="8" spans="1:16" ht="117.95" customHeight="1" thickTop="1" thickBot="1">
      <c r="A8" s="175"/>
      <c r="B8" s="499"/>
      <c r="C8" s="496" t="s">
        <v>305</v>
      </c>
      <c r="D8" s="67" t="s">
        <v>261</v>
      </c>
      <c r="E8" s="253">
        <v>5</v>
      </c>
      <c r="F8" s="178"/>
      <c r="G8" s="77" t="s">
        <v>304</v>
      </c>
      <c r="H8" s="254">
        <v>3</v>
      </c>
      <c r="I8" s="255">
        <v>3</v>
      </c>
      <c r="J8" s="158">
        <f>2*E8*(H8-3.5)+IF('Shelter data (1)'!$J$2="yes",1,0)*E8*(I8-1)+25</f>
        <v>30</v>
      </c>
      <c r="K8" s="66"/>
      <c r="L8" s="180"/>
      <c r="M8" s="181"/>
      <c r="N8" s="258"/>
      <c r="O8" s="259" t="s">
        <v>391</v>
      </c>
      <c r="P8" s="234"/>
    </row>
    <row r="9" spans="1:16" ht="117.95" customHeight="1" thickTop="1" thickBot="1">
      <c r="A9" s="175"/>
      <c r="B9" s="500"/>
      <c r="C9" s="497"/>
      <c r="D9" s="67" t="s">
        <v>262</v>
      </c>
      <c r="E9" s="253">
        <v>5</v>
      </c>
      <c r="F9" s="178"/>
      <c r="G9" s="77" t="s">
        <v>271</v>
      </c>
      <c r="H9" s="254">
        <v>5</v>
      </c>
      <c r="I9" s="255">
        <v>3</v>
      </c>
      <c r="J9" s="158">
        <f>2*E9*(H9-3.5)+IF('Shelter data (1)'!$J$2="yes",1,0)*E9*(I9-1)+25</f>
        <v>50</v>
      </c>
      <c r="K9" s="66"/>
      <c r="L9" s="180"/>
      <c r="M9" s="181"/>
      <c r="N9" s="258"/>
      <c r="O9" s="259" t="s">
        <v>391</v>
      </c>
      <c r="P9" s="234"/>
    </row>
    <row r="10" spans="1:16" s="91" customFormat="1" ht="138.94999999999999" customHeight="1" thickTop="1" thickBot="1">
      <c r="A10" s="175"/>
      <c r="B10" s="501" t="s">
        <v>32</v>
      </c>
      <c r="C10" s="173" t="s">
        <v>59</v>
      </c>
      <c r="D10" s="86" t="s">
        <v>246</v>
      </c>
      <c r="E10" s="253">
        <v>5</v>
      </c>
      <c r="F10" s="178"/>
      <c r="G10" s="77" t="s">
        <v>272</v>
      </c>
      <c r="H10" s="254">
        <v>2</v>
      </c>
      <c r="I10" s="255">
        <v>3</v>
      </c>
      <c r="J10" s="158">
        <f>2*E10*(H10-3.5)+IF('Shelter data (1)'!$J$2="yes",1,0)*E10*(I10-1)+25</f>
        <v>20</v>
      </c>
      <c r="K10" s="90"/>
      <c r="L10" s="180">
        <f>6*60</f>
        <v>360</v>
      </c>
      <c r="M10" s="181">
        <f>+SUM(J10:J15)</f>
        <v>150</v>
      </c>
      <c r="N10" s="258"/>
      <c r="O10" s="259" t="s">
        <v>391</v>
      </c>
      <c r="P10" s="235"/>
    </row>
    <row r="11" spans="1:16" ht="117.95" customHeight="1" thickTop="1" thickBot="1">
      <c r="A11" s="175"/>
      <c r="B11" s="502"/>
      <c r="C11" s="85" t="s">
        <v>39</v>
      </c>
      <c r="D11" s="86" t="s">
        <v>245</v>
      </c>
      <c r="E11" s="253">
        <v>5</v>
      </c>
      <c r="F11" s="178"/>
      <c r="G11" s="77" t="s">
        <v>337</v>
      </c>
      <c r="H11" s="254">
        <v>3</v>
      </c>
      <c r="I11" s="255">
        <v>3</v>
      </c>
      <c r="J11" s="158">
        <f>2*E11*(H11-3.5)+IF('Shelter data (1)'!$J$2="yes",1,0)*E11*(I11-1)+25</f>
        <v>30</v>
      </c>
      <c r="K11" s="66"/>
      <c r="L11" s="180"/>
      <c r="M11" s="181"/>
      <c r="N11" s="258"/>
      <c r="O11" s="259" t="s">
        <v>391</v>
      </c>
      <c r="P11" s="234"/>
    </row>
    <row r="12" spans="1:16" ht="135.94999999999999" customHeight="1" thickTop="1" thickBot="1">
      <c r="A12" s="175"/>
      <c r="B12" s="502"/>
      <c r="C12" s="85" t="s">
        <v>389</v>
      </c>
      <c r="D12" s="86" t="s">
        <v>390</v>
      </c>
      <c r="E12" s="253">
        <v>5</v>
      </c>
      <c r="F12" s="178"/>
      <c r="G12" s="171" t="s">
        <v>307</v>
      </c>
      <c r="H12" s="254">
        <v>5</v>
      </c>
      <c r="I12" s="255">
        <v>3</v>
      </c>
      <c r="J12" s="158">
        <f>2*E12*(H12-3.5)+IF('Shelter data (1)'!$J$2="yes",1,0)*E12*(I12-1)+25</f>
        <v>50</v>
      </c>
      <c r="K12" s="66"/>
      <c r="L12" s="180"/>
      <c r="M12" s="181"/>
      <c r="N12" s="258"/>
      <c r="O12" s="260" t="s">
        <v>51</v>
      </c>
      <c r="P12" s="234"/>
    </row>
    <row r="13" spans="1:16" ht="117.95" customHeight="1" thickTop="1" thickBot="1">
      <c r="A13" s="175"/>
      <c r="B13" s="502"/>
      <c r="C13" s="85" t="s">
        <v>309</v>
      </c>
      <c r="D13" s="86" t="s">
        <v>308</v>
      </c>
      <c r="E13" s="253">
        <v>5</v>
      </c>
      <c r="F13" s="178"/>
      <c r="G13" s="77" t="s">
        <v>274</v>
      </c>
      <c r="H13" s="254">
        <v>1</v>
      </c>
      <c r="I13" s="255">
        <v>3</v>
      </c>
      <c r="J13" s="158">
        <f>2*E13*(H13-3.5)+IF('Shelter data (1)'!$J$2="yes",1,0)*E13*(I13-1)+25</f>
        <v>10</v>
      </c>
      <c r="K13" s="66"/>
      <c r="L13" s="180"/>
      <c r="M13" s="181"/>
      <c r="N13" s="258"/>
      <c r="O13" s="261" t="s">
        <v>392</v>
      </c>
      <c r="P13" s="234"/>
    </row>
    <row r="14" spans="1:16" ht="117.95" customHeight="1" thickTop="1" thickBot="1">
      <c r="A14" s="175"/>
      <c r="B14" s="502"/>
      <c r="C14" s="85" t="s">
        <v>56</v>
      </c>
      <c r="D14" s="86" t="s">
        <v>247</v>
      </c>
      <c r="E14" s="253">
        <v>5</v>
      </c>
      <c r="F14" s="178"/>
      <c r="G14" s="87" t="s">
        <v>273</v>
      </c>
      <c r="H14" s="254">
        <v>3</v>
      </c>
      <c r="I14" s="255">
        <v>3</v>
      </c>
      <c r="J14" s="158">
        <f>2*E14*(H14-3.5)+IF('Shelter data (1)'!$J$2="yes",1,0)*E14*(I14-1)+25</f>
        <v>30</v>
      </c>
      <c r="K14" s="66"/>
      <c r="L14" s="180"/>
      <c r="M14" s="181"/>
      <c r="N14" s="258"/>
      <c r="O14" s="261" t="s">
        <v>392</v>
      </c>
      <c r="P14" s="234"/>
    </row>
    <row r="15" spans="1:16" ht="158.1" customHeight="1" thickTop="1" thickBot="1">
      <c r="A15" s="175"/>
      <c r="B15" s="503"/>
      <c r="C15" s="85" t="s">
        <v>40</v>
      </c>
      <c r="D15" s="86" t="s">
        <v>248</v>
      </c>
      <c r="E15" s="253">
        <v>5</v>
      </c>
      <c r="F15" s="179"/>
      <c r="G15" s="77" t="s">
        <v>338</v>
      </c>
      <c r="H15" s="254">
        <v>1</v>
      </c>
      <c r="I15" s="255">
        <v>3</v>
      </c>
      <c r="J15" s="158">
        <f>2*E15*(H15-3.5)+IF('Shelter data (1)'!$J$2="yes",1,0)*E15*(I15-1)+25</f>
        <v>10</v>
      </c>
      <c r="K15" s="66"/>
      <c r="L15" s="180"/>
      <c r="M15" s="181"/>
      <c r="N15" s="258"/>
      <c r="O15" s="261" t="s">
        <v>392</v>
      </c>
      <c r="P15" s="234"/>
    </row>
    <row r="16" spans="1:16" ht="20.25" thickTop="1" thickBot="1">
      <c r="A16" s="175"/>
      <c r="B16" s="463" t="s">
        <v>317</v>
      </c>
      <c r="C16" s="464"/>
      <c r="D16" s="464"/>
      <c r="E16" s="464"/>
      <c r="F16" s="464"/>
      <c r="G16" s="464"/>
      <c r="H16" s="464"/>
      <c r="I16" s="464"/>
      <c r="J16" s="464"/>
      <c r="K16" s="174"/>
      <c r="O16" s="231"/>
    </row>
    <row r="17" spans="1:15" ht="79.5" customHeight="1" thickTop="1" thickBot="1">
      <c r="A17" s="70"/>
      <c r="B17" s="71" t="s">
        <v>3</v>
      </c>
      <c r="C17" s="72" t="s">
        <v>16</v>
      </c>
      <c r="D17" s="183" t="s">
        <v>18</v>
      </c>
      <c r="E17" s="184"/>
      <c r="F17" s="184"/>
      <c r="G17" s="73" t="s">
        <v>50</v>
      </c>
      <c r="H17" s="111" t="s">
        <v>182</v>
      </c>
      <c r="I17" s="73" t="s">
        <v>49</v>
      </c>
      <c r="J17" s="182"/>
      <c r="K17" s="69"/>
      <c r="O17" s="231"/>
    </row>
    <row r="18" spans="1:15" ht="17.100000000000001" customHeight="1" thickTop="1">
      <c r="A18" s="74"/>
      <c r="B18" s="28"/>
      <c r="C18" s="28"/>
      <c r="D18" s="28"/>
      <c r="E18" s="28"/>
      <c r="F18" s="28"/>
      <c r="G18" s="28"/>
      <c r="H18" s="44"/>
      <c r="I18" s="44"/>
      <c r="J18" s="182"/>
      <c r="K18" s="69"/>
    </row>
    <row r="24" spans="1:15" ht="27" thickBot="1"/>
    <row r="25" spans="1:15" ht="27" thickTop="1">
      <c r="D25" s="76"/>
      <c r="E25" s="121"/>
      <c r="F25" s="121"/>
    </row>
    <row r="29" spans="1:15" ht="27" thickBot="1">
      <c r="L29" s="123"/>
    </row>
    <row r="30" spans="1:15" ht="27" thickTop="1"/>
  </sheetData>
  <sheetProtection algorithmName="SHA-512" hashValue="BzYnO5vDD9lEg63ynRoBpa8NH8W8C2Md3+4oRYT7/SKVjkf23N1COtU9A+4v2QcEXZ4QMcOO9rjJTyi7dMrtDg==" saltValue="9vrKJiGygGk9A3H2xlwkPg==" spinCount="100000" sheet="1" objects="1" scenarios="1"/>
  <mergeCells count="8">
    <mergeCell ref="O1:O2"/>
    <mergeCell ref="B1:J1"/>
    <mergeCell ref="N1:N2"/>
    <mergeCell ref="C8:C9"/>
    <mergeCell ref="B16:J16"/>
    <mergeCell ref="B3:B9"/>
    <mergeCell ref="B10:B15"/>
    <mergeCell ref="C3:C6"/>
  </mergeCells>
  <conditionalFormatting sqref="K3:K15">
    <cfRule type="iconSet" priority="233">
      <iconSet iconSet="4TrafficLights">
        <cfvo type="percent" val="0"/>
        <cfvo type="num" val="5"/>
        <cfvo type="num" val="10"/>
        <cfvo type="num" val="15"/>
      </iconSet>
    </cfRule>
    <cfRule type="dataBar" priority="234">
      <dataBar>
        <cfvo type="num" val="0"/>
        <cfvo type="num" val="20"/>
        <color rgb="FF638EC6"/>
      </dataBar>
      <extLst>
        <ext xmlns:x14="http://schemas.microsoft.com/office/spreadsheetml/2009/9/main" uri="{B025F937-C7B1-47D3-B67F-A62EFF666E3E}">
          <x14:id>{54D8B0CF-8699-0346-9396-1072F8FAB39B}</x14:id>
        </ext>
      </extLst>
    </cfRule>
    <cfRule type="iconSet" priority="235">
      <iconSet iconSet="4TrafficLights">
        <cfvo type="percent" val="0"/>
        <cfvo type="percent" val="25"/>
        <cfvo type="percent" val="50"/>
        <cfvo type="percent" val="75"/>
      </iconSet>
    </cfRule>
  </conditionalFormatting>
  <conditionalFormatting sqref="M2">
    <cfRule type="dataBar" priority="5">
      <dataBar>
        <cfvo type="min"/>
        <cfvo type="max"/>
        <color rgb="FFFFB628"/>
      </dataBar>
      <extLst>
        <ext xmlns:x14="http://schemas.microsoft.com/office/spreadsheetml/2009/9/main" uri="{B025F937-C7B1-47D3-B67F-A62EFF666E3E}">
          <x14:id>{E19714B3-3B8C-4131-B94B-96EDA60A15E4}</x14:id>
        </ext>
      </extLst>
    </cfRule>
  </conditionalFormatting>
  <conditionalFormatting sqref="J3:J15">
    <cfRule type="dataBar" priority="1">
      <dataBar>
        <cfvo type="min"/>
        <cfvo type="num" val="60"/>
        <color rgb="FF638EC6"/>
      </dataBar>
      <extLst>
        <ext xmlns:x14="http://schemas.microsoft.com/office/spreadsheetml/2009/9/main" uri="{B025F937-C7B1-47D3-B67F-A62EFF666E3E}">
          <x14:id>{B8548FD4-4A0E-4852-8404-612BD5735514}</x14:id>
        </ext>
      </extLst>
    </cfRule>
    <cfRule type="colorScale" priority="2">
      <colorScale>
        <cfvo type="min"/>
        <cfvo type="percentile" val="50"/>
        <cfvo type="max"/>
        <color rgb="FFFF0000"/>
        <color rgb="FFFFC000"/>
        <color rgb="FF00B050"/>
      </colorScale>
    </cfRule>
  </conditionalFormatting>
  <dataValidations count="19">
    <dataValidation type="list" allowBlank="1" showInputMessage="1" showErrorMessage="1" sqref="H3:H15">
      <formula1>"1,2,3,4,5"</formula1>
    </dataValidation>
    <dataValidation allowBlank="1" showInputMessage="1" showErrorMessage="1" prompt="Rating in this column is the importance of Issue and/or sub-issue. NOT about the shelter " sqref="F2"/>
    <dataValidation type="list" allowBlank="1" showInputMessage="1" showErrorMessage="1" prompt="Rating in this column is the importance of Issue and/or sub-issue. NOT about the shelter " sqref="E3:E15">
      <formula1>"1,2,3,4,5"</formula1>
    </dataValidation>
    <dataValidation allowBlank="1" showInputMessage="1" showErrorMessage="1" prompt="Rating in this column is ONLY ABOUT THE SITE/LOCATION/DISATER not about the shelter._x000a_1=Not important_x000d__x000a_2=Slight_x000d__x000a_3=Moderate_x000d__x000a_4=Important_x000d__x000a_5=Very important" sqref="E2"/>
    <dataValidation allowBlank="1" showInputMessage="1" showErrorMessage="1" prompt="Accounting for importance of the sub issue, the shelter's ability to match this and the quailty of the evidence you have (The left blue textured bar shows performance - the more blue the higher the score)" sqref="J2"/>
    <dataValidation allowBlank="1" showInputMessage="1" showErrorMessage="1" promptTitle="Choose closest" prompt="If no match, think of 1 as &quot;reasonable guess&quot; and 5 as &quot;solid evidence&quot;. You can ignore this column, see Shelter Data (1); only ignor at a very early design stage; you must gather evidence for your score in Column H for final design" sqref="I2"/>
    <dataValidation allowBlank="1" showInputMessage="1" showErrorMessage="1" prompt="1= Very Poor_x000d__x000a_Up to _x000d__x000a_5=Very Good" sqref="H2"/>
    <dataValidation type="list" allowBlank="1" showInputMessage="1" showErrorMessage="1" promptTitle="Evidence based on:" prompt="1. unknown_x000a_2. reasonable guess based on drawings and materials list_x000a_3. prototype built _x000a_4. prototype built and extration tested_x000a_5. many shelter built and use of extraction route witnessed" sqref="I3">
      <formula1>"1,2,3,4,5"</formula1>
    </dataValidation>
    <dataValidation type="list" allowBlank="1" showInputMessage="1" showErrorMessage="1" promptTitle="Evidence based on:" prompt="1. unknown_x000a_2. reasonable guess based on drawings and materials list_x000a_3. prototype built and VOC monitored in non-context climate_x000a_4. prototype built and VOC monitored in context climate_x000a_5. several occupied selters monitored" sqref="I4">
      <formula1>"1,2,3,4,5"</formula1>
    </dataValidation>
    <dataValidation type="list" allowBlank="1" showInputMessage="1" showErrorMessage="1" promptTitle="Evidence based on" prompt="1 drawings_x000a_2 calcualtions_x000a_3 calcualtions and consideration of ease of opening_x000a_4 calcualtions and prototype and ease of opening tested_x000a_5 calcualtions or monitoring of several occupied selters and benificays interviewed about ease of opening" sqref="I5">
      <formula1>"1,2,3,4,5"</formula1>
    </dataValidation>
    <dataValidation type="list" allowBlank="1" showInputMessage="1" showErrorMessage="1" promptTitle="Evidence based on:" prompt="1. unknown_x000a_2. review of drawings and material list_x000a_3. prototype built and observed_x000a_4. prototype built and tested_x000a_5. monitoring of several occupied selters and benificays interviewed about ingress" sqref="I6">
      <formula1>"1,2,3,4,5"</formula1>
    </dataValidation>
    <dataValidation type="list" allowBlank="1" showInputMessage="1" showErrorMessage="1" promptTitle="Evidence based on" prompt="1. unknown / guess_x000a_2. reasonable assumption based on experience_x000a_3. calcualtions, not accounting for nearby shelters or landscape_x000a_4. calcualtions, accounting for nearby shelters and landscape_x000a_5. in-camp measurments of shelter" sqref="I7">
      <formula1>"1,2,3,4,5"</formula1>
    </dataValidation>
    <dataValidation type="list" allowBlank="1" showInputMessage="1" showErrorMessage="1" promptTitle="Evidence based on:" prompt="1 unknown or guess_x000a_2 reasonable assumption based on experience_x000a_3 calculations of simulation_x000a_4 monitored prototype_x000a_5 in-camp monitoring of occupied shelters" sqref="I8:I9">
      <formula1>"1,2,3,4,5"</formula1>
    </dataValidation>
    <dataValidation type="list" allowBlank="1" showInputMessage="1" showErrorMessage="1" promptTitle="Evidence based on" prompt="1 unknown or guess_x000a_2 reasonable assumption based on experience_x000a_3 deconstruction of prototype_x000a_4 deconstruction of prototype and interviews with benificaries_x000a_5 witnessed deconstruction of occupied shelters by benificaries" sqref="I10:I11">
      <formula1>"1,2,3,4,5"</formula1>
    </dataValidation>
    <dataValidation type="list" allowBlank="1" showInputMessage="1" showErrorMessage="1" promptTitle="Evidence based on" prompt="1. unknown_x000a_2. reasonable guess from materials list_x000a_3. deep knowledge of such materials_x000a_4. calcualtions of embodied carbon_x000a_5. calcualtions of embodided carbon, knowlwdge of other impacts of materials" sqref="I12">
      <formula1>"1,2,3,4,5"</formula1>
    </dataValidation>
    <dataValidation type="list" allowBlank="1" showInputMessage="1" showErrorMessage="1" promptTitle="Evidence based on" prompt="1 unknown_x000a_2 reasonable guess_x000a_3 knowledge of context_x000a_4 prototype built in context_x000a_5 many shelters built in context and no concerns of limits to supply of local materials" sqref="I13">
      <formula1>"1,2,3,4,5"</formula1>
    </dataValidation>
    <dataValidation type="list" allowBlank="1" showInputMessage="1" showErrorMessage="1" promptTitle="Evidence based on" prompt="1 unkown_x000a_2 experience of the issue_x000a_3 calcualtions or protype not in context_x000a_4 protype in context_x000a_5 in-camp testing of shelter and RWH system" sqref="I14">
      <formula1>"1,2,3,4,5"</formula1>
    </dataValidation>
    <dataValidation type="list" allowBlank="1" showInputMessage="1" showErrorMessage="1" promptTitle="Evidence based on" prompt="1 unknown_x000a_2 reasonable assumption_x000a_3 calcualtion_x000a_4 prototype _x000a_5 in camp use in context" sqref="I15">
      <formula1>"1,2,3,4,5"</formula1>
    </dataValidation>
    <dataValidation allowBlank="1" showInputMessage="1" showErrorMessage="1" promptTitle="Comments/Notes" prompt="Write your comments or notes (if any) here:" sqref="N3:N15"/>
  </dataValidations>
  <hyperlinks>
    <hyperlink ref="D17" location="'   Site data   '!A1" display="Site data"/>
    <hyperlink ref="B17" location="'   Readme  '!A1" display="Readme"/>
    <hyperlink ref="C17" location="'Climatic data'!A1" display="Climatic data"/>
    <hyperlink ref="I17" location="'Shelter data (3)'!A1" display="'Shelter data (3)'!A1"/>
    <hyperlink ref="G17" location="'Shelter data (1)'!A1" display="'Shelter data (1)'!A1"/>
    <hyperlink ref="O12" r:id="rId1"/>
    <hyperlink ref="O3" r:id="rId2"/>
    <hyperlink ref="O4:O11" r:id="rId3" display="https://drive.google.com/drive/folders/1oaEmh7VtmkaexGFth4MOCUWuTLSDE3-G?usp=sharing "/>
    <hyperlink ref="O13" r:id="rId4"/>
    <hyperlink ref="O14:O15" r:id="rId5" display="https://drive.google.com/drive/folders/1oaEmh7VtmkaexGFth4MOCUWuTLSDE3-G?usp=sharing"/>
  </hyperlinks>
  <pageMargins left="0.7" right="0.7" top="0.75" bottom="0.75" header="0.3" footer="0.3"/>
  <pageSetup paperSize="9" scale="15" orientation="portrait" verticalDpi="300" r:id="rId6"/>
  <drawing r:id="rId7"/>
  <extLst>
    <ext xmlns:x14="http://schemas.microsoft.com/office/spreadsheetml/2009/9/main" uri="{78C0D931-6437-407d-A8EE-F0AAD7539E65}">
      <x14:conditionalFormattings>
        <x14:conditionalFormatting xmlns:xm="http://schemas.microsoft.com/office/excel/2006/main">
          <x14:cfRule type="dataBar" id="{54D8B0CF-8699-0346-9396-1072F8FAB39B}">
            <x14:dataBar minLength="0" maxLength="100" border="1">
              <x14:cfvo type="num">
                <xm:f>0</xm:f>
              </x14:cfvo>
              <x14:cfvo type="num">
                <xm:f>20</xm:f>
              </x14:cfvo>
              <x14:borderColor rgb="FF000000"/>
              <x14:negativeFillColor rgb="FFFF0000"/>
              <x14:axisColor rgb="FF000000"/>
            </x14:dataBar>
          </x14:cfRule>
          <xm:sqref>K3:K15</xm:sqref>
        </x14:conditionalFormatting>
        <x14:conditionalFormatting xmlns:xm="http://schemas.microsoft.com/office/excel/2006/main">
          <x14:cfRule type="dataBar" id="{E19714B3-3B8C-4131-B94B-96EDA60A15E4}">
            <x14:dataBar minLength="0" maxLength="100" border="1" negativeBarBorderColorSameAsPositive="0">
              <x14:cfvo type="autoMin"/>
              <x14:cfvo type="autoMax"/>
              <x14:borderColor rgb="FFFFB628"/>
              <x14:negativeFillColor rgb="FFFF0000"/>
              <x14:negativeBorderColor rgb="FFFF0000"/>
              <x14:axisColor rgb="FF000000"/>
            </x14:dataBar>
          </x14:cfRule>
          <xm:sqref>M2</xm:sqref>
        </x14:conditionalFormatting>
        <x14:conditionalFormatting xmlns:xm="http://schemas.microsoft.com/office/excel/2006/main">
          <x14:cfRule type="dataBar" id="{B8548FD4-4A0E-4852-8404-612BD5735514}">
            <x14:dataBar minLength="0" maxLength="100" border="1" negativeBarBorderColorSameAsPositive="0">
              <x14:cfvo type="autoMin"/>
              <x14:cfvo type="num">
                <xm:f>60</xm:f>
              </x14:cfvo>
              <x14:borderColor rgb="FF638EC6"/>
              <x14:negativeFillColor rgb="FFFF0000"/>
              <x14:negativeBorderColor rgb="FFFF0000"/>
              <x14:axisColor rgb="FF000000"/>
            </x14:dataBar>
          </x14:cfRule>
          <xm:sqref>J3:J15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33"/>
  <sheetViews>
    <sheetView zoomScale="25" zoomScaleNormal="25" zoomScaleSheetLayoutView="40" workbookViewId="0">
      <selection activeCell="V14" sqref="V14"/>
    </sheetView>
  </sheetViews>
  <sheetFormatPr defaultColWidth="11" defaultRowHeight="26.25"/>
  <cols>
    <col min="1" max="1" width="2.625" customWidth="1"/>
    <col min="2" max="2" width="20.125" customWidth="1"/>
    <col min="3" max="3" width="20" style="80" customWidth="1"/>
    <col min="4" max="4" width="35" customWidth="1"/>
    <col min="5" max="5" width="31.875" customWidth="1"/>
    <col min="6" max="6" width="7.5" customWidth="1"/>
    <col min="7" max="7" width="91.625" customWidth="1"/>
    <col min="8" max="8" width="24.5" customWidth="1"/>
    <col min="9" max="9" width="32.375" customWidth="1"/>
    <col min="10" max="10" width="30.625" style="160" customWidth="1"/>
    <col min="11" max="11" width="4.625" customWidth="1"/>
    <col min="12" max="12" width="5.375" style="151" hidden="1" customWidth="1"/>
    <col min="13" max="13" width="6.625" style="151" hidden="1" customWidth="1"/>
    <col min="14" max="14" width="28" style="151" customWidth="1"/>
    <col min="15" max="15" width="42.625" customWidth="1"/>
  </cols>
  <sheetData>
    <row r="1" spans="1:15" s="64" customFormat="1" ht="21" customHeight="1" thickTop="1" thickBot="1">
      <c r="A1" s="169"/>
      <c r="B1" s="509" t="s">
        <v>339</v>
      </c>
      <c r="C1" s="510"/>
      <c r="D1" s="510"/>
      <c r="E1" s="510"/>
      <c r="F1" s="510"/>
      <c r="G1" s="510"/>
      <c r="H1" s="191"/>
      <c r="I1" s="191"/>
      <c r="J1" s="192"/>
      <c r="K1" s="65"/>
      <c r="L1" s="122"/>
      <c r="M1" s="122"/>
      <c r="N1" s="507" t="s">
        <v>386</v>
      </c>
      <c r="O1" s="490" t="s">
        <v>257</v>
      </c>
    </row>
    <row r="2" spans="1:15" s="197" customFormat="1" ht="114.75" customHeight="1" thickTop="1" thickBot="1">
      <c r="A2" s="193"/>
      <c r="B2" s="92" t="s">
        <v>61</v>
      </c>
      <c r="C2" s="194" t="s">
        <v>31</v>
      </c>
      <c r="D2" s="94" t="s">
        <v>381</v>
      </c>
      <c r="E2" s="164" t="s">
        <v>289</v>
      </c>
      <c r="F2" s="177"/>
      <c r="G2" s="92" t="s">
        <v>283</v>
      </c>
      <c r="H2" s="165" t="s">
        <v>300</v>
      </c>
      <c r="I2" s="166" t="s">
        <v>318</v>
      </c>
      <c r="J2" s="195" t="s">
        <v>301</v>
      </c>
      <c r="K2" s="60"/>
      <c r="L2" s="196" t="s">
        <v>8</v>
      </c>
      <c r="M2" s="196" t="s">
        <v>281</v>
      </c>
      <c r="N2" s="507"/>
      <c r="O2" s="491"/>
    </row>
    <row r="3" spans="1:15" ht="117" customHeight="1" thickTop="1" thickBot="1">
      <c r="A3" s="169"/>
      <c r="B3" s="511" t="s">
        <v>183</v>
      </c>
      <c r="C3" s="514" t="s">
        <v>80</v>
      </c>
      <c r="D3" s="214" t="s">
        <v>346</v>
      </c>
      <c r="E3" s="262">
        <v>5</v>
      </c>
      <c r="F3" s="178"/>
      <c r="G3" s="223" t="s">
        <v>362</v>
      </c>
      <c r="H3" s="254">
        <v>5</v>
      </c>
      <c r="I3" s="255">
        <v>4</v>
      </c>
      <c r="J3" s="158">
        <f>2*E3*(H3-3.5)+IF('Shelter data (1)'!$J$2="yes",1,0)*E3*(I3-1)+25</f>
        <v>55</v>
      </c>
      <c r="K3" s="61"/>
      <c r="L3" s="185">
        <f>8*60</f>
        <v>480</v>
      </c>
      <c r="M3" s="185">
        <f>+SUM(J3:J10)</f>
        <v>345</v>
      </c>
      <c r="N3" s="263"/>
      <c r="O3" s="264" t="s">
        <v>392</v>
      </c>
    </row>
    <row r="4" spans="1:15" ht="117" customHeight="1" thickTop="1" thickBot="1">
      <c r="A4" s="169"/>
      <c r="B4" s="512"/>
      <c r="C4" s="515"/>
      <c r="D4" s="215" t="s">
        <v>347</v>
      </c>
      <c r="E4" s="262">
        <v>5</v>
      </c>
      <c r="F4" s="178"/>
      <c r="G4" s="224" t="s">
        <v>363</v>
      </c>
      <c r="H4" s="254">
        <v>5</v>
      </c>
      <c r="I4" s="255">
        <v>3</v>
      </c>
      <c r="J4" s="158">
        <f>2*E4*(H4-3.5)+IF('Shelter data (1)'!$J$2="yes",1,0)*E4*(I4-1)+25</f>
        <v>50</v>
      </c>
      <c r="K4" s="61"/>
      <c r="L4" s="185"/>
      <c r="M4" s="185"/>
      <c r="N4" s="263"/>
      <c r="O4" s="265" t="s">
        <v>392</v>
      </c>
    </row>
    <row r="5" spans="1:15" ht="117" customHeight="1" thickTop="1" thickBot="1">
      <c r="A5" s="169"/>
      <c r="B5" s="512"/>
      <c r="C5" s="188" t="s">
        <v>42</v>
      </c>
      <c r="D5" s="216" t="s">
        <v>249</v>
      </c>
      <c r="E5" s="262">
        <v>5</v>
      </c>
      <c r="F5" s="178"/>
      <c r="G5" s="225" t="s">
        <v>406</v>
      </c>
      <c r="H5" s="254">
        <v>5</v>
      </c>
      <c r="I5" s="255">
        <v>3</v>
      </c>
      <c r="J5" s="158">
        <f>2*E5*(H5-3.5)+IF('Shelter data (1)'!$J$2="yes",1,0)*E5*(I5-1)+25</f>
        <v>50</v>
      </c>
      <c r="K5" s="61"/>
      <c r="L5" s="185"/>
      <c r="M5" s="185"/>
      <c r="N5" s="263"/>
      <c r="O5" s="264" t="s">
        <v>392</v>
      </c>
    </row>
    <row r="6" spans="1:15" ht="117" customHeight="1" thickTop="1" thickBot="1">
      <c r="A6" s="169"/>
      <c r="B6" s="512"/>
      <c r="C6" s="152" t="s">
        <v>58</v>
      </c>
      <c r="D6" s="217" t="s">
        <v>263</v>
      </c>
      <c r="E6" s="262">
        <v>5</v>
      </c>
      <c r="F6" s="178"/>
      <c r="G6" s="225" t="s">
        <v>364</v>
      </c>
      <c r="H6" s="254">
        <v>4</v>
      </c>
      <c r="I6" s="255">
        <v>3</v>
      </c>
      <c r="J6" s="158">
        <f>2*E6*(H6-3.5)+IF('Shelter data (1)'!$J$2="yes",1,0)*E6*(I6-1)+25</f>
        <v>40</v>
      </c>
      <c r="K6" s="61"/>
      <c r="L6" s="185"/>
      <c r="M6" s="185"/>
      <c r="N6" s="263"/>
      <c r="O6" s="265" t="s">
        <v>392</v>
      </c>
    </row>
    <row r="7" spans="1:15" ht="117" customHeight="1" thickTop="1" thickBot="1">
      <c r="A7" s="169"/>
      <c r="B7" s="512"/>
      <c r="C7" s="153" t="s">
        <v>70</v>
      </c>
      <c r="D7" s="190" t="s">
        <v>348</v>
      </c>
      <c r="E7" s="262">
        <v>5</v>
      </c>
      <c r="F7" s="178"/>
      <c r="G7" s="226" t="s">
        <v>365</v>
      </c>
      <c r="H7" s="254">
        <v>5</v>
      </c>
      <c r="I7" s="255">
        <v>3</v>
      </c>
      <c r="J7" s="158">
        <f>2*E7*(H7-3.5)+IF('Shelter data (1)'!$J$2="yes",1,0)*E7*(I7-1)+25</f>
        <v>50</v>
      </c>
      <c r="K7" s="61"/>
      <c r="L7" s="185"/>
      <c r="M7" s="185"/>
      <c r="N7" s="263"/>
      <c r="O7" s="264" t="s">
        <v>392</v>
      </c>
    </row>
    <row r="8" spans="1:15" ht="117" customHeight="1" thickTop="1" thickBot="1">
      <c r="A8" s="169"/>
      <c r="B8" s="512"/>
      <c r="C8" s="516" t="s">
        <v>63</v>
      </c>
      <c r="D8" s="218" t="s">
        <v>349</v>
      </c>
      <c r="E8" s="262">
        <v>5</v>
      </c>
      <c r="F8" s="178"/>
      <c r="G8" s="226" t="s">
        <v>407</v>
      </c>
      <c r="H8" s="254">
        <v>3</v>
      </c>
      <c r="I8" s="255">
        <v>3</v>
      </c>
      <c r="J8" s="158">
        <f>2*E8*(H8-3.5)+IF('Shelter data (1)'!$J$2="yes",1,0)*E8*(I8-1)+25</f>
        <v>30</v>
      </c>
      <c r="K8" s="61"/>
      <c r="L8" s="185"/>
      <c r="M8" s="185"/>
      <c r="N8" s="263"/>
      <c r="O8" s="264" t="s">
        <v>392</v>
      </c>
    </row>
    <row r="9" spans="1:15" ht="117" customHeight="1" thickTop="1" thickBot="1">
      <c r="A9" s="169"/>
      <c r="B9" s="512"/>
      <c r="C9" s="517"/>
      <c r="D9" s="219" t="s">
        <v>350</v>
      </c>
      <c r="E9" s="262">
        <v>5</v>
      </c>
      <c r="F9" s="178"/>
      <c r="G9" s="227" t="s">
        <v>366</v>
      </c>
      <c r="H9" s="254">
        <v>4</v>
      </c>
      <c r="I9" s="255">
        <v>3</v>
      </c>
      <c r="J9" s="158">
        <f>2*E9*(H9-3.5)+IF('Shelter data (1)'!$J$2="yes",1,0)*E9*(I9-1)+25</f>
        <v>40</v>
      </c>
      <c r="K9" s="61"/>
      <c r="L9" s="185"/>
      <c r="M9" s="185"/>
      <c r="N9" s="263"/>
      <c r="O9" s="264" t="s">
        <v>392</v>
      </c>
    </row>
    <row r="10" spans="1:15" ht="117" customHeight="1" thickTop="1" thickBot="1">
      <c r="A10" s="169"/>
      <c r="B10" s="513"/>
      <c r="C10" s="518"/>
      <c r="D10" s="217" t="s">
        <v>351</v>
      </c>
      <c r="E10" s="262">
        <v>5</v>
      </c>
      <c r="F10" s="178"/>
      <c r="G10" s="226" t="s">
        <v>408</v>
      </c>
      <c r="H10" s="254">
        <v>4</v>
      </c>
      <c r="I10" s="255">
        <v>1</v>
      </c>
      <c r="J10" s="158">
        <f>2*E10*(H10-3.5)+IF('Shelter data (1)'!$J$2="yes",1,0)*E10*(I10-1)+25</f>
        <v>30</v>
      </c>
      <c r="K10" s="61"/>
      <c r="L10" s="185"/>
      <c r="M10" s="185"/>
      <c r="N10" s="263"/>
      <c r="O10" s="264" t="s">
        <v>392</v>
      </c>
    </row>
    <row r="11" spans="1:15" ht="117" customHeight="1" thickTop="1" thickBot="1">
      <c r="A11" s="169"/>
      <c r="B11" s="483" t="s">
        <v>382</v>
      </c>
      <c r="C11" s="154" t="s">
        <v>64</v>
      </c>
      <c r="D11" s="217" t="s">
        <v>352</v>
      </c>
      <c r="E11" s="262">
        <v>5</v>
      </c>
      <c r="F11" s="178"/>
      <c r="G11" s="226" t="s">
        <v>409</v>
      </c>
      <c r="H11" s="254">
        <v>5</v>
      </c>
      <c r="I11" s="255">
        <v>3</v>
      </c>
      <c r="J11" s="158">
        <f>2*E11*(H11-3.5)+IF('Shelter data (1)'!$J$2="yes",1,0)*E11*(I11-1)+25</f>
        <v>50</v>
      </c>
      <c r="K11" s="61"/>
      <c r="L11" s="185">
        <f>4*60</f>
        <v>240</v>
      </c>
      <c r="M11" s="185">
        <f>+SUM(J11:J14)</f>
        <v>180</v>
      </c>
      <c r="N11" s="263"/>
      <c r="O11" s="264" t="s">
        <v>392</v>
      </c>
    </row>
    <row r="12" spans="1:15" ht="117" customHeight="1" thickTop="1" thickBot="1">
      <c r="A12" s="169"/>
      <c r="B12" s="484"/>
      <c r="C12" s="155" t="s">
        <v>184</v>
      </c>
      <c r="D12" s="220" t="s">
        <v>278</v>
      </c>
      <c r="E12" s="262">
        <v>5</v>
      </c>
      <c r="F12" s="178"/>
      <c r="G12" s="227" t="s">
        <v>367</v>
      </c>
      <c r="H12" s="254">
        <v>5</v>
      </c>
      <c r="I12" s="255">
        <v>3</v>
      </c>
      <c r="J12" s="158">
        <f>2*E12*(H12-3.5)+IF('Shelter data (1)'!$J$2="yes",1,0)*E12*(I12-1)+25</f>
        <v>50</v>
      </c>
      <c r="K12" s="61"/>
      <c r="L12" s="185"/>
      <c r="M12" s="185"/>
      <c r="N12" s="263"/>
      <c r="O12" s="264" t="s">
        <v>392</v>
      </c>
    </row>
    <row r="13" spans="1:15" ht="117" customHeight="1" thickTop="1" thickBot="1">
      <c r="A13" s="169"/>
      <c r="B13" s="484"/>
      <c r="C13" s="514" t="s">
        <v>69</v>
      </c>
      <c r="D13" s="189" t="s">
        <v>353</v>
      </c>
      <c r="E13" s="262">
        <v>5</v>
      </c>
      <c r="F13" s="178"/>
      <c r="G13" s="226" t="s">
        <v>410</v>
      </c>
      <c r="H13" s="254">
        <v>4</v>
      </c>
      <c r="I13" s="255">
        <v>1</v>
      </c>
      <c r="J13" s="158">
        <f>2*E13*(H13-3.5)+IF('Shelter data (1)'!$J$2="yes",1,0)*E13*(I13-1)+25</f>
        <v>30</v>
      </c>
      <c r="K13" s="61"/>
      <c r="L13" s="185"/>
      <c r="M13" s="185"/>
      <c r="N13" s="263"/>
      <c r="O13" s="264" t="s">
        <v>392</v>
      </c>
    </row>
    <row r="14" spans="1:15" ht="117" customHeight="1" thickTop="1" thickBot="1">
      <c r="A14" s="169"/>
      <c r="B14" s="485"/>
      <c r="C14" s="515"/>
      <c r="D14" s="218" t="s">
        <v>354</v>
      </c>
      <c r="E14" s="262">
        <v>5</v>
      </c>
      <c r="F14" s="178"/>
      <c r="G14" s="226" t="s">
        <v>368</v>
      </c>
      <c r="H14" s="254">
        <v>5</v>
      </c>
      <c r="I14" s="255">
        <v>3</v>
      </c>
      <c r="J14" s="158">
        <f>2*E14*(H14-3.5)+IF('Shelter data (1)'!$J$2="yes",1,0)*E14*(I14-1)+25</f>
        <v>50</v>
      </c>
      <c r="K14" s="61"/>
      <c r="L14" s="185"/>
      <c r="M14" s="185"/>
      <c r="N14" s="263"/>
      <c r="O14" s="264" t="s">
        <v>392</v>
      </c>
    </row>
    <row r="15" spans="1:15" ht="117" customHeight="1" thickTop="1" thickBot="1">
      <c r="A15" s="169"/>
      <c r="B15" s="483" t="s">
        <v>33</v>
      </c>
      <c r="C15" s="514" t="s">
        <v>81</v>
      </c>
      <c r="D15" s="190" t="s">
        <v>279</v>
      </c>
      <c r="E15" s="262">
        <v>5</v>
      </c>
      <c r="F15" s="178"/>
      <c r="G15" s="226" t="s">
        <v>369</v>
      </c>
      <c r="H15" s="254">
        <v>5</v>
      </c>
      <c r="I15" s="255">
        <v>3</v>
      </c>
      <c r="J15" s="158">
        <f>2*E15*(H15-3.5)+IF('Shelter data (1)'!$J$2="yes",1,0)*E15*(I15-1)+25</f>
        <v>50</v>
      </c>
      <c r="K15" s="61"/>
      <c r="L15" s="185">
        <f>5*60</f>
        <v>300</v>
      </c>
      <c r="M15" s="185">
        <f>+SUM(J15:J19)</f>
        <v>200</v>
      </c>
      <c r="N15" s="263"/>
      <c r="O15" s="264" t="s">
        <v>392</v>
      </c>
    </row>
    <row r="16" spans="1:15" ht="117" customHeight="1" thickTop="1" thickBot="1">
      <c r="A16" s="169"/>
      <c r="B16" s="484"/>
      <c r="C16" s="515"/>
      <c r="D16" s="190" t="s">
        <v>277</v>
      </c>
      <c r="E16" s="262">
        <v>5</v>
      </c>
      <c r="F16" s="178"/>
      <c r="G16" s="226" t="s">
        <v>370</v>
      </c>
      <c r="H16" s="254">
        <v>4</v>
      </c>
      <c r="I16" s="255">
        <v>3</v>
      </c>
      <c r="J16" s="158">
        <f>2*E16*(H16-3.5)+IF('Shelter data (1)'!$J$2="yes",1,0)*E16*(I16-1)+25</f>
        <v>40</v>
      </c>
      <c r="K16" s="61"/>
      <c r="L16" s="185"/>
      <c r="M16" s="185"/>
      <c r="N16" s="263"/>
      <c r="O16" s="265" t="s">
        <v>392</v>
      </c>
    </row>
    <row r="17" spans="1:15" ht="138.94999999999999" customHeight="1" thickTop="1" thickBot="1">
      <c r="A17" s="169"/>
      <c r="B17" s="484"/>
      <c r="C17" s="519" t="s">
        <v>41</v>
      </c>
      <c r="D17" s="190" t="s">
        <v>355</v>
      </c>
      <c r="E17" s="262">
        <v>5</v>
      </c>
      <c r="F17" s="178"/>
      <c r="G17" s="227" t="s">
        <v>371</v>
      </c>
      <c r="H17" s="254">
        <v>4</v>
      </c>
      <c r="I17" s="255">
        <v>3</v>
      </c>
      <c r="J17" s="158">
        <f>2*E17*(H17-3.5)+IF('Shelter data (1)'!$J$2="yes",1,0)*E17*(I17-1)+25</f>
        <v>40</v>
      </c>
      <c r="K17" s="61"/>
      <c r="L17" s="185"/>
      <c r="M17" s="185"/>
      <c r="N17" s="263"/>
      <c r="O17" s="264" t="s">
        <v>392</v>
      </c>
    </row>
    <row r="18" spans="1:15" ht="117" customHeight="1" thickTop="1" thickBot="1">
      <c r="A18" s="169"/>
      <c r="B18" s="484"/>
      <c r="C18" s="519"/>
      <c r="D18" s="190" t="s">
        <v>356</v>
      </c>
      <c r="E18" s="262">
        <v>5</v>
      </c>
      <c r="F18" s="178"/>
      <c r="G18" s="226" t="s">
        <v>372</v>
      </c>
      <c r="H18" s="254">
        <v>4</v>
      </c>
      <c r="I18" s="255">
        <v>3</v>
      </c>
      <c r="J18" s="158">
        <f>2*E18*(H18-3.5)+IF('Shelter data (1)'!$J$2="yes",1,0)*E18*(I18-1)+25</f>
        <v>40</v>
      </c>
      <c r="K18" s="61"/>
      <c r="L18" s="185"/>
      <c r="M18" s="185"/>
      <c r="N18" s="263"/>
      <c r="O18" s="264" t="s">
        <v>392</v>
      </c>
    </row>
    <row r="19" spans="1:15" ht="138.94999999999999" customHeight="1" thickTop="1" thickBot="1">
      <c r="A19" s="169"/>
      <c r="B19" s="485"/>
      <c r="C19" s="520"/>
      <c r="D19" s="190" t="s">
        <v>357</v>
      </c>
      <c r="E19" s="262">
        <v>5</v>
      </c>
      <c r="F19" s="178"/>
      <c r="G19" s="226" t="s">
        <v>373</v>
      </c>
      <c r="H19" s="254">
        <v>3</v>
      </c>
      <c r="I19" s="255">
        <v>3</v>
      </c>
      <c r="J19" s="158">
        <f>2*E19*(H19-3.5)+IF('Shelter data (1)'!$J$2="yes",1,0)*E19*(I19-1)+25</f>
        <v>30</v>
      </c>
      <c r="K19" s="61"/>
      <c r="L19" s="185"/>
      <c r="M19" s="185"/>
      <c r="N19" s="263"/>
      <c r="O19" s="265" t="s">
        <v>392</v>
      </c>
    </row>
    <row r="20" spans="1:15" s="32" customFormat="1" ht="138.94999999999999" customHeight="1" thickTop="1" thickBot="1">
      <c r="A20" s="169"/>
      <c r="B20" s="483" t="s">
        <v>186</v>
      </c>
      <c r="C20" s="187" t="s">
        <v>71</v>
      </c>
      <c r="D20" s="190" t="s">
        <v>250</v>
      </c>
      <c r="E20" s="262">
        <v>5</v>
      </c>
      <c r="F20" s="178"/>
      <c r="G20" s="84" t="s">
        <v>374</v>
      </c>
      <c r="H20" s="254">
        <v>3</v>
      </c>
      <c r="I20" s="255">
        <v>3</v>
      </c>
      <c r="J20" s="158">
        <f>2*E20*(H20-3.5)+IF('Shelter data (1)'!$J$2="yes",1,0)*E20*(I20-1)+25</f>
        <v>30</v>
      </c>
      <c r="K20" s="61"/>
      <c r="L20" s="185">
        <f>8*60</f>
        <v>480</v>
      </c>
      <c r="M20" s="185">
        <f>+SUM(J20:J27)</f>
        <v>260</v>
      </c>
      <c r="N20" s="263"/>
      <c r="O20" s="264" t="s">
        <v>392</v>
      </c>
    </row>
    <row r="21" spans="1:15" s="32" customFormat="1" ht="138.94999999999999" customHeight="1" thickTop="1" thickBot="1">
      <c r="A21" s="169"/>
      <c r="B21" s="484"/>
      <c r="C21" s="156" t="s">
        <v>264</v>
      </c>
      <c r="D21" s="221" t="s">
        <v>265</v>
      </c>
      <c r="E21" s="262">
        <v>5</v>
      </c>
      <c r="F21" s="178"/>
      <c r="G21" s="228" t="s">
        <v>404</v>
      </c>
      <c r="H21" s="254">
        <v>3</v>
      </c>
      <c r="I21" s="255">
        <v>3</v>
      </c>
      <c r="J21" s="158">
        <f>2*E21*(H21-3.5)+IF('Shelter data (1)'!$J$2="yes",1,0)*E21*(I21-1)+25</f>
        <v>30</v>
      </c>
      <c r="K21" s="61"/>
      <c r="L21" s="185"/>
      <c r="M21" s="185"/>
      <c r="N21" s="263"/>
      <c r="O21" s="264" t="s">
        <v>392</v>
      </c>
    </row>
    <row r="22" spans="1:15" ht="138.94999999999999" customHeight="1" thickTop="1" thickBot="1">
      <c r="A22" s="169"/>
      <c r="B22" s="484"/>
      <c r="C22" s="186" t="s">
        <v>82</v>
      </c>
      <c r="D22" s="243" t="s">
        <v>251</v>
      </c>
      <c r="E22" s="262">
        <v>5</v>
      </c>
      <c r="F22" s="178"/>
      <c r="G22" s="226" t="s">
        <v>375</v>
      </c>
      <c r="H22" s="254">
        <v>4</v>
      </c>
      <c r="I22" s="255">
        <v>3</v>
      </c>
      <c r="J22" s="158">
        <f>2*E22*(H22-3.5)+IF('Shelter data (1)'!$J$2="yes",1,0)*E22*(I22-1)+25</f>
        <v>40</v>
      </c>
      <c r="K22" s="61"/>
      <c r="L22" s="185"/>
      <c r="M22" s="185"/>
      <c r="N22" s="263"/>
      <c r="O22" s="264" t="s">
        <v>392</v>
      </c>
    </row>
    <row r="23" spans="1:15" ht="117" customHeight="1" thickTop="1" thickBot="1">
      <c r="A23" s="169"/>
      <c r="B23" s="484"/>
      <c r="C23" s="514" t="s">
        <v>188</v>
      </c>
      <c r="D23" s="190" t="s">
        <v>358</v>
      </c>
      <c r="E23" s="262">
        <v>5</v>
      </c>
      <c r="F23" s="178"/>
      <c r="G23" s="229" t="s">
        <v>376</v>
      </c>
      <c r="H23" s="254">
        <v>3</v>
      </c>
      <c r="I23" s="255">
        <v>3</v>
      </c>
      <c r="J23" s="158">
        <f>2*E23*(H23-3.5)+IF('Shelter data (1)'!$J$2="yes",1,0)*E23*(I23-1)+25</f>
        <v>30</v>
      </c>
      <c r="K23" s="61"/>
      <c r="L23" s="185"/>
      <c r="M23" s="185"/>
      <c r="N23" s="263"/>
      <c r="O23" s="264" t="s">
        <v>392</v>
      </c>
    </row>
    <row r="24" spans="1:15" ht="117" customHeight="1" thickTop="1" thickBot="1">
      <c r="A24" s="169"/>
      <c r="B24" s="484"/>
      <c r="C24" s="515"/>
      <c r="D24" s="222" t="s">
        <v>320</v>
      </c>
      <c r="E24" s="262">
        <v>5</v>
      </c>
      <c r="F24" s="178"/>
      <c r="G24" s="230" t="s">
        <v>377</v>
      </c>
      <c r="H24" s="254">
        <v>1</v>
      </c>
      <c r="I24" s="255">
        <v>3</v>
      </c>
      <c r="J24" s="158">
        <f>2*E24*(H24-3.5)+IF('Shelter data (1)'!$J$2="yes",1,0)*E24*(I24-1)+25</f>
        <v>10</v>
      </c>
      <c r="K24" s="61"/>
      <c r="L24" s="185"/>
      <c r="M24" s="185"/>
      <c r="N24" s="263"/>
      <c r="O24" s="264" t="s">
        <v>392</v>
      </c>
    </row>
    <row r="25" spans="1:15" ht="117" customHeight="1" thickTop="1" thickBot="1">
      <c r="A25" s="169"/>
      <c r="B25" s="484"/>
      <c r="C25" s="514" t="s">
        <v>185</v>
      </c>
      <c r="D25" s="190" t="s">
        <v>359</v>
      </c>
      <c r="E25" s="262">
        <v>5</v>
      </c>
      <c r="F25" s="178"/>
      <c r="G25" s="226" t="s">
        <v>378</v>
      </c>
      <c r="H25" s="254">
        <v>5</v>
      </c>
      <c r="I25" s="255">
        <v>3</v>
      </c>
      <c r="J25" s="158">
        <f>2*E25*(H25-3.5)+IF('Shelter data (1)'!$J$2="yes",1,0)*E25*(I25-1)+25</f>
        <v>50</v>
      </c>
      <c r="K25" s="61"/>
      <c r="L25" s="185"/>
      <c r="M25" s="185"/>
      <c r="N25" s="263"/>
      <c r="O25" s="264" t="s">
        <v>392</v>
      </c>
    </row>
    <row r="26" spans="1:15" ht="117" customHeight="1" thickTop="1" thickBot="1">
      <c r="A26" s="169"/>
      <c r="B26" s="484"/>
      <c r="C26" s="521"/>
      <c r="D26" s="222" t="s">
        <v>360</v>
      </c>
      <c r="E26" s="262">
        <v>5</v>
      </c>
      <c r="F26" s="178"/>
      <c r="G26" s="226" t="s">
        <v>379</v>
      </c>
      <c r="H26" s="254">
        <v>5</v>
      </c>
      <c r="I26" s="255">
        <v>3</v>
      </c>
      <c r="J26" s="158">
        <f>2*E26*(H26-3.5)+IF('Shelter data (1)'!$J$2="yes",1,0)*E26*(I26-1)+25</f>
        <v>50</v>
      </c>
      <c r="K26" s="61"/>
      <c r="L26" s="185"/>
      <c r="M26" s="185"/>
      <c r="N26" s="263"/>
      <c r="O26" s="264" t="s">
        <v>392</v>
      </c>
    </row>
    <row r="27" spans="1:15" ht="117" customHeight="1" thickTop="1" thickBot="1">
      <c r="A27" s="169"/>
      <c r="B27" s="485"/>
      <c r="C27" s="515"/>
      <c r="D27" s="190" t="s">
        <v>361</v>
      </c>
      <c r="E27" s="262">
        <v>5</v>
      </c>
      <c r="F27" s="179"/>
      <c r="G27" s="226" t="s">
        <v>380</v>
      </c>
      <c r="H27" s="254">
        <v>2</v>
      </c>
      <c r="I27" s="255">
        <v>3</v>
      </c>
      <c r="J27" s="158">
        <f>2*E27*(H27-3.5)+IF('Shelter data (1)'!$J$2="yes",1,0)*E27*(I27-1)+25</f>
        <v>20</v>
      </c>
      <c r="K27" s="61"/>
      <c r="L27" s="185"/>
      <c r="M27" s="185"/>
      <c r="N27" s="263"/>
      <c r="O27" s="265" t="s">
        <v>392</v>
      </c>
    </row>
    <row r="28" spans="1:15" ht="17.25" customHeight="1" thickTop="1" thickBot="1">
      <c r="A28" s="21"/>
      <c r="B28" s="463" t="s">
        <v>321</v>
      </c>
      <c r="C28" s="464"/>
      <c r="D28" s="464"/>
      <c r="E28" s="464"/>
      <c r="F28" s="508"/>
      <c r="G28" s="464"/>
      <c r="H28" s="464"/>
      <c r="I28" s="464"/>
      <c r="J28" s="464"/>
      <c r="K28" s="465"/>
      <c r="O28" s="237"/>
    </row>
    <row r="29" spans="1:15" ht="4.5" customHeight="1" thickTop="1">
      <c r="A29" s="21"/>
      <c r="B29" s="51"/>
      <c r="C29" s="103"/>
      <c r="D29" s="51"/>
      <c r="E29" s="51"/>
      <c r="F29" s="51"/>
      <c r="G29" s="51"/>
      <c r="H29" s="113"/>
      <c r="I29" s="56"/>
      <c r="J29" s="157"/>
      <c r="K29" s="57"/>
    </row>
    <row r="30" spans="1:15" ht="14.25" customHeight="1" thickBot="1">
      <c r="A30" s="21"/>
      <c r="B30" s="24"/>
      <c r="C30" s="78"/>
      <c r="D30" s="25"/>
      <c r="E30" s="25"/>
      <c r="F30" s="25"/>
      <c r="G30" s="25"/>
      <c r="H30" s="52"/>
      <c r="I30" s="26"/>
      <c r="J30" s="159"/>
      <c r="K30" s="59"/>
      <c r="O30" s="6"/>
    </row>
    <row r="31" spans="1:15" ht="50.1" customHeight="1" thickTop="1" thickBot="1">
      <c r="A31" s="15"/>
      <c r="B31" s="45" t="s">
        <v>3</v>
      </c>
      <c r="C31" s="46" t="s">
        <v>16</v>
      </c>
      <c r="D31" s="47" t="s">
        <v>18</v>
      </c>
      <c r="E31" s="47"/>
      <c r="F31" s="47"/>
      <c r="G31" s="50" t="s">
        <v>50</v>
      </c>
      <c r="H31" s="112" t="s">
        <v>45</v>
      </c>
      <c r="I31" s="34" t="s">
        <v>49</v>
      </c>
      <c r="J31" s="159"/>
      <c r="K31" s="30"/>
      <c r="O31" s="6"/>
    </row>
    <row r="32" spans="1:15" ht="15.95" customHeight="1" thickTop="1">
      <c r="A32" s="11"/>
      <c r="B32" s="14"/>
      <c r="C32" s="79"/>
      <c r="D32" s="14"/>
      <c r="E32" s="28"/>
      <c r="F32" s="28"/>
      <c r="G32" s="14"/>
      <c r="H32" s="28"/>
      <c r="I32" s="14"/>
      <c r="J32" s="159"/>
      <c r="K32" s="30"/>
    </row>
    <row r="33" spans="4:4">
      <c r="D33" s="80"/>
    </row>
  </sheetData>
  <sheetProtection algorithmName="SHA-512" hashValue="k84pcqrxdFiwRQsPP+ZYnpM+z4Amp4koVP9ySwmGwPQDiZjQqAfapy0sQ5k68gStO5ukHVvbU5QOfJ+YidN8Nw==" saltValue="qb+kItEm/qFWfOKmjq8R6w==" spinCount="100000" sheet="1" objects="1" scenarios="1"/>
  <dataConsolidate/>
  <mergeCells count="15">
    <mergeCell ref="O1:O2"/>
    <mergeCell ref="N1:N2"/>
    <mergeCell ref="B28:K28"/>
    <mergeCell ref="B1:G1"/>
    <mergeCell ref="B3:B10"/>
    <mergeCell ref="B11:B14"/>
    <mergeCell ref="B15:B19"/>
    <mergeCell ref="B20:B27"/>
    <mergeCell ref="C3:C4"/>
    <mergeCell ref="C8:C10"/>
    <mergeCell ref="C13:C14"/>
    <mergeCell ref="C17:C19"/>
    <mergeCell ref="C15:C16"/>
    <mergeCell ref="C23:C24"/>
    <mergeCell ref="C25:C27"/>
  </mergeCells>
  <conditionalFormatting sqref="K3:K27">
    <cfRule type="iconSet" priority="251">
      <iconSet iconSet="4TrafficLights">
        <cfvo type="percent" val="0"/>
        <cfvo type="num" val="5"/>
        <cfvo type="num" val="10"/>
        <cfvo type="num" val="15"/>
      </iconSet>
    </cfRule>
    <cfRule type="dataBar" priority="252">
      <dataBar showValue="0">
        <cfvo type="num" val="0"/>
        <cfvo type="percent" val="100"/>
        <color rgb="FF638EC6"/>
      </dataBar>
      <extLst>
        <ext xmlns:x14="http://schemas.microsoft.com/office/spreadsheetml/2009/9/main" uri="{B025F937-C7B1-47D3-B67F-A62EFF666E3E}">
          <x14:id>{C3D86447-A4F9-FB4F-B1A1-323BBC8CD899}</x14:id>
        </ext>
      </extLst>
    </cfRule>
    <cfRule type="iconSet" priority="253">
      <iconSet iconSet="4TrafficLights">
        <cfvo type="percent" val="0"/>
        <cfvo type="percent" val="25"/>
        <cfvo type="percent" val="50"/>
        <cfvo type="percent" val="75"/>
      </iconSet>
    </cfRule>
  </conditionalFormatting>
  <conditionalFormatting sqref="J3:J27">
    <cfRule type="dataBar" priority="1">
      <dataBar>
        <cfvo type="min"/>
        <cfvo type="num" val="60"/>
        <color rgb="FF638EC6"/>
      </dataBar>
      <extLst>
        <ext xmlns:x14="http://schemas.microsoft.com/office/spreadsheetml/2009/9/main" uri="{B025F937-C7B1-47D3-B67F-A62EFF666E3E}">
          <x14:id>{6D06846F-8422-4F9C-93A8-CC64A0A78A08}</x14:id>
        </ext>
      </extLst>
    </cfRule>
    <cfRule type="colorScale" priority="2">
      <colorScale>
        <cfvo type="min"/>
        <cfvo type="percentile" val="50"/>
        <cfvo type="max"/>
        <color rgb="FFFF0000"/>
        <color rgb="FFFFC000"/>
        <color rgb="FF00B050"/>
      </colorScale>
    </cfRule>
  </conditionalFormatting>
  <dataValidations count="22">
    <dataValidation type="list" allowBlank="1" showInputMessage="1" showErrorMessage="1" prompt="Rating in this column is the importance of Issue and/or sub-issue. NOT about the shelter " sqref="F2">
      <formula1>"0,1,2,3,4"</formula1>
    </dataValidation>
    <dataValidation allowBlank="1" showInputMessage="1" showErrorMessage="1" prompt="Provide the name of the shelter you are assessing" sqref="H1:J1"/>
    <dataValidation type="list" allowBlank="1" showInputMessage="1" showErrorMessage="1" prompt="Rating in this column is about the importance of Issue and/or sub-issue. NOT about the shelter " sqref="E3:E27">
      <formula1>"1,2,3,4,5"</formula1>
    </dataValidation>
    <dataValidation type="list" allowBlank="1" showInputMessage="1" showErrorMessage="1" sqref="H3:H27 I14">
      <formula1>"1,2,3,4,5"</formula1>
    </dataValidation>
    <dataValidation allowBlank="1" showInputMessage="1" showErrorMessage="1" prompt="Accounting for importance of the sub issue, the shelter's ability to match this and the quailty of the evidence you have (The left blue textured bar shows performance - the more blue the higher the score)" sqref="J2"/>
    <dataValidation allowBlank="1" showInputMessage="1" showErrorMessage="1" promptTitle="Choose closest" prompt="If no match, think of 1 as &quot;reasonable guess&quot; and 5 as &quot;solid evidence&quot;. You can ignore this column, see Shelter Data (1); only ignor at a very early design stage; you must gather evidence for your score in Column H for final design" sqref="I2"/>
    <dataValidation allowBlank="1" showInputMessage="1" showErrorMessage="1" prompt="1= Very Poor_x000d__x000a_Up to _x000d__x000a_5=Very Good" sqref="H2"/>
    <dataValidation allowBlank="1" showInputMessage="1" showErrorMessage="1" prompt="Rating in this column is ONLY ABOUT THE SITE/LOCATION/DISATER not about the shelter._x000a_1=Not important_x000d__x000a_2=Slight_x000d__x000a_3=Moderate_x000d__x000a_4=Important_x000d__x000a_5=Very important" sqref="E2"/>
    <dataValidation type="list" allowBlank="1" showInputMessage="1" showErrorMessage="1" promptTitle="Evidence based on" prompt="1 unknown_x000a_2 reasonable assumption_x000a_3 reasonable assumption based on wide experience of camps_x000a_4 prototype tested_x000a_5 in-camp testing and discussions with benificaries" sqref="I3:I5">
      <formula1>"1,2,3,4,5"</formula1>
    </dataValidation>
    <dataValidation type="list" allowBlank="1" showInputMessage="1" showErrorMessage="1" promptTitle="Evidence based on" prompt="1 unknown_x000a_2 reasonable assumption_x000a_3 reasonable assumption based on wide experience of fire_x000a_4 reasonable assumption based on wide experience of fire and camps_x000a_5 prototype tested" sqref="I6">
      <formula1>"1,2,3,4,5"</formula1>
    </dataValidation>
    <dataValidation type="list" allowBlank="1" showInputMessage="1" showErrorMessage="1" promptTitle="Evidence based on:" prompt="1 unknown_x000a_2 looking at the drawings_x000a_3 drawing and close consideration of latches and location of hinges_x000a_4 protype testing_x000a_5 in-camp testing and dicussions with beneficaries" sqref="I7">
      <formula1>"1,2,3,4,5"</formula1>
    </dataValidation>
    <dataValidation type="list" allowBlank="1" showInputMessage="1" showErrorMessage="1" promptTitle="Evidence based on:" prompt="1 unknown_x000a_2 reasonable assumption_x000a_3 based on knowledge of earthquake engineering_x000a_4 based on knowledge of earthquake engineering and prototype_x000a_5 built in-camp (by those that will build the shelters) and inspected by knowldgeable person" sqref="I8">
      <formula1>"1,2,3,4,5"</formula1>
    </dataValidation>
    <dataValidation type="list" allowBlank="1" showInputMessage="1" showErrorMessage="1" promptTitle="Evidence based on:" prompt="1 drawings_x000a_2 drawings and knowlwdge of camps_x000a_3 prototype _x000a_4 in-camp prototype_x000a_5 in-context shelters built by those expect to build shelters" sqref="I9">
      <formula1>"1,2,3,4,5"</formula1>
    </dataValidation>
    <dataValidation type="list" allowBlank="1" showInputMessage="1" showErrorMessage="1" promptTitle="Evidence based on:" prompt="1 unknown_x000a_2 reasonable assumption_x000a_3 based on knowledge of wind engineering_x000a_4 based on knowledge of wind engineering and prototype_x000a_5 built in-camp (by those that will build the shelters) and inspected by knowldgeable person" sqref="I10">
      <formula1>"1,2,3,4,5"</formula1>
    </dataValidation>
    <dataValidation type="list" allowBlank="1" showInputMessage="1" showErrorMessage="1" promptTitle="Evidence based on:" prompt="1 unknown_x000a_2 reasonable assumption_x000a_3 based on knowledge of context_x000a_4 based on knowledge of context and prototype_x000a_5 built in-camp (by those that will build the shelters) and inspected by knowldgeable person" sqref="I11">
      <formula1>"1,2,3,4,5"</formula1>
    </dataValidation>
    <dataValidation type="list" allowBlank="1" showInputMessage="1" showErrorMessage="1" promptTitle="Evidence based on:" prompt="1 materials_x000a_2 knowledge of context and materials_x000a_3 knowledge of context and prototype_x000a_4 built in-camp (by those that will build the shelters) and inspected by knowldgeable person_x000a_5 Similar shelters have lasted many years in similar context" sqref="I12">
      <formula1>"1,2,3,4,5"</formula1>
    </dataValidation>
    <dataValidation type="list" allowBlank="1" showInputMessage="1" showErrorMessage="1" promptTitle="Evidence based on" prompt="1 drawings and materials_x000a_2 drawings plus knowledge of context_x000a_3 knowledge of context and prototype_x000a_4 built in-camp (by those that will build the shelters) and inspected by knowldgeable person_x000a_5 Similar shelters have no issues are many years of service" sqref="I13">
      <formula1>"1,2,3,4,5"</formula1>
    </dataValidation>
    <dataValidation type="list" allowBlank="1" showInputMessage="1" showErrorMessage="1" promptTitle="Evidence based on:" prompt="1 materials and drawings_x000a_2 knowledge of context and materials_x000a_3 knowledge of context and prototype_x000a_4 measured in-camp or protype_x000a_5 measured in-camp or protype and beneficaries interviewed" sqref="I15:I16">
      <formula1>"1,2,3,4,5"</formula1>
    </dataValidation>
    <dataValidation type="list" allowBlank="1" showInputMessage="1" showErrorMessage="1" promptTitle="Evidence based on:" prompt="1 materials and drawings_x000a_2 knowledge of context and materials_x000a_3 knowledge of context and prototype_x000a_4 in-camp shelter_x000a_5 in-camp shelter and beneficaries interviewed" sqref="I17:I19">
      <formula1>"1,2,3,4,5"</formula1>
    </dataValidation>
    <dataValidation type="list" allowBlank="1" showInputMessage="1" showErrorMessage="1" promptTitle="Evidence based on:" prompt="1 best guess_x000a_2 knowledge of context _x000a_3 beneficaries interviewed but not seen prototype_x000a_4 beneficaries interviewed after seeing prototype_x000a_5 interviews of occupants of same or similar shelter" sqref="I20">
      <formula1>"1,2,3,4,5"</formula1>
    </dataValidation>
    <dataValidation type="list" allowBlank="1" showInputMessage="1" showErrorMessage="1" promptTitle="Evidence based on:" prompt="1 best guess_x000a_2 knowledge of context _x000a_3 beneficaries interviewed but not seen design_x000a_4 beneficaries interviewed after seeing design_x000a_5 interviews of occupants of same or similar shelter" sqref="I21:I27">
      <formula1>"1,2,3,4,5"</formula1>
    </dataValidation>
    <dataValidation allowBlank="1" showInputMessage="1" showErrorMessage="1" promptTitle="Comments/Notes" prompt="Write your comments &amp;/or notes (if any) here:" sqref="N3:N27"/>
  </dataValidations>
  <hyperlinks>
    <hyperlink ref="D31" location="'   Site data   '!A1" display="Site data"/>
    <hyperlink ref="B31" location="'   Readme  '!A1" display="Readme"/>
    <hyperlink ref="C31" location="'Climatic data'!A1" display="Climatic data"/>
    <hyperlink ref="G31" location="'Shelter data (1)'!A1" display="'Shelter data (1)'!A1"/>
    <hyperlink ref="O4" r:id="rId1"/>
  </hyperlinks>
  <pageMargins left="0.7" right="0.7" top="0.75" bottom="0.75" header="0.3" footer="0.3"/>
  <pageSetup paperSize="9" scale="20" orientation="portrait" verticalDpi="300" r:id="rId2"/>
  <drawing r:id="rId3"/>
  <extLst>
    <ext xmlns:x14="http://schemas.microsoft.com/office/spreadsheetml/2009/9/main" uri="{78C0D931-6437-407d-A8EE-F0AAD7539E65}">
      <x14:conditionalFormattings>
        <x14:conditionalFormatting xmlns:xm="http://schemas.microsoft.com/office/excel/2006/main">
          <x14:cfRule type="dataBar" id="{C3D86447-A4F9-FB4F-B1A1-323BBC8CD899}">
            <x14:dataBar minLength="0" maxLength="100" border="1">
              <x14:cfvo type="num">
                <xm:f>0</xm:f>
              </x14:cfvo>
              <x14:cfvo type="percent">
                <xm:f>100</xm:f>
              </x14:cfvo>
              <x14:borderColor rgb="FF000000"/>
              <x14:negativeFillColor rgb="FFFF0000"/>
              <x14:axisColor rgb="FF000000"/>
            </x14:dataBar>
          </x14:cfRule>
          <xm:sqref>K3:K27</xm:sqref>
        </x14:conditionalFormatting>
        <x14:conditionalFormatting xmlns:xm="http://schemas.microsoft.com/office/excel/2006/main">
          <x14:cfRule type="dataBar" id="{6D06846F-8422-4F9C-93A8-CC64A0A78A08}">
            <x14:dataBar minLength="0" maxLength="100" border="1" negativeBarBorderColorSameAsPositive="0">
              <x14:cfvo type="autoMin"/>
              <x14:cfvo type="num">
                <xm:f>60</xm:f>
              </x14:cfvo>
              <x14:borderColor rgb="FF638EC6"/>
              <x14:negativeFillColor rgb="FFFF0000"/>
              <x14:negativeBorderColor rgb="FFFF0000"/>
              <x14:axisColor rgb="FF000000"/>
            </x14:dataBar>
          </x14:cfRule>
          <xm:sqref>J3:J27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M33"/>
  <sheetViews>
    <sheetView zoomScale="85" zoomScaleNormal="85" zoomScaleSheetLayoutView="100" workbookViewId="0">
      <selection activeCell="Q5" sqref="Q5"/>
    </sheetView>
  </sheetViews>
  <sheetFormatPr defaultColWidth="11" defaultRowHeight="15.75"/>
  <cols>
    <col min="1" max="1" width="2.625" customWidth="1"/>
    <col min="4" max="4" width="18.625" customWidth="1"/>
    <col min="5" max="6" width="10.5" customWidth="1"/>
    <col min="7" max="7" width="18" customWidth="1"/>
    <col min="10" max="10" width="2.875" customWidth="1"/>
    <col min="11" max="12" width="4" customWidth="1"/>
    <col min="13" max="13" width="23" customWidth="1"/>
    <col min="15" max="15" width="35.375" customWidth="1"/>
  </cols>
  <sheetData>
    <row r="1" spans="1:17" ht="16.5" thickBot="1">
      <c r="A1" s="408"/>
      <c r="B1" s="408"/>
      <c r="C1" s="408"/>
      <c r="D1" s="408"/>
      <c r="E1" s="408"/>
      <c r="F1" s="408"/>
      <c r="G1" s="408"/>
      <c r="H1" s="408"/>
      <c r="I1" s="408"/>
      <c r="J1" s="408"/>
      <c r="K1" s="48"/>
      <c r="L1" s="48"/>
      <c r="M1" s="48"/>
      <c r="N1" s="48"/>
      <c r="O1" s="48"/>
      <c r="P1" s="48"/>
    </row>
    <row r="2" spans="1:17" ht="101.25" customHeight="1" thickTop="1" thickBot="1">
      <c r="A2" s="343"/>
      <c r="B2" s="536" t="s">
        <v>43</v>
      </c>
      <c r="C2" s="356"/>
      <c r="D2" s="356"/>
      <c r="E2" s="356"/>
      <c r="F2" s="356"/>
      <c r="G2" s="356"/>
      <c r="H2" s="356"/>
      <c r="I2" s="356"/>
      <c r="J2" s="344"/>
      <c r="K2" s="48"/>
      <c r="L2" s="48"/>
      <c r="M2" s="48"/>
      <c r="N2" s="48"/>
      <c r="O2" s="48"/>
      <c r="P2" s="48"/>
    </row>
    <row r="3" spans="1:17" ht="63.75" customHeight="1" thickTop="1" thickBot="1">
      <c r="A3" s="343"/>
      <c r="B3" s="522" t="s">
        <v>252</v>
      </c>
      <c r="C3" s="523"/>
      <c r="D3" s="523"/>
      <c r="E3" s="523"/>
      <c r="F3" s="523"/>
      <c r="G3" s="523"/>
      <c r="H3" s="523"/>
      <c r="I3" s="524"/>
      <c r="J3" s="344"/>
      <c r="K3" s="48"/>
      <c r="L3" s="48"/>
      <c r="M3" s="48"/>
      <c r="N3" s="48"/>
      <c r="O3" s="48"/>
      <c r="P3" s="48"/>
    </row>
    <row r="4" spans="1:17" s="32" customFormat="1" ht="36.75" customHeight="1" thickTop="1" thickBot="1">
      <c r="A4" s="343"/>
      <c r="B4" s="537" t="s">
        <v>54</v>
      </c>
      <c r="C4" s="538"/>
      <c r="D4" s="538"/>
      <c r="E4" s="539" t="s">
        <v>403</v>
      </c>
      <c r="F4" s="540"/>
      <c r="G4" s="540"/>
      <c r="H4" s="540"/>
      <c r="I4" s="541"/>
      <c r="J4" s="344"/>
      <c r="K4" s="124"/>
      <c r="L4" s="124"/>
      <c r="M4" s="124"/>
      <c r="N4" s="124"/>
      <c r="O4" s="124"/>
      <c r="P4" s="124"/>
    </row>
    <row r="5" spans="1:17" s="32" customFormat="1" ht="21" customHeight="1" thickTop="1" thickBot="1">
      <c r="A5" s="343"/>
      <c r="B5" s="543" t="s">
        <v>180</v>
      </c>
      <c r="C5" s="544"/>
      <c r="D5" s="545"/>
      <c r="E5" s="125" t="s">
        <v>8</v>
      </c>
      <c r="F5" s="125" t="s">
        <v>55</v>
      </c>
      <c r="G5" s="537" t="s">
        <v>179</v>
      </c>
      <c r="H5" s="538"/>
      <c r="I5" s="542"/>
      <c r="J5" s="344"/>
      <c r="K5" s="124"/>
      <c r="L5" s="124"/>
      <c r="M5" s="48"/>
      <c r="N5" s="48"/>
      <c r="O5" s="48"/>
      <c r="P5" s="48"/>
      <c r="Q5"/>
    </row>
    <row r="6" spans="1:17" s="32" customFormat="1" ht="7.5" customHeight="1" thickTop="1" thickBot="1">
      <c r="A6" s="343"/>
      <c r="B6" s="525"/>
      <c r="C6" s="526"/>
      <c r="D6" s="526"/>
      <c r="E6" s="526"/>
      <c r="F6" s="526"/>
      <c r="G6" s="526"/>
      <c r="H6" s="526"/>
      <c r="I6" s="527"/>
      <c r="J6" s="344"/>
      <c r="K6" s="124"/>
      <c r="L6" s="124"/>
      <c r="M6" s="48"/>
      <c r="N6" s="48"/>
      <c r="O6" s="48"/>
      <c r="P6" s="48"/>
      <c r="Q6"/>
    </row>
    <row r="7" spans="1:17" s="32" customFormat="1" ht="21" customHeight="1" thickTop="1" thickBot="1">
      <c r="A7" s="343"/>
      <c r="B7" s="528" t="s">
        <v>52</v>
      </c>
      <c r="C7" s="529"/>
      <c r="D7" s="529"/>
      <c r="E7" s="62">
        <f>'Shelter data (1)'!L5</f>
        <v>180</v>
      </c>
      <c r="F7" s="62">
        <f>'Shelter data (1)'!M5</f>
        <v>115</v>
      </c>
      <c r="G7" s="533">
        <f>+F7/E7</f>
        <v>0.63888888888888884</v>
      </c>
      <c r="H7" s="534"/>
      <c r="I7" s="535"/>
      <c r="J7" s="344"/>
      <c r="K7" s="48"/>
      <c r="L7" s="48"/>
      <c r="M7" s="48"/>
      <c r="N7" s="48"/>
      <c r="O7" s="48"/>
      <c r="P7" s="48"/>
      <c r="Q7"/>
    </row>
    <row r="8" spans="1:17" s="32" customFormat="1" ht="21" customHeight="1" thickTop="1" thickBot="1">
      <c r="A8" s="343"/>
      <c r="B8" s="528" t="s">
        <v>53</v>
      </c>
      <c r="C8" s="529"/>
      <c r="D8" s="529"/>
      <c r="E8" s="62">
        <f>'Shelter data (1)'!L8</f>
        <v>420</v>
      </c>
      <c r="F8" s="62">
        <f>'Shelter data (1)'!M8</f>
        <v>282</v>
      </c>
      <c r="G8" s="533">
        <f t="shared" ref="G8:G15" si="0">+F8/E8</f>
        <v>0.67142857142857137</v>
      </c>
      <c r="H8" s="534"/>
      <c r="I8" s="535"/>
      <c r="J8" s="344"/>
      <c r="K8" s="48"/>
      <c r="L8" s="48"/>
      <c r="M8" s="48"/>
      <c r="N8" s="48"/>
      <c r="O8" s="48"/>
      <c r="P8" s="48"/>
      <c r="Q8"/>
    </row>
    <row r="9" spans="1:17" s="32" customFormat="1" ht="21" customHeight="1" thickTop="1" thickBot="1">
      <c r="A9" s="343"/>
      <c r="B9" s="528" t="s">
        <v>62</v>
      </c>
      <c r="C9" s="529"/>
      <c r="D9" s="529"/>
      <c r="E9" s="62">
        <f>'Shelter data (1)'!L15</f>
        <v>240</v>
      </c>
      <c r="F9" s="62">
        <f>'Shelter data (1)'!M15</f>
        <v>188</v>
      </c>
      <c r="G9" s="533">
        <f t="shared" si="0"/>
        <v>0.78333333333333333</v>
      </c>
      <c r="H9" s="534"/>
      <c r="I9" s="535"/>
      <c r="J9" s="344"/>
      <c r="K9" s="48"/>
      <c r="L9" s="48"/>
      <c r="M9" s="48"/>
      <c r="N9" s="48"/>
      <c r="O9" s="48"/>
      <c r="P9" s="48"/>
      <c r="Q9"/>
    </row>
    <row r="10" spans="1:17" s="32" customFormat="1" ht="21" customHeight="1" thickTop="1" thickBot="1">
      <c r="A10" s="343"/>
      <c r="B10" s="528" t="s">
        <v>46</v>
      </c>
      <c r="C10" s="529"/>
      <c r="D10" s="529"/>
      <c r="E10" s="62">
        <f>'Shelter data (2)'!L3</f>
        <v>420</v>
      </c>
      <c r="F10" s="62">
        <f>'Shelter data (2)'!M3</f>
        <v>280</v>
      </c>
      <c r="G10" s="533">
        <f t="shared" si="0"/>
        <v>0.66666666666666663</v>
      </c>
      <c r="H10" s="534"/>
      <c r="I10" s="535"/>
      <c r="J10" s="344"/>
      <c r="K10" s="48"/>
      <c r="L10" s="48"/>
      <c r="M10" s="48"/>
      <c r="N10" s="48"/>
      <c r="O10" s="48"/>
      <c r="P10" s="48"/>
      <c r="Q10"/>
    </row>
    <row r="11" spans="1:17" s="32" customFormat="1" ht="21" customHeight="1" thickTop="1" thickBot="1">
      <c r="A11" s="343"/>
      <c r="B11" s="528" t="s">
        <v>32</v>
      </c>
      <c r="C11" s="529"/>
      <c r="D11" s="529"/>
      <c r="E11" s="62">
        <f>'Shelter data (2)'!L10</f>
        <v>360</v>
      </c>
      <c r="F11" s="62">
        <f>'Shelter data (2)'!M10</f>
        <v>150</v>
      </c>
      <c r="G11" s="533">
        <f t="shared" si="0"/>
        <v>0.41666666666666669</v>
      </c>
      <c r="H11" s="534"/>
      <c r="I11" s="535"/>
      <c r="J11" s="344"/>
      <c r="K11" s="48"/>
      <c r="L11" s="48"/>
      <c r="M11" s="48"/>
      <c r="N11" s="48"/>
      <c r="O11" s="48"/>
      <c r="P11" s="48"/>
      <c r="Q11"/>
    </row>
    <row r="12" spans="1:17" s="32" customFormat="1" ht="21" customHeight="1" thickTop="1" thickBot="1">
      <c r="A12" s="343"/>
      <c r="B12" s="528" t="s">
        <v>388</v>
      </c>
      <c r="C12" s="529"/>
      <c r="D12" s="529"/>
      <c r="E12" s="62">
        <f>'Shelter data (3)'!L3</f>
        <v>480</v>
      </c>
      <c r="F12" s="62">
        <f>'Shelter data (3)'!M3</f>
        <v>345</v>
      </c>
      <c r="G12" s="533">
        <f t="shared" si="0"/>
        <v>0.71875</v>
      </c>
      <c r="H12" s="534"/>
      <c r="I12" s="535"/>
      <c r="J12" s="344"/>
      <c r="K12" s="48"/>
      <c r="L12" s="48"/>
      <c r="M12" s="48"/>
      <c r="N12" s="48"/>
      <c r="O12" s="48"/>
      <c r="P12" s="48"/>
      <c r="Q12"/>
    </row>
    <row r="13" spans="1:17" s="32" customFormat="1" ht="21" customHeight="1" thickTop="1" thickBot="1">
      <c r="A13" s="343"/>
      <c r="B13" s="528" t="s">
        <v>383</v>
      </c>
      <c r="C13" s="529"/>
      <c r="D13" s="529"/>
      <c r="E13" s="62">
        <f>'Shelter data (3)'!L11</f>
        <v>240</v>
      </c>
      <c r="F13" s="62">
        <f>'Shelter data (3)'!M11</f>
        <v>180</v>
      </c>
      <c r="G13" s="533">
        <f t="shared" si="0"/>
        <v>0.75</v>
      </c>
      <c r="H13" s="534"/>
      <c r="I13" s="535"/>
      <c r="J13" s="344"/>
      <c r="K13" s="48"/>
      <c r="L13" s="48"/>
      <c r="M13" s="48"/>
      <c r="N13" s="48"/>
      <c r="O13" s="48"/>
      <c r="P13" s="48"/>
      <c r="Q13"/>
    </row>
    <row r="14" spans="1:17" s="32" customFormat="1" ht="21" customHeight="1" thickTop="1" thickBot="1">
      <c r="A14" s="343"/>
      <c r="B14" s="528" t="s">
        <v>33</v>
      </c>
      <c r="C14" s="529"/>
      <c r="D14" s="529"/>
      <c r="E14" s="62">
        <f>'Shelter data (3)'!L15</f>
        <v>300</v>
      </c>
      <c r="F14" s="62">
        <f>'Shelter data (3)'!M15</f>
        <v>200</v>
      </c>
      <c r="G14" s="533">
        <f t="shared" si="0"/>
        <v>0.66666666666666663</v>
      </c>
      <c r="H14" s="534"/>
      <c r="I14" s="535"/>
      <c r="J14" s="344"/>
      <c r="K14" s="48"/>
      <c r="L14" s="48"/>
      <c r="M14" s="48"/>
      <c r="N14" s="48"/>
      <c r="O14" s="48"/>
      <c r="P14" s="48"/>
      <c r="Q14"/>
    </row>
    <row r="15" spans="1:17" s="32" customFormat="1" ht="22.5" thickTop="1" thickBot="1">
      <c r="A15" s="343"/>
      <c r="B15" s="528" t="s">
        <v>186</v>
      </c>
      <c r="C15" s="529"/>
      <c r="D15" s="529"/>
      <c r="E15" s="62">
        <f>'Shelter data (3)'!L20</f>
        <v>480</v>
      </c>
      <c r="F15" s="62">
        <f>'Shelter data (3)'!M20</f>
        <v>260</v>
      </c>
      <c r="G15" s="533">
        <f t="shared" si="0"/>
        <v>0.54166666666666663</v>
      </c>
      <c r="H15" s="534"/>
      <c r="I15" s="535"/>
      <c r="J15" s="344"/>
      <c r="K15" s="48"/>
      <c r="L15" s="48"/>
      <c r="M15" s="48"/>
      <c r="N15" s="48"/>
      <c r="O15" s="48"/>
      <c r="P15" s="48"/>
      <c r="Q15"/>
    </row>
    <row r="16" spans="1:17" s="32" customFormat="1" ht="9" customHeight="1" thickTop="1" thickBot="1">
      <c r="A16" s="343"/>
      <c r="B16" s="530"/>
      <c r="C16" s="531"/>
      <c r="D16" s="531"/>
      <c r="E16" s="530"/>
      <c r="F16" s="531"/>
      <c r="G16" s="531"/>
      <c r="H16" s="531"/>
      <c r="I16" s="532"/>
      <c r="J16" s="344"/>
      <c r="K16" s="124"/>
      <c r="L16" s="124"/>
      <c r="M16" s="48"/>
      <c r="N16" s="48"/>
      <c r="O16" s="48"/>
      <c r="P16" s="48"/>
      <c r="Q16"/>
    </row>
    <row r="17" spans="1:39" ht="39.950000000000003" customHeight="1" thickTop="1" thickBot="1">
      <c r="A17" s="29"/>
      <c r="B17" s="42" t="s">
        <v>3</v>
      </c>
      <c r="C17" s="43" t="s">
        <v>16</v>
      </c>
      <c r="D17" s="53" t="s">
        <v>18</v>
      </c>
      <c r="E17" s="268" t="s">
        <v>50</v>
      </c>
      <c r="F17" s="269"/>
      <c r="G17" s="58" t="s">
        <v>45</v>
      </c>
      <c r="H17" s="268" t="s">
        <v>49</v>
      </c>
      <c r="I17" s="269"/>
      <c r="J17" s="30"/>
      <c r="K17" s="48"/>
      <c r="L17" s="48"/>
      <c r="M17" s="48"/>
      <c r="N17" s="48"/>
      <c r="O17" s="48"/>
      <c r="P17" s="48"/>
      <c r="X17" s="7"/>
    </row>
    <row r="18" spans="1:39" ht="18.75" thickTop="1">
      <c r="A18" s="30"/>
      <c r="B18" s="39"/>
      <c r="C18" s="39"/>
      <c r="D18" s="39"/>
      <c r="E18" s="39"/>
      <c r="F18" s="39"/>
      <c r="G18" s="28"/>
      <c r="H18" s="28"/>
      <c r="I18" s="28"/>
      <c r="J18" s="30"/>
      <c r="K18" s="48"/>
      <c r="L18" s="48"/>
      <c r="M18" s="48"/>
      <c r="N18" s="48"/>
      <c r="O18" s="48"/>
      <c r="P18" s="48"/>
    </row>
    <row r="19" spans="1:39" ht="16.5" thickBot="1"/>
    <row r="20" spans="1:39" ht="17.25" thickTop="1" thickBot="1">
      <c r="Z20" s="7"/>
      <c r="AB20" s="5"/>
      <c r="AM20" s="6"/>
    </row>
    <row r="21" spans="1:39" ht="17.25" thickTop="1" thickBot="1"/>
    <row r="22" spans="1:39" ht="16.5" thickTop="1">
      <c r="AA22" s="7"/>
    </row>
    <row r="27" spans="1:39" ht="16.5" thickBot="1">
      <c r="AB27" s="5"/>
    </row>
    <row r="28" spans="1:39" ht="17.25" thickTop="1" thickBot="1"/>
    <row r="29" spans="1:39" ht="16.5" thickTop="1">
      <c r="AB29" s="7"/>
      <c r="AC29" s="7"/>
    </row>
    <row r="31" spans="1:39" ht="16.5" thickBot="1">
      <c r="AB31" s="5"/>
    </row>
    <row r="32" spans="1:39" ht="17.25" thickTop="1" thickBot="1">
      <c r="AB32" s="5"/>
    </row>
    <row r="33" spans="28:28" ht="16.5" thickTop="1">
      <c r="AB33" s="7"/>
    </row>
  </sheetData>
  <mergeCells count="32">
    <mergeCell ref="A1:J1"/>
    <mergeCell ref="A2:A16"/>
    <mergeCell ref="B2:I2"/>
    <mergeCell ref="J2:J16"/>
    <mergeCell ref="B4:D4"/>
    <mergeCell ref="E4:I4"/>
    <mergeCell ref="B7:D7"/>
    <mergeCell ref="B8:D8"/>
    <mergeCell ref="B9:D9"/>
    <mergeCell ref="B10:D10"/>
    <mergeCell ref="G5:I5"/>
    <mergeCell ref="G7:I7"/>
    <mergeCell ref="G8:I8"/>
    <mergeCell ref="G9:I9"/>
    <mergeCell ref="G10:I10"/>
    <mergeCell ref="B5:D5"/>
    <mergeCell ref="B3:I3"/>
    <mergeCell ref="B6:I6"/>
    <mergeCell ref="E17:F17"/>
    <mergeCell ref="H17:I17"/>
    <mergeCell ref="B11:D11"/>
    <mergeCell ref="B14:D14"/>
    <mergeCell ref="B15:D15"/>
    <mergeCell ref="B16:D16"/>
    <mergeCell ref="E16:I16"/>
    <mergeCell ref="B12:D12"/>
    <mergeCell ref="B13:D13"/>
    <mergeCell ref="G13:I13"/>
    <mergeCell ref="G14:I14"/>
    <mergeCell ref="G15:I15"/>
    <mergeCell ref="G11:I11"/>
    <mergeCell ref="G12:I12"/>
  </mergeCells>
  <conditionalFormatting sqref="G7:I15">
    <cfRule type="dataBar" priority="1">
      <dataBar>
        <cfvo type="min"/>
        <cfvo type="num" val="1"/>
        <color rgb="FF638EC6"/>
      </dataBar>
      <extLst>
        <ext xmlns:x14="http://schemas.microsoft.com/office/spreadsheetml/2009/9/main" uri="{B025F937-C7B1-47D3-B67F-A62EFF666E3E}">
          <x14:id>{0BE4D663-B274-B54B-AB6C-5ABA65D1521A}</x14:id>
        </ext>
      </extLst>
    </cfRule>
    <cfRule type="dataBar" priority="3">
      <dataBar>
        <cfvo type="min"/>
        <cfvo type="percent" val="100"/>
        <color rgb="FF638EC6"/>
      </dataBar>
      <extLst>
        <ext xmlns:x14="http://schemas.microsoft.com/office/spreadsheetml/2009/9/main" uri="{B025F937-C7B1-47D3-B67F-A62EFF666E3E}">
          <x14:id>{ADF32CE5-28B7-2147-BBED-EE78BFB52BAF}</x14:id>
        </ext>
      </extLst>
    </cfRule>
    <cfRule type="dataBar" priority="5">
      <dataBar>
        <cfvo type="min"/>
        <cfvo type="max"/>
        <color rgb="FF638EC6"/>
      </dataBar>
      <extLst>
        <ext xmlns:x14="http://schemas.microsoft.com/office/spreadsheetml/2009/9/main" uri="{B025F937-C7B1-47D3-B67F-A62EFF666E3E}">
          <x14:id>{9DFAA26D-AFC7-BA43-8886-F612716400D2}</x14:id>
        </ext>
      </extLst>
    </cfRule>
    <cfRule type="colorScale" priority="6">
      <colorScale>
        <cfvo type="min"/>
        <cfvo type="percentile" val="50"/>
        <cfvo type="max"/>
        <color rgb="FFF8696B"/>
        <color rgb="FFFFEB84"/>
        <color rgb="FF63BE7B"/>
      </colorScale>
    </cfRule>
  </conditionalFormatting>
  <conditionalFormatting sqref="M22">
    <cfRule type="dataBar" priority="4">
      <dataBar>
        <cfvo type="min"/>
        <cfvo type="percent" val="100"/>
        <color rgb="FF638EC6"/>
      </dataBar>
      <extLst>
        <ext xmlns:x14="http://schemas.microsoft.com/office/spreadsheetml/2009/9/main" uri="{B025F937-C7B1-47D3-B67F-A62EFF666E3E}">
          <x14:id>{486116C5-5AEF-D041-958B-2EBEF9771E30}</x14:id>
        </ext>
      </extLst>
    </cfRule>
  </conditionalFormatting>
  <dataValidations count="2">
    <dataValidation allowBlank="1" showInputMessage="1" showErrorMessage="1" promptTitle="what is this page" prompt="The results of your assessment" sqref="B3:I3"/>
    <dataValidation allowBlank="1" showInputMessage="1" showErrorMessage="1" prompt="Provide the name of the shelter which is assessed" sqref="E4:I4"/>
  </dataValidations>
  <hyperlinks>
    <hyperlink ref="H17:I17" location="'Shelter data (3)'!A1" display="'Shelter data (3)'!A1"/>
    <hyperlink ref="B17" location="'   Readme  '!A1" display="Readme"/>
    <hyperlink ref="C17" location="'Climatic data'!A1" display="Climatic data"/>
    <hyperlink ref="E17:F17" location="'Shelter data (1)'!A1" display="'Shelter data (1)'!A1"/>
    <hyperlink ref="D17" location="'   Site data   '!A1" display="Site data"/>
    <hyperlink ref="G17" location="'Shelter data (2)'!A1" display="'Shelter data (2)'!A1"/>
    <hyperlink ref="B15:D15" location="'Shelter data (3)'!A1" display="Well-being &amp; Adaptability"/>
    <hyperlink ref="B14:D14" location="'Shelter data (3)'!A1" display="Privacy"/>
    <hyperlink ref="B13:D13" location="'Shelter data (3)'!A1" display="Protection"/>
    <hyperlink ref="B12:D12" location="'Shelter data (3)'!A1" display="Safety"/>
    <hyperlink ref="B11:D11" location="'Shelter data (2)'!A1" display="Sustainability"/>
    <hyperlink ref="B10:D10" location="'Shelter data (2)'!A1" display="Comfort"/>
    <hyperlink ref="B9:D9" location="'Shelter data (1)'!A1" display="Lifetime Maintanence"/>
    <hyperlink ref="B8:D8" location="'Shelter data (1)'!A1" display="Construction &amp; Flexibility"/>
    <hyperlink ref="B7:D7" location="'Shelter data (1)'!A1" display="Pre-construction"/>
  </hyperlinks>
  <pageMargins left="0.7" right="0.7" top="0.75" bottom="0.75" header="0.3" footer="0.3"/>
  <pageSetup paperSize="9" scale="41" orientation="portrait" r:id="rId1"/>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dataBar" id="{0BE4D663-B274-B54B-AB6C-5ABA65D1521A}">
            <x14:dataBar minLength="0" maxLength="100" border="1" negativeBarBorderColorSameAsPositive="0">
              <x14:cfvo type="autoMin"/>
              <x14:cfvo type="num">
                <xm:f>1</xm:f>
              </x14:cfvo>
              <x14:borderColor rgb="FF638EC6"/>
              <x14:negativeFillColor rgb="FFFF0000"/>
              <x14:negativeBorderColor rgb="FFFF0000"/>
              <x14:axisColor rgb="FF000000"/>
            </x14:dataBar>
          </x14:cfRule>
          <x14:cfRule type="dataBar" id="{ADF32CE5-28B7-2147-BBED-EE78BFB52BAF}">
            <x14:dataBar minLength="0" maxLength="100" gradient="0">
              <x14:cfvo type="autoMin"/>
              <x14:cfvo type="percent">
                <xm:f>100</xm:f>
              </x14:cfvo>
              <x14:negativeFillColor rgb="FFFF0000"/>
              <x14:axisColor rgb="FF000000"/>
            </x14:dataBar>
          </x14:cfRule>
          <x14:cfRule type="dataBar" id="{9DFAA26D-AFC7-BA43-8886-F612716400D2}">
            <x14:dataBar minLength="0" maxLength="100" border="1" negativeBarBorderColorSameAsPositive="0">
              <x14:cfvo type="autoMin"/>
              <x14:cfvo type="autoMax"/>
              <x14:borderColor rgb="FF638EC6"/>
              <x14:negativeFillColor rgb="FFFF0000"/>
              <x14:negativeBorderColor rgb="FFFF0000"/>
              <x14:axisColor rgb="FF000000"/>
            </x14:dataBar>
          </x14:cfRule>
          <xm:sqref>G7:I15</xm:sqref>
        </x14:conditionalFormatting>
        <x14:conditionalFormatting xmlns:xm="http://schemas.microsoft.com/office/excel/2006/main">
          <x14:cfRule type="dataBar" id="{486116C5-5AEF-D041-958B-2EBEF9771E30}">
            <x14:dataBar minLength="0" maxLength="100" border="1">
              <x14:cfvo type="autoMin"/>
              <x14:cfvo type="percent">
                <xm:f>100</xm:f>
              </x14:cfvo>
              <x14:borderColor rgb="FF000000"/>
              <x14:negativeFillColor rgb="FFFF0000"/>
              <x14:axisColor rgb="FF000000"/>
            </x14:dataBar>
          </x14:cfRule>
          <xm:sqref>M22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32"/>
  <sheetViews>
    <sheetView workbookViewId="0">
      <selection activeCell="B12" sqref="B12"/>
    </sheetView>
  </sheetViews>
  <sheetFormatPr defaultColWidth="8.875" defaultRowHeight="15.75"/>
  <cols>
    <col min="1" max="1" width="27.625" bestFit="1" customWidth="1"/>
    <col min="2" max="2" width="26.625" bestFit="1" customWidth="1"/>
    <col min="3" max="3" width="20.125" bestFit="1" customWidth="1"/>
    <col min="4" max="4" width="16.5" bestFit="1" customWidth="1"/>
    <col min="6" max="6" width="7.625" bestFit="1" customWidth="1"/>
    <col min="7" max="7" width="8.125" bestFit="1" customWidth="1"/>
    <col min="8" max="8" width="14.5" bestFit="1" customWidth="1"/>
    <col min="9" max="9" width="35.875" bestFit="1" customWidth="1"/>
    <col min="10" max="10" width="27.625" bestFit="1" customWidth="1"/>
    <col min="11" max="11" width="20.875" customWidth="1"/>
    <col min="12" max="12" width="23.625" bestFit="1" customWidth="1"/>
    <col min="13" max="13" width="11.625" bestFit="1" customWidth="1"/>
  </cols>
  <sheetData>
    <row r="1" spans="1:14" s="137" customFormat="1" ht="43.5" customHeight="1" thickTop="1" thickBot="1">
      <c r="A1" s="141" t="s">
        <v>85</v>
      </c>
      <c r="B1" s="141" t="s">
        <v>107</v>
      </c>
      <c r="C1" s="142" t="s">
        <v>116</v>
      </c>
      <c r="D1" s="143" t="s">
        <v>130</v>
      </c>
      <c r="E1" s="143" t="s">
        <v>236</v>
      </c>
      <c r="F1" s="141" t="s">
        <v>159</v>
      </c>
      <c r="G1" s="141" t="s">
        <v>158</v>
      </c>
      <c r="H1" s="141" t="s">
        <v>133</v>
      </c>
      <c r="I1" s="141" t="s">
        <v>190</v>
      </c>
      <c r="J1" s="141" t="s">
        <v>232</v>
      </c>
      <c r="K1" s="144" t="s">
        <v>105</v>
      </c>
      <c r="L1" s="145" t="s">
        <v>104</v>
      </c>
      <c r="M1" s="145" t="s">
        <v>198</v>
      </c>
      <c r="N1" s="136"/>
    </row>
    <row r="2" spans="1:14" ht="16.5" thickTop="1">
      <c r="A2" s="138" t="s">
        <v>384</v>
      </c>
      <c r="B2" s="139" t="s">
        <v>115</v>
      </c>
      <c r="C2" s="140" t="s">
        <v>120</v>
      </c>
      <c r="D2">
        <v>3.5</v>
      </c>
      <c r="E2">
        <v>3</v>
      </c>
      <c r="F2" t="s">
        <v>134</v>
      </c>
      <c r="G2" t="s">
        <v>167</v>
      </c>
      <c r="H2" t="s">
        <v>171</v>
      </c>
      <c r="I2" t="s">
        <v>136</v>
      </c>
      <c r="J2" t="s">
        <v>145</v>
      </c>
      <c r="K2" t="s">
        <v>148</v>
      </c>
      <c r="L2" t="s">
        <v>153</v>
      </c>
      <c r="M2" t="s">
        <v>199</v>
      </c>
    </row>
    <row r="3" spans="1:14">
      <c r="A3" s="97" t="s">
        <v>91</v>
      </c>
      <c r="B3" s="109" t="s">
        <v>114</v>
      </c>
      <c r="C3" s="108" t="s">
        <v>117</v>
      </c>
      <c r="D3">
        <v>4.5</v>
      </c>
      <c r="E3">
        <v>4</v>
      </c>
      <c r="F3" t="s">
        <v>160</v>
      </c>
      <c r="G3" t="s">
        <v>168</v>
      </c>
      <c r="H3" t="s">
        <v>172</v>
      </c>
      <c r="I3" t="s">
        <v>137</v>
      </c>
      <c r="J3" t="s">
        <v>146</v>
      </c>
      <c r="K3" t="s">
        <v>149</v>
      </c>
      <c r="L3" t="s">
        <v>154</v>
      </c>
      <c r="M3" t="s">
        <v>200</v>
      </c>
    </row>
    <row r="4" spans="1:14">
      <c r="A4" s="97" t="s">
        <v>86</v>
      </c>
      <c r="B4" s="109" t="s">
        <v>111</v>
      </c>
      <c r="C4" s="108" t="s">
        <v>118</v>
      </c>
      <c r="D4">
        <v>5.5</v>
      </c>
      <c r="E4">
        <v>5</v>
      </c>
      <c r="F4" t="s">
        <v>161</v>
      </c>
      <c r="G4" t="s">
        <v>164</v>
      </c>
      <c r="H4" t="s">
        <v>173</v>
      </c>
      <c r="I4" t="s">
        <v>138</v>
      </c>
      <c r="J4" t="s">
        <v>233</v>
      </c>
      <c r="K4" t="s">
        <v>150</v>
      </c>
      <c r="L4" t="s">
        <v>155</v>
      </c>
      <c r="M4" t="s">
        <v>201</v>
      </c>
    </row>
    <row r="5" spans="1:14">
      <c r="A5" s="97" t="s">
        <v>87</v>
      </c>
      <c r="B5" s="109" t="s">
        <v>110</v>
      </c>
      <c r="C5" s="108" t="s">
        <v>119</v>
      </c>
      <c r="D5">
        <v>6.5</v>
      </c>
      <c r="E5">
        <v>6</v>
      </c>
      <c r="F5" t="s">
        <v>162</v>
      </c>
      <c r="G5" t="s">
        <v>165</v>
      </c>
      <c r="H5" s="120" t="s">
        <v>174</v>
      </c>
      <c r="I5" t="s">
        <v>139</v>
      </c>
      <c r="J5" t="s">
        <v>234</v>
      </c>
      <c r="K5" t="s">
        <v>151</v>
      </c>
      <c r="L5" t="s">
        <v>151</v>
      </c>
      <c r="M5" t="s">
        <v>202</v>
      </c>
    </row>
    <row r="6" spans="1:14">
      <c r="A6" s="97" t="s">
        <v>88</v>
      </c>
      <c r="B6" s="109" t="s">
        <v>109</v>
      </c>
      <c r="C6" s="110" t="s">
        <v>121</v>
      </c>
      <c r="D6">
        <v>7.5</v>
      </c>
      <c r="E6">
        <v>7</v>
      </c>
      <c r="F6" t="s">
        <v>163</v>
      </c>
      <c r="G6" t="s">
        <v>166</v>
      </c>
      <c r="H6" t="s">
        <v>175</v>
      </c>
      <c r="I6" t="s">
        <v>140</v>
      </c>
      <c r="J6" t="s">
        <v>235</v>
      </c>
      <c r="K6" t="s">
        <v>152</v>
      </c>
      <c r="L6" t="s">
        <v>156</v>
      </c>
      <c r="M6" t="s">
        <v>203</v>
      </c>
    </row>
    <row r="7" spans="1:14">
      <c r="A7" s="97" t="s">
        <v>89</v>
      </c>
      <c r="B7" s="109" t="s">
        <v>108</v>
      </c>
      <c r="C7" s="97" t="s">
        <v>122</v>
      </c>
      <c r="D7">
        <v>8.5</v>
      </c>
      <c r="E7">
        <v>8</v>
      </c>
      <c r="F7" t="s">
        <v>156</v>
      </c>
      <c r="G7" t="s">
        <v>169</v>
      </c>
      <c r="H7" t="s">
        <v>156</v>
      </c>
      <c r="J7" t="s">
        <v>147</v>
      </c>
      <c r="K7" t="s">
        <v>231</v>
      </c>
      <c r="L7" t="s">
        <v>231</v>
      </c>
      <c r="M7" t="s">
        <v>204</v>
      </c>
    </row>
    <row r="8" spans="1:14">
      <c r="A8" s="97" t="s">
        <v>92</v>
      </c>
      <c r="B8" s="109" t="s">
        <v>112</v>
      </c>
      <c r="C8" s="110" t="s">
        <v>123</v>
      </c>
      <c r="D8">
        <v>9.5</v>
      </c>
      <c r="E8">
        <v>9</v>
      </c>
      <c r="G8" t="s">
        <v>135</v>
      </c>
      <c r="J8" t="s">
        <v>231</v>
      </c>
      <c r="L8" t="s">
        <v>239</v>
      </c>
      <c r="M8" t="s">
        <v>205</v>
      </c>
    </row>
    <row r="9" spans="1:14">
      <c r="A9" s="97" t="s">
        <v>93</v>
      </c>
      <c r="B9" s="109" t="s">
        <v>113</v>
      </c>
      <c r="C9" s="97" t="s">
        <v>124</v>
      </c>
      <c r="D9">
        <v>10.5</v>
      </c>
      <c r="E9">
        <v>10</v>
      </c>
      <c r="G9" t="s">
        <v>170</v>
      </c>
      <c r="M9" t="s">
        <v>206</v>
      </c>
    </row>
    <row r="10" spans="1:14">
      <c r="A10" s="97" t="s">
        <v>94</v>
      </c>
      <c r="B10" s="135" t="s">
        <v>147</v>
      </c>
      <c r="C10" s="110" t="s">
        <v>125</v>
      </c>
      <c r="G10" t="s">
        <v>163</v>
      </c>
      <c r="M10" t="s">
        <v>207</v>
      </c>
    </row>
    <row r="11" spans="1:14">
      <c r="A11" s="97" t="s">
        <v>100</v>
      </c>
      <c r="B11" s="32" t="s">
        <v>231</v>
      </c>
      <c r="C11" s="97" t="s">
        <v>126</v>
      </c>
      <c r="G11" t="s">
        <v>156</v>
      </c>
      <c r="M11" t="s">
        <v>208</v>
      </c>
    </row>
    <row r="12" spans="1:14" ht="47.25">
      <c r="A12" s="97" t="s">
        <v>95</v>
      </c>
      <c r="B12" s="135" t="s">
        <v>385</v>
      </c>
      <c r="C12" s="110" t="s">
        <v>127</v>
      </c>
      <c r="M12" t="s">
        <v>209</v>
      </c>
    </row>
    <row r="13" spans="1:14">
      <c r="A13" s="97" t="s">
        <v>96</v>
      </c>
      <c r="C13" s="97" t="s">
        <v>128</v>
      </c>
      <c r="M13" t="s">
        <v>210</v>
      </c>
    </row>
    <row r="14" spans="1:14">
      <c r="A14" s="97" t="s">
        <v>97</v>
      </c>
      <c r="M14" t="s">
        <v>211</v>
      </c>
    </row>
    <row r="15" spans="1:14">
      <c r="A15" s="97" t="s">
        <v>98</v>
      </c>
      <c r="M15" t="s">
        <v>212</v>
      </c>
    </row>
    <row r="16" spans="1:14">
      <c r="A16" s="97" t="s">
        <v>99</v>
      </c>
      <c r="M16" t="s">
        <v>213</v>
      </c>
    </row>
    <row r="17" spans="1:13">
      <c r="A17" s="97" t="s">
        <v>100</v>
      </c>
      <c r="M17" t="s">
        <v>214</v>
      </c>
    </row>
    <row r="18" spans="1:13">
      <c r="M18" t="s">
        <v>215</v>
      </c>
    </row>
    <row r="19" spans="1:13">
      <c r="M19" t="s">
        <v>216</v>
      </c>
    </row>
    <row r="20" spans="1:13">
      <c r="M20" t="s">
        <v>217</v>
      </c>
    </row>
    <row r="21" spans="1:13">
      <c r="M21" t="s">
        <v>218</v>
      </c>
    </row>
    <row r="22" spans="1:13">
      <c r="M22" t="s">
        <v>219</v>
      </c>
    </row>
    <row r="23" spans="1:13">
      <c r="M23" t="s">
        <v>220</v>
      </c>
    </row>
    <row r="24" spans="1:13">
      <c r="M24" t="s">
        <v>221</v>
      </c>
    </row>
    <row r="25" spans="1:13">
      <c r="M25" t="s">
        <v>222</v>
      </c>
    </row>
    <row r="26" spans="1:13">
      <c r="M26" t="s">
        <v>223</v>
      </c>
    </row>
    <row r="27" spans="1:13">
      <c r="M27" t="s">
        <v>224</v>
      </c>
    </row>
    <row r="28" spans="1:13">
      <c r="M28" t="s">
        <v>225</v>
      </c>
    </row>
    <row r="29" spans="1:13">
      <c r="M29" t="s">
        <v>226</v>
      </c>
    </row>
    <row r="30" spans="1:13">
      <c r="M30" t="s">
        <v>227</v>
      </c>
    </row>
    <row r="31" spans="1:13">
      <c r="M31" t="s">
        <v>228</v>
      </c>
    </row>
    <row r="32" spans="1:13">
      <c r="M32" t="s">
        <v>229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   Readme  </vt:lpstr>
      <vt:lpstr>Climate data</vt:lpstr>
      <vt:lpstr>   Site data   </vt:lpstr>
      <vt:lpstr>Shelter data (1)</vt:lpstr>
      <vt:lpstr>Shelter data (2)</vt:lpstr>
      <vt:lpstr>Shelter data (3)</vt:lpstr>
      <vt:lpstr>Shelter Summary</vt:lpstr>
      <vt:lpstr>Inputs list</vt:lpstr>
      <vt:lpstr>'   Readme  '!Print_Area</vt:lpstr>
      <vt:lpstr>'   Site data   '!Print_Area</vt:lpstr>
      <vt:lpstr>'Climate data'!Print_Area</vt:lpstr>
      <vt:lpstr>'Shelter data (1)'!Print_Area</vt:lpstr>
      <vt:lpstr>'Shelter data (2)'!Print_Area</vt:lpstr>
      <vt:lpstr>'Shelter data (3)'!Print_Area</vt:lpstr>
      <vt:lpstr>'Shelter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Noorullah Kuchai</cp:lastModifiedBy>
  <dcterms:created xsi:type="dcterms:W3CDTF">2019-01-18T08:50:26Z</dcterms:created>
  <dcterms:modified xsi:type="dcterms:W3CDTF">2020-11-18T15:23:35Z</dcterms:modified>
</cp:coreProperties>
</file>